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codeName="ThisWorkbook" defaultThemeVersion="124226"/>
  <bookViews>
    <workbookView xWindow="0" yWindow="270" windowWidth="9420" windowHeight="11640" firstSheet="1" activeTab="5"/>
  </bookViews>
  <sheets>
    <sheet name="Sheet2" sheetId="5" state="hidden" r:id="rId1"/>
    <sheet name="1-FINAL ENTRY" sheetId="4" r:id="rId2"/>
    <sheet name="2-NUMERICAL INSCRIPTION" sheetId="7" state="hidden" r:id="rId3"/>
    <sheet name="Data" sheetId="6" state="hidden" r:id="rId4"/>
    <sheet name="Suma" sheetId="8" state="hidden" r:id="rId5"/>
    <sheet name="invoice" sheetId="9" r:id="rId6"/>
  </sheets>
  <definedNames>
    <definedName name="_xlnm._FilterDatabase" localSheetId="1" hidden="1">'1-FINAL ENTRY'!#REF!</definedName>
    <definedName name="Function" localSheetId="1">'1-FINAL ENTRY'!#REF!</definedName>
    <definedName name="_xlnm.Print_Area" localSheetId="1">'1-FINAL ENTRY'!$A$1:$S$32</definedName>
    <definedName name="_xlnm.Print_Area" localSheetId="5">invoice!$A$1:$M$36</definedName>
  </definedNames>
  <calcPr calcId="125725"/>
  <pivotCaches>
    <pivotCache cacheId="0" r:id="rId7"/>
  </pivotCaches>
</workbook>
</file>

<file path=xl/calcChain.xml><?xml version="1.0" encoding="utf-8"?>
<calcChain xmlns="http://schemas.openxmlformats.org/spreadsheetml/2006/main">
  <c r="H82" i="4"/>
  <c r="Y31"/>
  <c r="Z31" s="1"/>
  <c r="X31"/>
  <c r="W31"/>
  <c r="V31"/>
  <c r="U31"/>
  <c r="Y30"/>
  <c r="Z30" s="1"/>
  <c r="V30"/>
  <c r="U30"/>
  <c r="Y29"/>
  <c r="Z29" s="1"/>
  <c r="V29"/>
  <c r="Y28"/>
  <c r="Z28" s="1"/>
  <c r="V28"/>
  <c r="Y27"/>
  <c r="Z27" s="1"/>
  <c r="V27"/>
  <c r="U27"/>
  <c r="Y26"/>
  <c r="Z26" s="1"/>
  <c r="V26"/>
  <c r="Y25"/>
  <c r="Z25" s="1"/>
  <c r="V25"/>
  <c r="Y24"/>
  <c r="Z24" s="1"/>
  <c r="V24"/>
  <c r="Y23"/>
  <c r="Z23" s="1"/>
  <c r="V23"/>
  <c r="U23"/>
  <c r="Y21"/>
  <c r="Z21" s="1"/>
  <c r="X21"/>
  <c r="W21"/>
  <c r="V21"/>
  <c r="U21"/>
  <c r="Y20"/>
  <c r="Z20" s="1"/>
  <c r="X20"/>
  <c r="W20"/>
  <c r="V20"/>
  <c r="U20"/>
  <c r="Y19"/>
  <c r="Z19" s="1"/>
  <c r="X19"/>
  <c r="W19"/>
  <c r="V19"/>
  <c r="O28"/>
  <c r="P28"/>
  <c r="O29"/>
  <c r="P29"/>
  <c r="O30"/>
  <c r="W30" s="1"/>
  <c r="P30"/>
  <c r="O31"/>
  <c r="P31"/>
  <c r="Q31" s="1"/>
  <c r="T31" s="1"/>
  <c r="L82"/>
  <c r="L31" i="9" s="1"/>
  <c r="L81" i="4"/>
  <c r="L30" i="9" s="1"/>
  <c r="L80" i="4"/>
  <c r="L29" i="9" s="1"/>
  <c r="L79" i="4"/>
  <c r="L28" i="9" s="1"/>
  <c r="L78" i="4"/>
  <c r="L77"/>
  <c r="L76"/>
  <c r="L75"/>
  <c r="L74"/>
  <c r="L73"/>
  <c r="E82"/>
  <c r="E31" i="9" s="1"/>
  <c r="E81" i="4"/>
  <c r="E30" i="9" s="1"/>
  <c r="E80" i="4"/>
  <c r="E29" i="9" s="1"/>
  <c r="E79" i="4"/>
  <c r="E28" i="9" s="1"/>
  <c r="E78" i="4"/>
  <c r="E77"/>
  <c r="E76"/>
  <c r="E75"/>
  <c r="E74"/>
  <c r="E73"/>
  <c r="Y22"/>
  <c r="E13" i="9"/>
  <c r="O22" i="4"/>
  <c r="P22"/>
  <c r="O23"/>
  <c r="W23" s="1"/>
  <c r="P23"/>
  <c r="O24"/>
  <c r="O25"/>
  <c r="P25"/>
  <c r="O26"/>
  <c r="P26"/>
  <c r="O27"/>
  <c r="P27"/>
  <c r="P20"/>
  <c r="O20"/>
  <c r="F64"/>
  <c r="Q30" l="1"/>
  <c r="X30"/>
  <c r="R30" s="1"/>
  <c r="X27"/>
  <c r="W26"/>
  <c r="X25"/>
  <c r="X29"/>
  <c r="W28"/>
  <c r="X26"/>
  <c r="W27"/>
  <c r="X28"/>
  <c r="R28" s="1"/>
  <c r="Q28" s="1"/>
  <c r="U28" s="1"/>
  <c r="W29"/>
  <c r="W25"/>
  <c r="X23"/>
  <c r="R31"/>
  <c r="W22"/>
  <c r="S31"/>
  <c r="R20"/>
  <c r="Q20" s="1"/>
  <c r="D82"/>
  <c r="D31" i="9" s="1"/>
  <c r="C82" i="4"/>
  <c r="C31" i="9" s="1"/>
  <c r="K81" i="4"/>
  <c r="K30" i="9" s="1"/>
  <c r="D81" i="4"/>
  <c r="D30" i="9" s="1"/>
  <c r="C81" i="4"/>
  <c r="C30" i="9" s="1"/>
  <c r="D80" i="4"/>
  <c r="D29" i="9" s="1"/>
  <c r="C80" i="4"/>
  <c r="C29" i="9" s="1"/>
  <c r="K79" i="4"/>
  <c r="K28" i="9" s="1"/>
  <c r="D79" i="4"/>
  <c r="D28" i="9" s="1"/>
  <c r="C79" i="4"/>
  <c r="C28" i="9" s="1"/>
  <c r="E27"/>
  <c r="D78" i="4"/>
  <c r="D27" i="9" s="1"/>
  <c r="C78" i="4"/>
  <c r="C27" i="9" s="1"/>
  <c r="D77" i="4"/>
  <c r="D26" i="9" s="1"/>
  <c r="C77" i="4"/>
  <c r="C26" i="9" s="1"/>
  <c r="K76" i="4"/>
  <c r="K25" i="9" s="1"/>
  <c r="E25"/>
  <c r="D76" i="4"/>
  <c r="D25" i="9" s="1"/>
  <c r="C76" i="4"/>
  <c r="C25" i="9" s="1"/>
  <c r="E24"/>
  <c r="D75" i="4"/>
  <c r="D24" i="9" s="1"/>
  <c r="C75" i="4"/>
  <c r="C24" i="9" s="1"/>
  <c r="K74" i="4"/>
  <c r="K23" i="9" s="1"/>
  <c r="E23"/>
  <c r="D74" i="4"/>
  <c r="D23" i="9" s="1"/>
  <c r="C74" i="4"/>
  <c r="C23" i="9" s="1"/>
  <c r="K73" i="4"/>
  <c r="K22" i="9" s="1"/>
  <c r="E22"/>
  <c r="D73" i="4"/>
  <c r="D22" i="9" s="1"/>
  <c r="C73" i="4"/>
  <c r="C22" i="9" s="1"/>
  <c r="H81" i="4" l="1"/>
  <c r="T30"/>
  <c r="S30" s="1"/>
  <c r="R29"/>
  <c r="Q29" s="1"/>
  <c r="U29" s="1"/>
  <c r="T28"/>
  <c r="S28" s="1"/>
  <c r="T20"/>
  <c r="S20" s="1"/>
  <c r="L26" i="9"/>
  <c r="E26"/>
  <c r="Z22" i="4"/>
  <c r="L25" i="9"/>
  <c r="K77" i="4"/>
  <c r="K26" i="9" s="1"/>
  <c r="L27"/>
  <c r="L22"/>
  <c r="L23"/>
  <c r="K75" i="4"/>
  <c r="K24" i="9" s="1"/>
  <c r="F74" i="4"/>
  <c r="F23" i="9" s="1"/>
  <c r="F76" i="4"/>
  <c r="F25" i="9" s="1"/>
  <c r="F78" i="4"/>
  <c r="F27" i="9" s="1"/>
  <c r="F80" i="4"/>
  <c r="F29" i="9" s="1"/>
  <c r="F73" i="4"/>
  <c r="F22" i="9" s="1"/>
  <c r="F75" i="4"/>
  <c r="F24" i="9" s="1"/>
  <c r="F77" i="4"/>
  <c r="F26" i="9" s="1"/>
  <c r="F79" i="4"/>
  <c r="F28" i="9" s="1"/>
  <c r="F81" i="4"/>
  <c r="F30" i="9" s="1"/>
  <c r="F82" i="4"/>
  <c r="F31" i="9" s="1"/>
  <c r="L24"/>
  <c r="K78" i="4"/>
  <c r="K27" i="9" s="1"/>
  <c r="K80" i="4"/>
  <c r="K29" i="9" s="1"/>
  <c r="K82" i="4"/>
  <c r="K31" i="9" s="1"/>
  <c r="B82" i="4"/>
  <c r="B31" i="9" s="1"/>
  <c r="A82" i="4"/>
  <c r="A31" i="9" s="1"/>
  <c r="B81" i="4"/>
  <c r="B30" i="9" s="1"/>
  <c r="A81" i="4"/>
  <c r="A30" i="9" s="1"/>
  <c r="B80" i="4"/>
  <c r="B29" i="9" s="1"/>
  <c r="A80" i="4"/>
  <c r="A29" i="9" s="1"/>
  <c r="B79" i="4"/>
  <c r="B28" i="9" s="1"/>
  <c r="A79" i="4"/>
  <c r="A28" i="9" s="1"/>
  <c r="B78" i="4"/>
  <c r="B27" i="9" s="1"/>
  <c r="A78" i="4"/>
  <c r="A27" i="9" s="1"/>
  <c r="B77" i="4"/>
  <c r="B26" i="9" s="1"/>
  <c r="A77" i="4"/>
  <c r="A26" i="9" s="1"/>
  <c r="B76" i="4"/>
  <c r="B25" i="9" s="1"/>
  <c r="B74" i="4"/>
  <c r="B23" i="9" s="1"/>
  <c r="P21" i="4"/>
  <c r="O21"/>
  <c r="V22"/>
  <c r="F34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A2" i="8"/>
  <c r="B2"/>
  <c r="C2"/>
  <c r="A3"/>
  <c r="B3"/>
  <c r="C3"/>
  <c r="A4"/>
  <c r="B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B1" i="6"/>
  <c r="C1"/>
  <c r="D1"/>
  <c r="E1"/>
  <c r="F1"/>
  <c r="G1"/>
  <c r="H1"/>
  <c r="I1"/>
  <c r="J1"/>
  <c r="K1"/>
  <c r="L1"/>
  <c r="P1"/>
  <c r="Q1"/>
  <c r="R1"/>
  <c r="B2"/>
  <c r="C2"/>
  <c r="D2"/>
  <c r="E2"/>
  <c r="F2"/>
  <c r="G2"/>
  <c r="H2"/>
  <c r="I2"/>
  <c r="J2"/>
  <c r="K2"/>
  <c r="L2"/>
  <c r="P2"/>
  <c r="Q2"/>
  <c r="R2"/>
  <c r="B3"/>
  <c r="C3"/>
  <c r="D3"/>
  <c r="E3"/>
  <c r="F3"/>
  <c r="G3"/>
  <c r="H3"/>
  <c r="J3"/>
  <c r="K3"/>
  <c r="L3"/>
  <c r="P3"/>
  <c r="Q3"/>
  <c r="R3"/>
  <c r="B4"/>
  <c r="C4"/>
  <c r="D4"/>
  <c r="E4"/>
  <c r="F4"/>
  <c r="G4"/>
  <c r="H4"/>
  <c r="I4"/>
  <c r="J4"/>
  <c r="K4"/>
  <c r="L4"/>
  <c r="P4"/>
  <c r="Q4"/>
  <c r="R4"/>
  <c r="B5"/>
  <c r="C5"/>
  <c r="D5"/>
  <c r="E5"/>
  <c r="F5"/>
  <c r="G5"/>
  <c r="H5"/>
  <c r="I5"/>
  <c r="J5"/>
  <c r="K5"/>
  <c r="L5"/>
  <c r="P5"/>
  <c r="Q5"/>
  <c r="R5"/>
  <c r="B6"/>
  <c r="C6"/>
  <c r="D6"/>
  <c r="E6"/>
  <c r="F6"/>
  <c r="G6"/>
  <c r="H6"/>
  <c r="I6"/>
  <c r="J6"/>
  <c r="K6"/>
  <c r="L6"/>
  <c r="P6"/>
  <c r="Q6"/>
  <c r="R6"/>
  <c r="B7"/>
  <c r="C7"/>
  <c r="D7"/>
  <c r="E7"/>
  <c r="F7"/>
  <c r="G7"/>
  <c r="H7"/>
  <c r="I7"/>
  <c r="J7"/>
  <c r="K7"/>
  <c r="L7"/>
  <c r="P7"/>
  <c r="Q7"/>
  <c r="R7"/>
  <c r="B8"/>
  <c r="C8"/>
  <c r="D8"/>
  <c r="E8"/>
  <c r="F8"/>
  <c r="G8"/>
  <c r="H8"/>
  <c r="I8"/>
  <c r="J8"/>
  <c r="K8"/>
  <c r="L8"/>
  <c r="P8"/>
  <c r="Q8"/>
  <c r="R8"/>
  <c r="B9"/>
  <c r="C9"/>
  <c r="D9"/>
  <c r="E9"/>
  <c r="F9"/>
  <c r="G9"/>
  <c r="H9"/>
  <c r="I9"/>
  <c r="J9"/>
  <c r="K9"/>
  <c r="L9"/>
  <c r="P9"/>
  <c r="Q9"/>
  <c r="R9"/>
  <c r="B10"/>
  <c r="C10"/>
  <c r="D10"/>
  <c r="E10"/>
  <c r="F10"/>
  <c r="G10"/>
  <c r="H10"/>
  <c r="I10"/>
  <c r="J10"/>
  <c r="K10"/>
  <c r="L10"/>
  <c r="P10"/>
  <c r="Q10"/>
  <c r="R10"/>
  <c r="B11"/>
  <c r="C11"/>
  <c r="D11"/>
  <c r="E11"/>
  <c r="F11"/>
  <c r="G11"/>
  <c r="H11"/>
  <c r="I11"/>
  <c r="J11"/>
  <c r="K11"/>
  <c r="L11"/>
  <c r="P11"/>
  <c r="Q11"/>
  <c r="R11"/>
  <c r="B12"/>
  <c r="C12"/>
  <c r="D12"/>
  <c r="E12"/>
  <c r="F12"/>
  <c r="G12"/>
  <c r="H12"/>
  <c r="I12"/>
  <c r="J12"/>
  <c r="K12"/>
  <c r="L12"/>
  <c r="P12"/>
  <c r="Q12"/>
  <c r="R12"/>
  <c r="B13"/>
  <c r="C13"/>
  <c r="D13"/>
  <c r="E13"/>
  <c r="F13"/>
  <c r="G13"/>
  <c r="H13"/>
  <c r="I13"/>
  <c r="J13"/>
  <c r="K13"/>
  <c r="L13"/>
  <c r="P13"/>
  <c r="Q13"/>
  <c r="R13"/>
  <c r="B14"/>
  <c r="C14"/>
  <c r="D14"/>
  <c r="E14"/>
  <c r="F14"/>
  <c r="G14"/>
  <c r="H14"/>
  <c r="I14"/>
  <c r="J14"/>
  <c r="K14"/>
  <c r="L14"/>
  <c r="P14"/>
  <c r="Q14"/>
  <c r="R14"/>
  <c r="C6" i="7"/>
  <c r="E7"/>
  <c r="C9"/>
  <c r="C12"/>
  <c r="C16"/>
  <c r="E16"/>
  <c r="O19" i="4"/>
  <c r="P19"/>
  <c r="M1" i="6"/>
  <c r="N1"/>
  <c r="M2"/>
  <c r="N2"/>
  <c r="M3"/>
  <c r="M4"/>
  <c r="M5"/>
  <c r="M6"/>
  <c r="M7"/>
  <c r="M8"/>
  <c r="M9"/>
  <c r="M10"/>
  <c r="M11"/>
  <c r="N11"/>
  <c r="M12"/>
  <c r="N12"/>
  <c r="M13"/>
  <c r="N13"/>
  <c r="M14"/>
  <c r="N14"/>
  <c r="A1" i="5"/>
  <c r="B1"/>
  <c r="C1"/>
  <c r="D1"/>
  <c r="E1"/>
  <c r="F1"/>
  <c r="G1"/>
  <c r="H1"/>
  <c r="I1"/>
  <c r="J1"/>
  <c r="K1"/>
  <c r="L1"/>
  <c r="T29" i="4" l="1"/>
  <c r="S29" s="1"/>
  <c r="H80"/>
  <c r="H79"/>
  <c r="X22"/>
  <c r="R22" s="1"/>
  <c r="Q22" s="1"/>
  <c r="R21"/>
  <c r="Q21" s="1"/>
  <c r="A74"/>
  <c r="A23" i="9" s="1"/>
  <c r="A75" i="4"/>
  <c r="A24" i="9" s="1"/>
  <c r="A76" i="4"/>
  <c r="A25" i="9" s="1"/>
  <c r="B73" i="4"/>
  <c r="B22" i="9" s="1"/>
  <c r="A73" i="4"/>
  <c r="A22" i="9" s="1"/>
  <c r="N10" i="6"/>
  <c r="N9"/>
  <c r="N8"/>
  <c r="N7"/>
  <c r="N6"/>
  <c r="N5"/>
  <c r="N4"/>
  <c r="S13"/>
  <c r="O13"/>
  <c r="S12"/>
  <c r="O11"/>
  <c r="O14"/>
  <c r="O12"/>
  <c r="S14"/>
  <c r="S11"/>
  <c r="T21" i="4" l="1"/>
  <c r="S21" s="1"/>
  <c r="U22"/>
  <c r="T22"/>
  <c r="R26"/>
  <c r="Q26" s="1"/>
  <c r="R23"/>
  <c r="Q23" s="1"/>
  <c r="R27"/>
  <c r="Q27" s="1"/>
  <c r="R25"/>
  <c r="Q25" s="1"/>
  <c r="U25" s="1"/>
  <c r="G80"/>
  <c r="G29" i="9" s="1"/>
  <c r="G82" i="4"/>
  <c r="G31" i="9" s="1"/>
  <c r="I80" i="4"/>
  <c r="I29" i="9" s="1"/>
  <c r="J82" i="4"/>
  <c r="J31" i="9" s="1"/>
  <c r="I78" i="4"/>
  <c r="I27" i="9" s="1"/>
  <c r="I81" i="4"/>
  <c r="I30" i="9" s="1"/>
  <c r="R19" i="4"/>
  <c r="Q19" s="1"/>
  <c r="O9" i="6"/>
  <c r="H73" i="4" l="1"/>
  <c r="T27"/>
  <c r="H78" s="1"/>
  <c r="U26"/>
  <c r="T25"/>
  <c r="S25" s="1"/>
  <c r="T23"/>
  <c r="H74" s="1"/>
  <c r="T26"/>
  <c r="U19"/>
  <c r="T19"/>
  <c r="S19" s="1"/>
  <c r="O10" i="6"/>
  <c r="H31" i="9"/>
  <c r="O7" i="6"/>
  <c r="O6"/>
  <c r="G74" i="4"/>
  <c r="G23" i="9" s="1"/>
  <c r="O2" i="6"/>
  <c r="J81" i="4"/>
  <c r="J30" i="9" s="1"/>
  <c r="I79" i="4"/>
  <c r="I28" i="9" s="1"/>
  <c r="I82" i="4"/>
  <c r="I31" i="9" s="1"/>
  <c r="J79" i="4"/>
  <c r="J28" i="9" s="1"/>
  <c r="M79" i="4"/>
  <c r="M28" i="9" s="1"/>
  <c r="M80" i="4"/>
  <c r="M29" i="9" s="1"/>
  <c r="O8" i="6"/>
  <c r="J78" i="4"/>
  <c r="J27" i="9" s="1"/>
  <c r="J80" i="4"/>
  <c r="J29" i="9" s="1"/>
  <c r="H30"/>
  <c r="G81" i="4"/>
  <c r="G30" i="9" s="1"/>
  <c r="H28"/>
  <c r="G79" i="4"/>
  <c r="G28" i="9" s="1"/>
  <c r="H29"/>
  <c r="I74" i="4"/>
  <c r="I23" i="9" s="1"/>
  <c r="J74" i="4"/>
  <c r="J23" i="9" s="1"/>
  <c r="J76" i="4"/>
  <c r="J25" i="9" s="1"/>
  <c r="I76" i="4"/>
  <c r="I25" i="9" s="1"/>
  <c r="J77" i="4"/>
  <c r="J26" i="9" s="1"/>
  <c r="I77" i="4"/>
  <c r="I26" i="9" s="1"/>
  <c r="G78" i="4"/>
  <c r="G27" i="9" s="1"/>
  <c r="J73" i="4"/>
  <c r="J22" i="9" s="1"/>
  <c r="I73" i="4"/>
  <c r="O4" i="6"/>
  <c r="H76" i="4" l="1"/>
  <c r="S26"/>
  <c r="I22" i="9"/>
  <c r="P73" i="4"/>
  <c r="S27"/>
  <c r="M78" s="1"/>
  <c r="M27" i="9" s="1"/>
  <c r="H77" i="4"/>
  <c r="H23" i="9"/>
  <c r="S23" i="4"/>
  <c r="S2" i="6" s="1"/>
  <c r="M81" i="4"/>
  <c r="M30" i="9" s="1"/>
  <c r="H27"/>
  <c r="S8" i="6"/>
  <c r="S7"/>
  <c r="S9"/>
  <c r="O5"/>
  <c r="G77" i="4"/>
  <c r="G26" i="9" s="1"/>
  <c r="G76" i="4"/>
  <c r="G25" i="9" s="1"/>
  <c r="H25"/>
  <c r="O1" i="6"/>
  <c r="G73" i="4"/>
  <c r="G22" i="9" s="1"/>
  <c r="S22" i="4"/>
  <c r="S6" i="6" l="1"/>
  <c r="M74" i="4"/>
  <c r="M23" i="9" s="1"/>
  <c r="M82" i="4"/>
  <c r="M31" i="9" s="1"/>
  <c r="S10" i="6"/>
  <c r="H22" i="9"/>
  <c r="M73" i="4"/>
  <c r="M22" i="9" s="1"/>
  <c r="S4" i="6"/>
  <c r="M77" i="4"/>
  <c r="M26" i="9" s="1"/>
  <c r="S5" i="6"/>
  <c r="H26" i="9"/>
  <c r="M76" i="4" l="1"/>
  <c r="M25" i="9" s="1"/>
  <c r="S1" i="6"/>
  <c r="I3"/>
  <c r="P24" i="4"/>
  <c r="X24" l="1"/>
  <c r="W24"/>
  <c r="N3" i="6"/>
  <c r="B75" i="4"/>
  <c r="B24" i="9" s="1"/>
  <c r="R24" i="4" l="1"/>
  <c r="I75" s="1"/>
  <c r="I24" i="9" s="1"/>
  <c r="J75" i="4" l="1"/>
  <c r="J24" i="9" s="1"/>
  <c r="Q24" i="4"/>
  <c r="T24" l="1"/>
  <c r="U24"/>
  <c r="O3" i="6"/>
  <c r="G75" i="4"/>
  <c r="G24" i="9" s="1"/>
  <c r="S24" i="4" l="1"/>
  <c r="S3" i="6" s="1"/>
  <c r="H75" i="4"/>
  <c r="H24" i="9" s="1"/>
  <c r="S32" i="4"/>
  <c r="M75"/>
  <c r="M83" s="1"/>
  <c r="G87" s="1"/>
  <c r="M24" i="9" l="1"/>
  <c r="M32" s="1"/>
  <c r="F36" s="1"/>
</calcChain>
</file>

<file path=xl/sharedStrings.xml><?xml version="1.0" encoding="utf-8"?>
<sst xmlns="http://schemas.openxmlformats.org/spreadsheetml/2006/main" count="161" uniqueCount="111">
  <si>
    <t xml:space="preserve">Tel : </t>
    <phoneticPr fontId="2"/>
  </si>
  <si>
    <t xml:space="preserve">Federation Name : </t>
    <phoneticPr fontId="2"/>
  </si>
  <si>
    <t xml:space="preserve">Email : </t>
    <phoneticPr fontId="2"/>
  </si>
  <si>
    <t>Weight Category</t>
  </si>
  <si>
    <t>BER</t>
  </si>
  <si>
    <t>LH520</t>
  </si>
  <si>
    <t>LH501</t>
  </si>
  <si>
    <t>Contact Information</t>
  </si>
  <si>
    <t>Total €</t>
  </si>
  <si>
    <t>Function</t>
  </si>
  <si>
    <t>NUMERICAL INSCRIPTION</t>
  </si>
  <si>
    <t>Contact person on site:</t>
  </si>
  <si>
    <t>Coach</t>
  </si>
  <si>
    <t>e.g.1</t>
  </si>
  <si>
    <t>e.g.2</t>
  </si>
  <si>
    <t>Mobile Phone</t>
  </si>
  <si>
    <t>78 kg</t>
  </si>
  <si>
    <t>fee</t>
  </si>
  <si>
    <t>Medical</t>
  </si>
  <si>
    <t>48 kg</t>
  </si>
  <si>
    <t>52 kg</t>
  </si>
  <si>
    <t>70 kg</t>
  </si>
  <si>
    <t>p78 kg</t>
  </si>
  <si>
    <t>Official</t>
  </si>
  <si>
    <t>Celkový součet</t>
  </si>
  <si>
    <t>Celkem</t>
  </si>
  <si>
    <t xml:space="preserve">  </t>
  </si>
  <si>
    <t xml:space="preserve">Media </t>
  </si>
  <si>
    <t xml:space="preserve">Federation Name : </t>
  </si>
  <si>
    <t xml:space="preserve">Contact Person : </t>
  </si>
  <si>
    <t xml:space="preserve">Email : </t>
  </si>
  <si>
    <t>No.</t>
  </si>
  <si>
    <t>Arrival flight</t>
  </si>
  <si>
    <t>Departure flight</t>
  </si>
  <si>
    <t>(Arranged on your side)</t>
  </si>
  <si>
    <t>Arr.
date</t>
  </si>
  <si>
    <t>Arr.
time</t>
  </si>
  <si>
    <t>From</t>
  </si>
  <si>
    <t>Dep.
date</t>
  </si>
  <si>
    <t>Dep.
time</t>
  </si>
  <si>
    <t>To</t>
  </si>
  <si>
    <t>Check
in</t>
  </si>
  <si>
    <t>Check
out</t>
  </si>
  <si>
    <t>Room type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</si>
  <si>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</si>
  <si>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Phone:</t>
  </si>
  <si>
    <t>EJU Olympic Training Center  Men / Women</t>
  </si>
  <si>
    <t>10 - 19 March 2011    Nymburk, Czech Republic</t>
  </si>
  <si>
    <t xml:space="preserve">Hotel Reservation / Travel Details </t>
  </si>
  <si>
    <t xml:space="preserve">Return before: 9 February 2011     </t>
  </si>
  <si>
    <t>single</t>
  </si>
  <si>
    <t>double</t>
  </si>
  <si>
    <t>triple</t>
  </si>
  <si>
    <t>Yes</t>
  </si>
  <si>
    <t>Sport Center</t>
  </si>
  <si>
    <t>Hotel Ostrov</t>
  </si>
  <si>
    <t>Transport from Prague requested</t>
  </si>
  <si>
    <t>No</t>
  </si>
  <si>
    <t>No. of persons</t>
  </si>
  <si>
    <t xml:space="preserve">TOTAL 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</si>
  <si>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</si>
  <si>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</si>
  <si>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</si>
  <si>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</si>
  <si>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</si>
  <si>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</si>
  <si>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160 00 Praha 6, Czech Republic</t>
  </si>
  <si>
    <t>154989288/0600</t>
  </si>
  <si>
    <t xml:space="preserve"> IBAN :</t>
  </si>
  <si>
    <t>CZ14 0600 0000 0001 8106 0351</t>
  </si>
  <si>
    <t>AGBACZPP</t>
  </si>
  <si>
    <t>INVOICE</t>
  </si>
  <si>
    <t>Total amount</t>
  </si>
  <si>
    <t>TOTAL PAYMENT</t>
  </si>
  <si>
    <t>Id. No.: 00537560</t>
  </si>
  <si>
    <t>VAT: CZ00537560</t>
  </si>
  <si>
    <t>tel:  +420-233-355-280</t>
  </si>
  <si>
    <t>fax:  +420-257-214-265</t>
  </si>
  <si>
    <t>e-mail: sejudo@cstv.cz</t>
  </si>
  <si>
    <t>A/C No.:</t>
  </si>
  <si>
    <t>SWIFT:</t>
  </si>
  <si>
    <t xml:space="preserve">no: </t>
  </si>
  <si>
    <t>Hotel</t>
  </si>
  <si>
    <t>Transfer</t>
  </si>
  <si>
    <t xml:space="preserve">Flight or train# </t>
  </si>
  <si>
    <t>Check in</t>
  </si>
  <si>
    <t>Check out</t>
  </si>
  <si>
    <t>No. Of rooms</t>
  </si>
  <si>
    <t>No. of TC nights</t>
  </si>
  <si>
    <t>No. of Non TC nights</t>
  </si>
  <si>
    <t>EJU fee</t>
  </si>
  <si>
    <t>SUBTOTAL</t>
  </si>
  <si>
    <t>Bank sorting Code : 1111  Cesky svaz juda</t>
  </si>
  <si>
    <t>Price per person per TC night</t>
  </si>
  <si>
    <t>Price per person per non TC night</t>
  </si>
  <si>
    <t>To:</t>
  </si>
  <si>
    <t>e.g.3</t>
  </si>
  <si>
    <t xml:space="preserve">Country 3 Letter Code </t>
  </si>
  <si>
    <t>Accommodation</t>
  </si>
  <si>
    <t>Accommodation Summary</t>
  </si>
  <si>
    <t>Total incl. EJU fee</t>
  </si>
  <si>
    <t>Competitors</t>
  </si>
  <si>
    <t>Others</t>
  </si>
  <si>
    <t>(Costs of athletes nominated for EJU support will  be charged directly to  the EJU. )</t>
  </si>
  <si>
    <t>OTC Nights</t>
  </si>
  <si>
    <t>Non OTC Nights</t>
  </si>
  <si>
    <t>No. of OTC nights</t>
  </si>
  <si>
    <t>Price per person per OTC night</t>
  </si>
  <si>
    <t>No. of Non OTC nights</t>
  </si>
  <si>
    <t>Transport</t>
  </si>
  <si>
    <t>Price per person per non OTC night</t>
  </si>
</sst>
</file>

<file path=xl/styles.xml><?xml version="1.0" encoding="utf-8"?>
<styleSheet xmlns="http://schemas.openxmlformats.org/spreadsheetml/2006/main">
  <numFmts count="8">
    <numFmt numFmtId="164" formatCode="m/d;@"/>
    <numFmt numFmtId="165" formatCode="#\ &quot;pax&quot;"/>
    <numFmt numFmtId="166" formatCode="h:mm;@"/>
    <numFmt numFmtId="167" formatCode="0_);[Red]\(0\)"/>
    <numFmt numFmtId="168" formatCode="[$-F400]h:mm:ss\ AM/PM"/>
    <numFmt numFmtId="169" formatCode="d/m;@"/>
    <numFmt numFmtId="170" formatCode="#,##0\ [$€-1]"/>
    <numFmt numFmtId="171" formatCode="#,##0\ [$€-1];[Red]#,##0\ [$€-1]"/>
  </numFmts>
  <fonts count="44">
    <font>
      <sz val="12"/>
      <name val="Osaka"/>
      <family val="3"/>
      <charset val="128"/>
    </font>
    <font>
      <sz val="11"/>
      <color theme="1"/>
      <name val="Calibri"/>
      <family val="2"/>
      <charset val="238"/>
      <scheme val="minor"/>
    </font>
    <font>
      <sz val="6"/>
      <name val="Osaka"/>
      <family val="3"/>
      <charset val="128"/>
    </font>
    <font>
      <sz val="11"/>
      <name val="Arial"/>
      <family val="2"/>
    </font>
    <font>
      <sz val="9"/>
      <name val="Arial"/>
      <family val="2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20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28"/>
      <color rgb="FF000080"/>
      <name val="Calibri"/>
      <family val="2"/>
      <charset val="238"/>
    </font>
    <font>
      <b/>
      <sz val="18"/>
      <color rgb="FF365F91"/>
      <name val="Cambria"/>
      <family val="1"/>
      <charset val="238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  <scheme val="minor"/>
    </font>
    <font>
      <b/>
      <u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left" vertical="center"/>
      <protection locked="0"/>
    </xf>
    <xf numFmtId="168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/>
    <xf numFmtId="0" fontId="23" fillId="2" borderId="1" xfId="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/>
    <xf numFmtId="0" fontId="3" fillId="0" borderId="0" xfId="0" applyNumberFormat="1" applyFont="1" applyAlignment="1">
      <alignment horizontal="left" vertical="center"/>
    </xf>
    <xf numFmtId="0" fontId="7" fillId="0" borderId="0" xfId="0" applyFont="1"/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14" fontId="5" fillId="0" borderId="0" xfId="0" applyNumberFormat="1" applyFont="1"/>
    <xf numFmtId="0" fontId="10" fillId="0" borderId="3" xfId="0" pivotButton="1" applyFont="1" applyBorder="1"/>
    <xf numFmtId="0" fontId="10" fillId="0" borderId="4" xfId="0" applyFont="1" applyBorder="1"/>
    <xf numFmtId="0" fontId="10" fillId="0" borderId="3" xfId="0" applyFont="1" applyBorder="1"/>
    <xf numFmtId="0" fontId="10" fillId="0" borderId="4" xfId="0" applyNumberFormat="1" applyFont="1" applyBorder="1"/>
    <xf numFmtId="0" fontId="10" fillId="0" borderId="5" xfId="0" applyFont="1" applyBorder="1"/>
    <xf numFmtId="0" fontId="10" fillId="0" borderId="6" xfId="0" applyNumberFormat="1" applyFont="1" applyBorder="1"/>
    <xf numFmtId="0" fontId="10" fillId="0" borderId="7" xfId="0" applyFont="1" applyBorder="1"/>
    <xf numFmtId="0" fontId="10" fillId="0" borderId="8" xfId="0" applyNumberFormat="1" applyFont="1" applyBorder="1"/>
    <xf numFmtId="0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5" fillId="3" borderId="9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vertical="center"/>
    </xf>
    <xf numFmtId="0" fontId="17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right" vertical="center"/>
    </xf>
    <xf numFmtId="164" fontId="14" fillId="0" borderId="0" xfId="0" applyNumberFormat="1" applyFont="1" applyFill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9" fillId="0" borderId="13" xfId="0" applyNumberFormat="1" applyFont="1" applyFill="1" applyBorder="1" applyAlignment="1">
      <alignment horizontal="center" vertical="center"/>
    </xf>
    <xf numFmtId="164" fontId="14" fillId="3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0" fontId="13" fillId="0" borderId="0" xfId="0" applyNumberFormat="1" applyFont="1" applyAlignment="1">
      <alignment horizontal="left"/>
    </xf>
    <xf numFmtId="0" fontId="22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horizontal="left"/>
    </xf>
    <xf numFmtId="170" fontId="9" fillId="4" borderId="16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Alignment="1" applyProtection="1">
      <alignment horizontal="right" vertical="center"/>
      <protection hidden="1"/>
    </xf>
    <xf numFmtId="0" fontId="25" fillId="0" borderId="0" xfId="0" applyNumberFormat="1" applyFont="1" applyFill="1" applyAlignment="1" applyProtection="1">
      <alignment horizontal="right" vertical="center"/>
      <protection hidden="1"/>
    </xf>
    <xf numFmtId="0" fontId="25" fillId="0" borderId="0" xfId="0" applyNumberFormat="1" applyFont="1" applyAlignment="1">
      <alignment horizontal="right" vertical="center"/>
    </xf>
    <xf numFmtId="14" fontId="12" fillId="0" borderId="0" xfId="0" applyNumberFormat="1" applyFont="1" applyAlignment="1">
      <alignment vertical="center"/>
    </xf>
    <xf numFmtId="0" fontId="9" fillId="0" borderId="0" xfId="0" applyNumberFormat="1" applyFont="1" applyAlignment="1" applyProtection="1">
      <alignment horizontal="right" vertical="center"/>
      <protection hidden="1"/>
    </xf>
    <xf numFmtId="0" fontId="9" fillId="4" borderId="11" xfId="0" applyNumberFormat="1" applyFont="1" applyFill="1" applyBorder="1" applyAlignment="1" applyProtection="1">
      <alignment horizontal="center" vertical="center"/>
    </xf>
    <xf numFmtId="169" fontId="9" fillId="4" borderId="14" xfId="0" applyNumberFormat="1" applyFont="1" applyFill="1" applyBorder="1" applyAlignment="1" applyProtection="1">
      <alignment horizontal="center" vertical="center"/>
      <protection locked="0"/>
    </xf>
    <xf numFmtId="0" fontId="18" fillId="2" borderId="10" xfId="0" applyNumberFormat="1" applyFont="1" applyFill="1" applyBorder="1" applyAlignment="1">
      <alignment horizontal="center" vertical="center"/>
    </xf>
    <xf numFmtId="0" fontId="20" fillId="2" borderId="11" xfId="0" applyNumberFormat="1" applyFont="1" applyFill="1" applyBorder="1" applyAlignment="1">
      <alignment horizontal="left" vertical="center"/>
    </xf>
    <xf numFmtId="49" fontId="18" fillId="2" borderId="11" xfId="0" applyNumberFormat="1" applyFont="1" applyFill="1" applyBorder="1" applyAlignment="1">
      <alignment horizontal="center" vertical="center"/>
    </xf>
    <xf numFmtId="166" fontId="18" fillId="2" borderId="11" xfId="0" applyNumberFormat="1" applyFont="1" applyFill="1" applyBorder="1" applyAlignment="1">
      <alignment horizontal="center" vertical="center"/>
    </xf>
    <xf numFmtId="164" fontId="18" fillId="2" borderId="11" xfId="0" applyNumberFormat="1" applyFont="1" applyFill="1" applyBorder="1" applyAlignment="1">
      <alignment horizontal="center" vertical="center"/>
    </xf>
    <xf numFmtId="169" fontId="9" fillId="4" borderId="11" xfId="0" applyNumberFormat="1" applyFont="1" applyFill="1" applyBorder="1" applyAlignment="1" applyProtection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38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/>
    </xf>
    <xf numFmtId="49" fontId="12" fillId="0" borderId="39" xfId="0" applyNumberFormat="1" applyFont="1" applyFill="1" applyBorder="1" applyAlignment="1">
      <alignment horizontal="center" vertical="center" wrapText="1"/>
    </xf>
    <xf numFmtId="0" fontId="12" fillId="0" borderId="40" xfId="0" applyNumberFormat="1" applyFont="1" applyFill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167" fontId="12" fillId="0" borderId="20" xfId="0" applyNumberFormat="1" applyFont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/>
    </xf>
    <xf numFmtId="0" fontId="18" fillId="2" borderId="14" xfId="0" applyNumberFormat="1" applyFont="1" applyFill="1" applyBorder="1" applyAlignment="1">
      <alignment horizontal="center" vertical="center"/>
    </xf>
    <xf numFmtId="0" fontId="20" fillId="2" borderId="14" xfId="0" applyNumberFormat="1" applyFont="1" applyFill="1" applyBorder="1" applyAlignment="1">
      <alignment horizontal="center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0" fillId="4" borderId="14" xfId="0" applyNumberFormat="1" applyFont="1" applyFill="1" applyBorder="1" applyAlignment="1" applyProtection="1">
      <alignment horizontal="center" vertical="center"/>
      <protection locked="0"/>
    </xf>
    <xf numFmtId="169" fontId="18" fillId="2" borderId="14" xfId="0" applyNumberFormat="1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>
      <alignment horizontal="center" vertical="center"/>
    </xf>
    <xf numFmtId="166" fontId="18" fillId="2" borderId="14" xfId="0" applyNumberFormat="1" applyFont="1" applyFill="1" applyBorder="1" applyAlignment="1">
      <alignment horizontal="center" vertical="center"/>
    </xf>
    <xf numFmtId="164" fontId="18" fillId="2" borderId="14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NumberFormat="1" applyFont="1" applyFill="1" applyBorder="1" applyAlignment="1" applyProtection="1">
      <alignment horizontal="left" vertical="center"/>
      <protection locked="0"/>
    </xf>
    <xf numFmtId="0" fontId="20" fillId="5" borderId="14" xfId="0" applyNumberFormat="1" applyFont="1" applyFill="1" applyBorder="1" applyAlignment="1" applyProtection="1">
      <alignment horizontal="center" vertical="center"/>
      <protection locked="0"/>
    </xf>
    <xf numFmtId="169" fontId="9" fillId="5" borderId="14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NumberFormat="1" applyFont="1" applyFill="1" applyBorder="1" applyAlignment="1" applyProtection="1">
      <alignment horizontal="center" vertical="center"/>
      <protection locked="0"/>
    </xf>
    <xf numFmtId="166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4" xfId="0" applyNumberFormat="1" applyFont="1" applyFill="1" applyBorder="1" applyAlignment="1" applyProtection="1">
      <alignment horizontal="center" vertic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166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9" fillId="5" borderId="14" xfId="0" applyNumberFormat="1" applyFont="1" applyFill="1" applyBorder="1" applyAlignment="1" applyProtection="1">
      <alignment horizontal="center" vertical="center"/>
      <protection locked="0"/>
    </xf>
    <xf numFmtId="0" fontId="18" fillId="2" borderId="13" xfId="0" applyNumberFormat="1" applyFont="1" applyFill="1" applyBorder="1" applyAlignment="1">
      <alignment horizontal="center" vertical="center"/>
    </xf>
    <xf numFmtId="0" fontId="20" fillId="4" borderId="11" xfId="0" applyNumberFormat="1" applyFont="1" applyFill="1" applyBorder="1" applyAlignment="1" applyProtection="1">
      <alignment horizontal="center" vertical="center"/>
      <protection locked="0"/>
    </xf>
    <xf numFmtId="169" fontId="9" fillId="4" borderId="11" xfId="0" applyNumberFormat="1" applyFont="1" applyFill="1" applyBorder="1" applyAlignment="1" applyProtection="1">
      <alignment horizontal="center" vertical="center"/>
      <protection locked="0"/>
    </xf>
    <xf numFmtId="0" fontId="31" fillId="0" borderId="21" xfId="0" applyFont="1" applyBorder="1"/>
    <xf numFmtId="0" fontId="30" fillId="0" borderId="25" xfId="0" applyFont="1" applyBorder="1"/>
    <xf numFmtId="0" fontId="30" fillId="0" borderId="43" xfId="0" applyFont="1" applyBorder="1"/>
    <xf numFmtId="0" fontId="32" fillId="0" borderId="0" xfId="0" applyFont="1"/>
    <xf numFmtId="0" fontId="12" fillId="0" borderId="34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33" fillId="0" borderId="14" xfId="0" applyFont="1" applyBorder="1"/>
    <xf numFmtId="14" fontId="33" fillId="0" borderId="14" xfId="0" applyNumberFormat="1" applyFont="1" applyBorder="1"/>
    <xf numFmtId="0" fontId="33" fillId="0" borderId="14" xfId="0" applyNumberFormat="1" applyFont="1" applyBorder="1"/>
    <xf numFmtId="0" fontId="33" fillId="0" borderId="14" xfId="0" applyNumberFormat="1" applyFont="1" applyBorder="1" applyAlignment="1">
      <alignment vertical="center"/>
    </xf>
    <xf numFmtId="169" fontId="33" fillId="0" borderId="14" xfId="0" applyNumberFormat="1" applyFont="1" applyBorder="1"/>
    <xf numFmtId="0" fontId="0" fillId="0" borderId="0" xfId="0" applyAlignment="1">
      <alignment horizontal="center"/>
    </xf>
    <xf numFmtId="171" fontId="8" fillId="0" borderId="40" xfId="0" applyNumberFormat="1" applyFont="1" applyBorder="1" applyAlignment="1">
      <alignment horizontal="center" vertical="center" shrinkToFit="1"/>
    </xf>
    <xf numFmtId="170" fontId="33" fillId="0" borderId="14" xfId="0" applyNumberFormat="1" applyFont="1" applyBorder="1" applyAlignment="1">
      <alignment vertical="center"/>
    </xf>
    <xf numFmtId="170" fontId="14" fillId="0" borderId="14" xfId="0" applyNumberFormat="1" applyFont="1" applyBorder="1" applyAlignment="1">
      <alignment vertical="center"/>
    </xf>
    <xf numFmtId="170" fontId="33" fillId="0" borderId="14" xfId="0" applyNumberFormat="1" applyFont="1" applyBorder="1" applyAlignment="1" applyProtection="1">
      <alignment horizontal="right" vertical="center"/>
      <protection hidden="1"/>
    </xf>
    <xf numFmtId="0" fontId="35" fillId="0" borderId="28" xfId="0" applyFont="1" applyBorder="1" applyAlignment="1">
      <alignment horizontal="left"/>
    </xf>
    <xf numFmtId="0" fontId="35" fillId="0" borderId="0" xfId="0" applyFont="1" applyBorder="1"/>
    <xf numFmtId="0" fontId="0" fillId="0" borderId="0" xfId="0" applyFont="1" applyBorder="1"/>
    <xf numFmtId="0" fontId="35" fillId="0" borderId="0" xfId="0" applyFont="1" applyBorder="1" applyAlignment="1">
      <alignment horizontal="left"/>
    </xf>
    <xf numFmtId="0" fontId="35" fillId="0" borderId="34" xfId="0" applyFont="1" applyBorder="1"/>
    <xf numFmtId="0" fontId="12" fillId="0" borderId="28" xfId="0" applyNumberFormat="1" applyFont="1" applyBorder="1" applyAlignment="1">
      <alignment vertical="center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right"/>
    </xf>
    <xf numFmtId="0" fontId="35" fillId="0" borderId="28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8" fillId="0" borderId="20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 applyProtection="1">
      <alignment horizontal="center" vertical="center"/>
      <protection hidden="1"/>
    </xf>
    <xf numFmtId="0" fontId="9" fillId="0" borderId="11" xfId="0" applyNumberFormat="1" applyFont="1" applyBorder="1" applyAlignment="1" applyProtection="1">
      <alignment horizontal="center" vertical="center"/>
      <protection hidden="1"/>
    </xf>
    <xf numFmtId="0" fontId="8" fillId="0" borderId="20" xfId="0" applyNumberFormat="1" applyFont="1" applyFill="1" applyBorder="1" applyAlignment="1">
      <alignment horizontal="center" vertical="center"/>
    </xf>
    <xf numFmtId="0" fontId="31" fillId="0" borderId="25" xfId="0" applyFont="1" applyBorder="1"/>
    <xf numFmtId="0" fontId="41" fillId="0" borderId="20" xfId="0" applyNumberFormat="1" applyFont="1" applyFill="1" applyBorder="1" applyAlignment="1">
      <alignment horizontal="center" vertical="center" wrapText="1"/>
    </xf>
    <xf numFmtId="170" fontId="9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/>
    <xf numFmtId="0" fontId="30" fillId="0" borderId="50" xfId="0" applyFont="1" applyBorder="1" applyAlignment="1"/>
    <xf numFmtId="0" fontId="30" fillId="0" borderId="48" xfId="0" applyFont="1" applyBorder="1" applyAlignment="1"/>
    <xf numFmtId="0" fontId="0" fillId="0" borderId="0" xfId="0" applyFont="1" applyAlignment="1">
      <alignment vertical="center"/>
    </xf>
    <xf numFmtId="169" fontId="24" fillId="0" borderId="14" xfId="0" applyNumberFormat="1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 applyProtection="1">
      <alignment horizontal="center" vertical="center"/>
      <protection hidden="1"/>
    </xf>
    <xf numFmtId="170" fontId="24" fillId="0" borderId="14" xfId="0" applyNumberFormat="1" applyFont="1" applyBorder="1" applyAlignment="1">
      <alignment horizontal="right" vertical="center"/>
    </xf>
    <xf numFmtId="169" fontId="24" fillId="0" borderId="14" xfId="0" applyNumberFormat="1" applyFont="1" applyBorder="1" applyAlignment="1">
      <alignment horizontal="center"/>
    </xf>
    <xf numFmtId="14" fontId="2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170" fontId="43" fillId="0" borderId="14" xfId="0" applyNumberFormat="1" applyFont="1" applyBorder="1" applyAlignment="1">
      <alignment horizontal="right" vertical="center"/>
    </xf>
    <xf numFmtId="170" fontId="12" fillId="0" borderId="0" xfId="0" applyNumberFormat="1" applyFont="1" applyAlignment="1">
      <alignment vertical="center"/>
    </xf>
    <xf numFmtId="0" fontId="34" fillId="0" borderId="14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35" xfId="0" applyFont="1" applyBorder="1" applyAlignment="1">
      <alignment horizontal="left"/>
    </xf>
    <xf numFmtId="0" fontId="35" fillId="0" borderId="34" xfId="0" applyFont="1" applyBorder="1" applyAlignment="1">
      <alignment horizontal="left"/>
    </xf>
    <xf numFmtId="0" fontId="36" fillId="0" borderId="49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19" xfId="0" applyFont="1" applyBorder="1" applyAlignment="1">
      <alignment horizontal="left"/>
    </xf>
    <xf numFmtId="0" fontId="34" fillId="0" borderId="51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left"/>
    </xf>
    <xf numFmtId="170" fontId="31" fillId="0" borderId="44" xfId="0" applyNumberFormat="1" applyFont="1" applyBorder="1" applyAlignment="1">
      <alignment horizontal="center"/>
    </xf>
    <xf numFmtId="170" fontId="31" fillId="0" borderId="24" xfId="0" applyNumberFormat="1" applyFont="1" applyBorder="1" applyAlignment="1">
      <alignment horizontal="center"/>
    </xf>
    <xf numFmtId="0" fontId="38" fillId="0" borderId="0" xfId="0" applyFont="1" applyBorder="1" applyAlignment="1">
      <alignment horizontal="left"/>
    </xf>
    <xf numFmtId="49" fontId="23" fillId="0" borderId="51" xfId="0" applyNumberFormat="1" applyFont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23" fillId="0" borderId="51" xfId="0" applyNumberFormat="1" applyFont="1" applyBorder="1" applyAlignment="1">
      <alignment horizontal="center" vertical="center" wrapText="1"/>
    </xf>
    <xf numFmtId="0" fontId="23" fillId="0" borderId="36" xfId="0" applyNumberFormat="1" applyFont="1" applyBorder="1" applyAlignment="1">
      <alignment horizontal="center" vertical="center" wrapText="1"/>
    </xf>
    <xf numFmtId="0" fontId="2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51" xfId="0" applyNumberFormat="1" applyFont="1" applyBorder="1" applyAlignment="1">
      <alignment horizontal="center" vertical="center"/>
    </xf>
    <xf numFmtId="0" fontId="23" fillId="0" borderId="36" xfId="0" applyNumberFormat="1" applyFont="1" applyBorder="1" applyAlignment="1">
      <alignment horizontal="center" vertical="center"/>
    </xf>
    <xf numFmtId="0" fontId="23" fillId="0" borderId="1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NumberFormat="1" applyFont="1" applyAlignment="1" applyProtection="1">
      <alignment horizontal="left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26" xfId="0" applyNumberFormat="1" applyFont="1" applyBorder="1" applyAlignment="1">
      <alignment horizontal="center" vertical="center" textRotation="90" wrapText="1"/>
    </xf>
    <xf numFmtId="0" fontId="14" fillId="0" borderId="27" xfId="0" applyNumberFormat="1" applyFont="1" applyBorder="1" applyAlignment="1">
      <alignment horizontal="center" vertical="center" textRotation="90" wrapText="1"/>
    </xf>
    <xf numFmtId="0" fontId="14" fillId="0" borderId="22" xfId="0" applyNumberFormat="1" applyFont="1" applyBorder="1" applyAlignment="1">
      <alignment horizontal="center" vertical="center" textRotation="90" wrapText="1"/>
    </xf>
    <xf numFmtId="0" fontId="15" fillId="3" borderId="21" xfId="0" applyNumberFormat="1" applyFont="1" applyFill="1" applyBorder="1" applyAlignment="1" applyProtection="1">
      <alignment horizontal="left" vertical="center"/>
      <protection locked="0"/>
    </xf>
    <xf numFmtId="0" fontId="15" fillId="3" borderId="25" xfId="0" applyNumberFormat="1" applyFont="1" applyFill="1" applyBorder="1" applyAlignment="1" applyProtection="1">
      <alignment horizontal="left" vertical="center"/>
      <protection locked="0"/>
    </xf>
    <xf numFmtId="0" fontId="15" fillId="3" borderId="24" xfId="0" applyNumberFormat="1" applyFont="1" applyFill="1" applyBorder="1" applyAlignment="1" applyProtection="1">
      <alignment horizontal="left" vertical="center"/>
      <protection locked="0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9" fillId="0" borderId="42" xfId="0" applyNumberFormat="1" applyFont="1" applyBorder="1" applyAlignment="1">
      <alignment horizontal="center" vertical="center" wrapText="1"/>
    </xf>
    <xf numFmtId="0" fontId="9" fillId="0" borderId="42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/>
    </xf>
    <xf numFmtId="0" fontId="35" fillId="0" borderId="28" xfId="0" applyFont="1" applyBorder="1" applyAlignment="1">
      <alignment horizontal="left"/>
    </xf>
    <xf numFmtId="0" fontId="14" fillId="0" borderId="23" xfId="0" applyNumberFormat="1" applyFont="1" applyBorder="1" applyAlignment="1">
      <alignment horizontal="center" vertical="center" wrapText="1"/>
    </xf>
    <xf numFmtId="0" fontId="14" fillId="0" borderId="31" xfId="0" applyNumberFormat="1" applyFont="1" applyBorder="1" applyAlignment="1">
      <alignment horizontal="center" vertical="center" wrapText="1"/>
    </xf>
    <xf numFmtId="0" fontId="14" fillId="0" borderId="19" xfId="0" applyNumberFormat="1" applyFont="1" applyBorder="1" applyAlignment="1">
      <alignment horizontal="center" vertical="center" wrapText="1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top" wrapText="1"/>
    </xf>
    <xf numFmtId="164" fontId="21" fillId="0" borderId="0" xfId="0" applyNumberFormat="1" applyFont="1" applyFill="1" applyBorder="1" applyAlignment="1" applyProtection="1">
      <alignment horizontal="center"/>
      <protection locked="0"/>
    </xf>
    <xf numFmtId="0" fontId="19" fillId="0" borderId="29" xfId="0" applyNumberFormat="1" applyFont="1" applyFill="1" applyBorder="1" applyAlignment="1">
      <alignment horizontal="center" vertical="center" wrapText="1"/>
    </xf>
    <xf numFmtId="0" fontId="19" fillId="0" borderId="30" xfId="0" applyNumberFormat="1" applyFont="1" applyFill="1" applyBorder="1" applyAlignment="1">
      <alignment horizontal="center" vertical="center" wrapText="1"/>
    </xf>
    <xf numFmtId="0" fontId="40" fillId="0" borderId="0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4" xfId="0" applyBorder="1"/>
    <xf numFmtId="0" fontId="8" fillId="0" borderId="2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23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wrapText="1"/>
    </xf>
    <xf numFmtId="164" fontId="16" fillId="0" borderId="34" xfId="0" applyNumberFormat="1" applyFont="1" applyFill="1" applyBorder="1" applyAlignment="1">
      <alignment horizontal="center" wrapText="1"/>
    </xf>
    <xf numFmtId="0" fontId="12" fillId="0" borderId="34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46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47" xfId="0" applyNumberFormat="1" applyFont="1" applyBorder="1" applyAlignment="1">
      <alignment horizontal="center" vertical="center" wrapText="1"/>
    </xf>
    <xf numFmtId="0" fontId="14" fillId="3" borderId="21" xfId="0" applyNumberFormat="1" applyFont="1" applyFill="1" applyBorder="1" applyAlignment="1" applyProtection="1">
      <alignment horizontal="left" vertical="center"/>
      <protection locked="0"/>
    </xf>
    <xf numFmtId="0" fontId="14" fillId="3" borderId="25" xfId="0" applyNumberFormat="1" applyFont="1" applyFill="1" applyBorder="1" applyAlignment="1" applyProtection="1">
      <alignment horizontal="left" vertical="center"/>
      <protection locked="0"/>
    </xf>
    <xf numFmtId="0" fontId="14" fillId="3" borderId="24" xfId="0" applyNumberFormat="1" applyFont="1" applyFill="1" applyBorder="1" applyAlignment="1" applyProtection="1">
      <alignment horizontal="left" vertical="center"/>
      <protection locked="0"/>
    </xf>
    <xf numFmtId="0" fontId="3" fillId="3" borderId="35" xfId="0" applyNumberFormat="1" applyFont="1" applyFill="1" applyBorder="1" applyAlignment="1" applyProtection="1">
      <alignment horizontal="left" vertical="center"/>
      <protection locked="0"/>
    </xf>
    <xf numFmtId="0" fontId="3" fillId="3" borderId="25" xfId="0" applyNumberFormat="1" applyFont="1" applyFill="1" applyBorder="1" applyAlignment="1" applyProtection="1">
      <alignment horizontal="left" vertical="center"/>
      <protection locked="0"/>
    </xf>
    <xf numFmtId="0" fontId="3" fillId="3" borderId="21" xfId="0" applyNumberFormat="1" applyFont="1" applyFill="1" applyBorder="1" applyAlignment="1" applyProtection="1">
      <alignment horizontal="left" vertical="center"/>
      <protection locked="0"/>
    </xf>
    <xf numFmtId="0" fontId="3" fillId="3" borderId="24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49" fontId="23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23" fillId="0" borderId="14" xfId="0" applyNumberFormat="1" applyFont="1" applyBorder="1" applyAlignment="1">
      <alignment horizontal="center" vertical="center"/>
    </xf>
    <xf numFmtId="0" fontId="23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sz val="16"/>
      </font>
    </dxf>
    <dxf>
      <font>
        <name val="Arial"/>
        <scheme val="none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157843</xdr:rowOff>
    </xdr:from>
    <xdr:to>
      <xdr:col>19</xdr:col>
      <xdr:colOff>0</xdr:colOff>
      <xdr:row>1</xdr:row>
      <xdr:rowOff>314325</xdr:rowOff>
    </xdr:to>
    <xdr:pic>
      <xdr:nvPicPr>
        <xdr:cNvPr id="1118" name="Picture 94" descr="Logo for Letterhea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86" y="157843"/>
          <a:ext cx="14228989" cy="1880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240847</xdr:colOff>
      <xdr:row>0</xdr:row>
      <xdr:rowOff>655865</xdr:rowOff>
    </xdr:from>
    <xdr:to>
      <xdr:col>18</xdr:col>
      <xdr:colOff>1028701</xdr:colOff>
      <xdr:row>1</xdr:row>
      <xdr:rowOff>789937</xdr:rowOff>
    </xdr:to>
    <xdr:pic>
      <xdr:nvPicPr>
        <xdr:cNvPr id="1117" name="Picture 93" descr="CSJ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56572" y="655865"/>
          <a:ext cx="2026104" cy="18580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9526</xdr:rowOff>
    </xdr:from>
    <xdr:to>
      <xdr:col>1</xdr:col>
      <xdr:colOff>276225</xdr:colOff>
      <xdr:row>1</xdr:row>
      <xdr:rowOff>628651</xdr:rowOff>
    </xdr:to>
    <xdr:pic>
      <xdr:nvPicPr>
        <xdr:cNvPr id="2" name="Picture 93" descr="CSJ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6"/>
          <a:ext cx="809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ued Acer Customer" refreshedDate="39060.635564583332" createdVersion="1" refreshedVersion="3" recordCount="13" upgradeOnRefresh="1">
  <cacheSource type="worksheet">
    <worksheetSource ref="N22:N31" sheet="1-FINAL ENTRY"/>
  </cacheSource>
  <cacheFields count="1">
    <cacheField name="Official" numFmtId="0">
      <sharedItems containsBlank="1" count="10">
        <s v="Coach"/>
        <s v="52 kg"/>
        <s v="78 kg"/>
        <s v="Official"/>
        <s v="Medical"/>
        <s v="70 kg"/>
        <s v="48 kg"/>
        <s v="Media "/>
        <s v="p78 kg"/>
        <m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</r>
  <r>
    <x v="1"/>
  </r>
  <r>
    <x v="2"/>
  </r>
  <r>
    <x v="3"/>
  </r>
  <r>
    <x v="4"/>
  </r>
  <r>
    <x v="5"/>
  </r>
  <r>
    <x v="1"/>
  </r>
  <r>
    <x v="6"/>
  </r>
  <r>
    <x v="7"/>
  </r>
  <r>
    <x v="5"/>
  </r>
  <r>
    <x v="8"/>
  </r>
  <r>
    <x v="3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C19:D30" firstHeaderRow="2" firstDataRow="2" firstDataCol="1"/>
  <pivotFields count="1">
    <pivotField axis="axisRow" dataField="1" compact="0" outline="0" subtotalTop="0" showAll="0" includeNewItemsInFilter="1">
      <items count="11">
        <item x="0"/>
        <item m="1" x="9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  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L1"/>
  <sheetViews>
    <sheetView workbookViewId="0">
      <selection sqref="A1:B65536"/>
    </sheetView>
  </sheetViews>
  <sheetFormatPr defaultRowHeight="12"/>
  <cols>
    <col min="1" max="16384" width="9" style="15"/>
  </cols>
  <sheetData>
    <row r="1" spans="1:12">
      <c r="A1" s="15">
        <f>'1-FINAL ENTRY'!A9</f>
        <v>0</v>
      </c>
      <c r="B1" s="15">
        <f>'1-FINAL ENTRY'!F9</f>
        <v>0</v>
      </c>
      <c r="C1" s="15" t="e">
        <f>'1-FINAL ENTRY'!#REF!</f>
        <v>#REF!</v>
      </c>
      <c r="D1" s="15">
        <f>'1-FINAL ENTRY'!D11</f>
        <v>0</v>
      </c>
      <c r="E1" s="15">
        <f>'1-FINAL ENTRY'!E11</f>
        <v>0</v>
      </c>
      <c r="F1" s="15">
        <f>'1-FINAL ENTRY'!J11</f>
        <v>0</v>
      </c>
      <c r="G1" s="15" t="e">
        <f>'1-FINAL ENTRY'!#REF!</f>
        <v>#REF!</v>
      </c>
      <c r="H1" s="15" t="e">
        <f>'1-FINAL ENTRY'!#REF!</f>
        <v>#REF!</v>
      </c>
      <c r="I1" s="15" t="e">
        <f>'1-FINAL ENTRY'!#REF!</f>
        <v>#REF!</v>
      </c>
      <c r="J1" s="15">
        <f>'1-FINAL ENTRY'!A14</f>
        <v>0</v>
      </c>
      <c r="K1" s="15">
        <f>'1-FINAL ENTRY'!B14</f>
        <v>0</v>
      </c>
      <c r="L1" s="15">
        <f>'1-FINAL ENTRY'!H14</f>
        <v>0</v>
      </c>
    </row>
  </sheetData>
  <sheetProtection password="ED62" sheet="1" objects="1" scenario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Z87"/>
  <sheetViews>
    <sheetView showGridLines="0" showZeros="0" zoomScaleNormal="100" zoomScaleSheetLayoutView="75" workbookViewId="0">
      <selection activeCell="B2" sqref="B2"/>
    </sheetView>
  </sheetViews>
  <sheetFormatPr defaultColWidth="11" defaultRowHeight="14.25"/>
  <cols>
    <col min="1" max="1" width="5.375" style="38" customWidth="1"/>
    <col min="2" max="3" width="10.875" style="38" customWidth="1"/>
    <col min="4" max="4" width="21.875" style="38" customWidth="1"/>
    <col min="5" max="5" width="13.75" style="38" customWidth="1"/>
    <col min="6" max="6" width="10.625" style="38" customWidth="1"/>
    <col min="7" max="9" width="7.75" style="38" customWidth="1"/>
    <col min="10" max="11" width="7.75" style="39" customWidth="1"/>
    <col min="12" max="14" width="8.125" style="39" customWidth="1"/>
    <col min="15" max="17" width="8.125" style="38" customWidth="1"/>
    <col min="18" max="18" width="8.125" style="43" customWidth="1"/>
    <col min="19" max="19" width="20.625" style="38" bestFit="1" customWidth="1"/>
    <col min="20" max="20" width="12.375" style="74" hidden="1" customWidth="1"/>
    <col min="21" max="21" width="13" style="74" hidden="1" customWidth="1"/>
    <col min="22" max="22" width="9.375" style="74" hidden="1" customWidth="1"/>
    <col min="23" max="23" width="12.625" style="38" hidden="1" customWidth="1"/>
    <col min="24" max="26" width="11" style="38" hidden="1" customWidth="1"/>
    <col min="27" max="27" width="11" style="38" customWidth="1"/>
    <col min="28" max="16384" width="11" style="38"/>
  </cols>
  <sheetData>
    <row r="1" spans="1:22" ht="135.75" customHeight="1"/>
    <row r="2" spans="1:22" ht="75.75" customHeight="1"/>
    <row r="3" spans="1:22" ht="36">
      <c r="B3" s="211" t="s">
        <v>46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</row>
    <row r="4" spans="1:22" ht="36" customHeight="1">
      <c r="B4" s="212" t="s">
        <v>47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22" ht="87" customHeight="1">
      <c r="A5" s="36"/>
      <c r="B5" s="213" t="s">
        <v>48</v>
      </c>
      <c r="C5" s="213"/>
      <c r="D5" s="213"/>
      <c r="E5" s="213"/>
      <c r="F5" s="213"/>
      <c r="G5" s="240" t="s">
        <v>49</v>
      </c>
      <c r="H5" s="240"/>
      <c r="I5" s="240"/>
      <c r="J5" s="240"/>
      <c r="K5" s="240"/>
      <c r="L5" s="240"/>
      <c r="M5" s="240"/>
      <c r="N5" s="240"/>
      <c r="O5" s="69"/>
      <c r="P5" s="69"/>
      <c r="Q5" s="69"/>
      <c r="R5" s="37"/>
      <c r="S5" s="236"/>
      <c r="T5" s="72"/>
      <c r="U5" s="72"/>
      <c r="V5" s="72"/>
    </row>
    <row r="6" spans="1:22" ht="7.5" customHeight="1">
      <c r="A6" s="214" t="s">
        <v>7</v>
      </c>
      <c r="B6" s="214"/>
      <c r="C6" s="214"/>
      <c r="D6" s="214"/>
      <c r="J6" s="38"/>
      <c r="K6" s="38"/>
      <c r="L6" s="38"/>
      <c r="O6" s="39"/>
      <c r="P6" s="39"/>
      <c r="Q6" s="39"/>
      <c r="R6" s="40"/>
      <c r="S6" s="236"/>
      <c r="T6" s="72"/>
      <c r="U6" s="72"/>
      <c r="V6" s="72"/>
    </row>
    <row r="7" spans="1:22" ht="15.95" customHeight="1">
      <c r="A7" s="214"/>
      <c r="B7" s="214"/>
      <c r="C7" s="214"/>
      <c r="D7" s="214"/>
      <c r="F7" s="248" t="s">
        <v>97</v>
      </c>
      <c r="J7" s="38"/>
      <c r="K7" s="38"/>
      <c r="L7" s="38"/>
      <c r="O7" s="39"/>
      <c r="P7" s="39"/>
      <c r="Q7" s="39"/>
      <c r="R7" s="41"/>
      <c r="S7" s="41"/>
      <c r="T7" s="72"/>
      <c r="U7" s="72"/>
      <c r="V7" s="72"/>
    </row>
    <row r="8" spans="1:22" ht="23.25" customHeight="1" thickBot="1">
      <c r="A8" s="250" t="s">
        <v>28</v>
      </c>
      <c r="B8" s="250"/>
      <c r="C8" s="250"/>
      <c r="D8" s="250"/>
      <c r="F8" s="249"/>
      <c r="G8" s="194" t="s">
        <v>29</v>
      </c>
      <c r="H8" s="194"/>
      <c r="I8" s="194"/>
      <c r="J8" s="38"/>
      <c r="K8" s="38"/>
      <c r="L8" s="38"/>
      <c r="M8" s="38"/>
      <c r="O8" s="39"/>
      <c r="P8" s="39"/>
      <c r="Q8" s="39"/>
      <c r="R8" s="41"/>
      <c r="S8" s="41"/>
      <c r="T8" s="72"/>
      <c r="U8" s="72"/>
      <c r="V8" s="72"/>
    </row>
    <row r="9" spans="1:22" ht="32.25" customHeight="1" thickBot="1">
      <c r="A9" s="218"/>
      <c r="B9" s="219"/>
      <c r="C9" s="219"/>
      <c r="D9" s="219"/>
      <c r="E9" s="220"/>
      <c r="F9" s="42"/>
      <c r="G9" s="218"/>
      <c r="H9" s="241"/>
      <c r="I9" s="241"/>
      <c r="J9" s="241"/>
      <c r="K9" s="241"/>
      <c r="L9" s="241"/>
      <c r="M9" s="242"/>
      <c r="O9" s="39"/>
      <c r="P9" s="39"/>
      <c r="Q9" s="39"/>
      <c r="R9" s="41"/>
      <c r="S9" s="41"/>
      <c r="T9" s="72"/>
      <c r="U9" s="72"/>
      <c r="V9" s="72"/>
    </row>
    <row r="10" spans="1:22" s="45" customFormat="1" ht="20.25" customHeight="1" thickBot="1">
      <c r="A10" s="66" t="s">
        <v>30</v>
      </c>
      <c r="B10" s="46"/>
      <c r="C10" s="46"/>
      <c r="D10" s="47"/>
      <c r="E10" s="47"/>
      <c r="F10" s="67" t="s">
        <v>45</v>
      </c>
      <c r="G10" s="47"/>
      <c r="H10" s="47"/>
      <c r="I10" s="48"/>
      <c r="K10" s="48"/>
      <c r="L10" s="49"/>
      <c r="N10" s="39"/>
      <c r="O10" s="39"/>
      <c r="P10" s="39"/>
      <c r="Q10" s="39"/>
      <c r="R10" s="41"/>
      <c r="S10" s="41"/>
      <c r="T10" s="73"/>
      <c r="U10" s="73"/>
      <c r="V10" s="73"/>
    </row>
    <row r="11" spans="1:22" ht="34.5" customHeight="1" thickBot="1">
      <c r="A11" s="218"/>
      <c r="B11" s="219"/>
      <c r="C11" s="219"/>
      <c r="D11" s="220"/>
      <c r="F11" s="218"/>
      <c r="G11" s="219"/>
      <c r="H11" s="219"/>
      <c r="I11" s="219"/>
      <c r="J11" s="219"/>
      <c r="K11" s="219"/>
      <c r="L11" s="219"/>
      <c r="M11" s="220"/>
      <c r="N11" s="38"/>
      <c r="R11" s="38"/>
      <c r="S11" s="237"/>
      <c r="T11" s="72"/>
      <c r="U11" s="72"/>
      <c r="V11" s="72"/>
    </row>
    <row r="12" spans="1:22" s="45" customFormat="1" ht="10.5" customHeight="1">
      <c r="B12" s="46"/>
      <c r="C12" s="46"/>
      <c r="D12" s="52"/>
      <c r="E12" s="52"/>
      <c r="F12" s="47"/>
      <c r="G12" s="47"/>
      <c r="H12" s="47"/>
      <c r="I12" s="48"/>
      <c r="J12" s="49"/>
      <c r="K12" s="48"/>
      <c r="L12" s="49"/>
      <c r="M12" s="53"/>
      <c r="N12" s="50"/>
      <c r="O12" s="51"/>
      <c r="P12" s="51"/>
      <c r="Q12" s="51"/>
      <c r="R12" s="54"/>
      <c r="S12" s="237"/>
      <c r="T12" s="73"/>
      <c r="U12" s="73"/>
      <c r="V12" s="73"/>
    </row>
    <row r="13" spans="1:22" ht="15.75" customHeight="1" thickBot="1">
      <c r="A13" s="58" t="s">
        <v>11</v>
      </c>
      <c r="B13" s="56"/>
      <c r="C13" s="56"/>
      <c r="D13" s="55"/>
      <c r="E13" s="55"/>
      <c r="F13" s="60" t="s">
        <v>15</v>
      </c>
      <c r="G13" s="55"/>
      <c r="J13" s="38"/>
      <c r="K13" s="38"/>
      <c r="L13" s="38"/>
      <c r="N13" s="50"/>
      <c r="O13" s="39"/>
      <c r="P13" s="39"/>
      <c r="Q13" s="39"/>
      <c r="R13" s="57"/>
      <c r="T13" s="72"/>
      <c r="U13" s="72"/>
      <c r="V13" s="72"/>
    </row>
    <row r="14" spans="1:22" ht="32.25" customHeight="1" thickBot="1">
      <c r="A14" s="218"/>
      <c r="B14" s="219"/>
      <c r="C14" s="219"/>
      <c r="D14" s="219"/>
      <c r="E14" s="220"/>
      <c r="F14" s="218"/>
      <c r="G14" s="219"/>
      <c r="H14" s="219"/>
      <c r="I14" s="219"/>
      <c r="J14" s="219"/>
      <c r="K14" s="219"/>
      <c r="L14" s="219"/>
      <c r="M14" s="220"/>
      <c r="N14" s="50"/>
      <c r="O14" s="39"/>
      <c r="P14" s="39"/>
      <c r="Q14" s="39"/>
      <c r="R14" s="57"/>
      <c r="T14" s="72"/>
      <c r="U14" s="72"/>
      <c r="V14" s="72"/>
    </row>
    <row r="15" spans="1:22" ht="24" customHeight="1" thickBot="1">
      <c r="A15" s="68" t="s">
        <v>44</v>
      </c>
      <c r="J15" s="38"/>
      <c r="K15" s="38"/>
      <c r="L15" s="38"/>
      <c r="M15" s="38"/>
      <c r="N15" s="59"/>
      <c r="O15" s="61"/>
      <c r="P15" s="61"/>
      <c r="Q15" s="61"/>
      <c r="R15" s="62"/>
      <c r="T15" s="72"/>
      <c r="U15" s="72"/>
      <c r="V15" s="72"/>
    </row>
    <row r="16" spans="1:22" s="44" customFormat="1" ht="16.5" customHeight="1">
      <c r="A16" s="233" t="s">
        <v>31</v>
      </c>
      <c r="B16" s="221" t="s">
        <v>58</v>
      </c>
      <c r="C16" s="221"/>
      <c r="D16" s="221" t="s">
        <v>98</v>
      </c>
      <c r="E16" s="221"/>
      <c r="F16" s="244" t="s">
        <v>32</v>
      </c>
      <c r="G16" s="244"/>
      <c r="H16" s="244"/>
      <c r="I16" s="245"/>
      <c r="J16" s="243" t="s">
        <v>33</v>
      </c>
      <c r="K16" s="244"/>
      <c r="L16" s="244"/>
      <c r="M16" s="244"/>
      <c r="N16" s="215" t="s">
        <v>56</v>
      </c>
      <c r="O16" s="251" t="s">
        <v>99</v>
      </c>
      <c r="P16" s="252"/>
      <c r="Q16" s="252"/>
      <c r="R16" s="253"/>
      <c r="S16" s="230" t="s">
        <v>100</v>
      </c>
      <c r="T16" s="72"/>
      <c r="U16" s="72"/>
      <c r="V16" s="72"/>
    </row>
    <row r="17" spans="1:26" s="44" customFormat="1" ht="33.75" customHeight="1">
      <c r="A17" s="234"/>
      <c r="B17" s="222"/>
      <c r="C17" s="222"/>
      <c r="D17" s="222"/>
      <c r="E17" s="222"/>
      <c r="F17" s="246" t="s">
        <v>34</v>
      </c>
      <c r="G17" s="246"/>
      <c r="H17" s="246"/>
      <c r="I17" s="247"/>
      <c r="J17" s="238" t="s">
        <v>34</v>
      </c>
      <c r="K17" s="239"/>
      <c r="L17" s="239"/>
      <c r="M17" s="239"/>
      <c r="N17" s="216"/>
      <c r="O17" s="254"/>
      <c r="P17" s="255"/>
      <c r="Q17" s="255"/>
      <c r="R17" s="256"/>
      <c r="S17" s="231"/>
      <c r="T17" s="72"/>
      <c r="U17" s="72"/>
      <c r="V17" s="72"/>
    </row>
    <row r="18" spans="1:26" s="44" customFormat="1" ht="63" customHeight="1" thickBot="1">
      <c r="A18" s="235"/>
      <c r="B18" s="148" t="s">
        <v>101</v>
      </c>
      <c r="C18" s="148" t="s">
        <v>102</v>
      </c>
      <c r="D18" s="146" t="s">
        <v>82</v>
      </c>
      <c r="E18" s="143" t="s">
        <v>43</v>
      </c>
      <c r="F18" s="90" t="s">
        <v>35</v>
      </c>
      <c r="G18" s="87" t="s">
        <v>84</v>
      </c>
      <c r="H18" s="88" t="s">
        <v>36</v>
      </c>
      <c r="I18" s="89" t="s">
        <v>37</v>
      </c>
      <c r="J18" s="86" t="s">
        <v>38</v>
      </c>
      <c r="K18" s="87" t="s">
        <v>84</v>
      </c>
      <c r="L18" s="90" t="s">
        <v>39</v>
      </c>
      <c r="M18" s="91" t="s">
        <v>40</v>
      </c>
      <c r="N18" s="217"/>
      <c r="O18" s="92" t="s">
        <v>41</v>
      </c>
      <c r="P18" s="93" t="s">
        <v>42</v>
      </c>
      <c r="Q18" s="94" t="s">
        <v>104</v>
      </c>
      <c r="R18" s="94" t="s">
        <v>105</v>
      </c>
      <c r="S18" s="232"/>
      <c r="T18" s="72" t="s">
        <v>17</v>
      </c>
      <c r="U18" s="72"/>
      <c r="V18" s="72"/>
    </row>
    <row r="19" spans="1:26" s="63" customFormat="1" ht="21.95" customHeight="1" thickBot="1">
      <c r="A19" s="79" t="s">
        <v>13</v>
      </c>
      <c r="B19" s="95">
        <v>2</v>
      </c>
      <c r="C19" s="95"/>
      <c r="D19" s="80" t="s">
        <v>54</v>
      </c>
      <c r="E19" s="85" t="s">
        <v>50</v>
      </c>
      <c r="F19" s="78">
        <v>39149</v>
      </c>
      <c r="G19" s="81"/>
      <c r="H19" s="82"/>
      <c r="I19" s="83"/>
      <c r="J19" s="116">
        <v>39153</v>
      </c>
      <c r="K19" s="81"/>
      <c r="L19" s="82"/>
      <c r="M19" s="85"/>
      <c r="N19" s="115" t="s">
        <v>57</v>
      </c>
      <c r="O19" s="84">
        <f t="shared" ref="O19:O31" si="0">F19</f>
        <v>39149</v>
      </c>
      <c r="P19" s="84">
        <f t="shared" ref="P19:P31" si="1">J19</f>
        <v>39153</v>
      </c>
      <c r="Q19" s="145">
        <f t="shared" ref="Q19:Q23" si="2">IF((0&lt;(P19-O19)),IF((15&gt;(P19-O19)),(P19-O19-R19),0),0)</f>
        <v>3</v>
      </c>
      <c r="R19" s="77">
        <f t="shared" ref="R19:R31" si="3">+W19+X19</f>
        <v>1</v>
      </c>
      <c r="S19" s="149">
        <f t="shared" ref="S19:S21" si="4">IF(INT(Y19)=Y19,((T19+U19+V19+50*R19)*(B19+C19)+(30*B19)),"incorrect no. of people or room type")</f>
        <v>700</v>
      </c>
      <c r="T19" s="71">
        <f t="shared" ref="T19:T21" si="5">IF(D19="Sport Center",IF(Q19&gt;=4,70*Q19,80*Q19),90*Q19)</f>
        <v>240</v>
      </c>
      <c r="U19" s="76">
        <f t="shared" ref="U19:U21" si="6">IF(E19="single",10*Q19,0)</f>
        <v>30</v>
      </c>
      <c r="V19" s="76">
        <f t="shared" ref="V19:V21" si="7">IF(N19="Yes",20,0)</f>
        <v>0</v>
      </c>
      <c r="W19" s="76">
        <f t="shared" ref="W19:W21" si="8">IF(O19=0, 0,IF(O19&gt;=DATE(2011,3,10),0,IF(P19=0,0,IF(P19&lt;DATE(2011,3,10),(P19-O19), (DATE(2011,3,10)-O19)))))</f>
        <v>1</v>
      </c>
      <c r="X19" s="120">
        <f t="shared" ref="X19:X21" si="9">IF(O19=0,0,IF(P19&gt;DATE(2011,3,19), IF(O19&gt;DATE(2011,3,19),(P19-O19), (P19-DATE(2011,3,19))),0))</f>
        <v>0</v>
      </c>
      <c r="Y19" s="76">
        <f t="shared" ref="Y19:Y21" si="10">IF(E19="single",(B19+C19),IF(E19="double",(B19+C19)/2,IF(E19="triple",(B19+C19)/3,0)))</f>
        <v>2</v>
      </c>
      <c r="Z19" s="76">
        <f t="shared" ref="Z19:Z21" si="11">IF(INT(Y19)=Y19,0,1)</f>
        <v>0</v>
      </c>
    </row>
    <row r="20" spans="1:26" s="63" customFormat="1" ht="21.95" customHeight="1" thickBot="1">
      <c r="A20" s="114" t="s">
        <v>14</v>
      </c>
      <c r="B20" s="95">
        <v>6</v>
      </c>
      <c r="C20" s="95"/>
      <c r="D20" s="80" t="s">
        <v>54</v>
      </c>
      <c r="E20" s="85" t="s">
        <v>52</v>
      </c>
      <c r="F20" s="78">
        <v>39150</v>
      </c>
      <c r="G20" s="81"/>
      <c r="H20" s="82"/>
      <c r="I20" s="83"/>
      <c r="J20" s="78">
        <v>39154</v>
      </c>
      <c r="K20" s="81"/>
      <c r="L20" s="82"/>
      <c r="M20" s="85"/>
      <c r="N20" s="115" t="s">
        <v>57</v>
      </c>
      <c r="O20" s="84">
        <f t="shared" si="0"/>
        <v>39150</v>
      </c>
      <c r="P20" s="84">
        <f t="shared" si="1"/>
        <v>39154</v>
      </c>
      <c r="Q20" s="144">
        <f t="shared" ref="Q20" si="12">IF((0&lt;(P20-O20)),IF((15&gt;(P20-O20)),(P20-O20-R20),0),0)</f>
        <v>4</v>
      </c>
      <c r="R20" s="77">
        <f t="shared" si="3"/>
        <v>0</v>
      </c>
      <c r="S20" s="149">
        <f t="shared" si="4"/>
        <v>1860</v>
      </c>
      <c r="T20" s="71">
        <f t="shared" si="5"/>
        <v>280</v>
      </c>
      <c r="U20" s="76">
        <f t="shared" si="6"/>
        <v>0</v>
      </c>
      <c r="V20" s="76">
        <f t="shared" si="7"/>
        <v>0</v>
      </c>
      <c r="W20" s="76">
        <f t="shared" si="8"/>
        <v>0</v>
      </c>
      <c r="X20" s="120">
        <f t="shared" si="9"/>
        <v>0</v>
      </c>
      <c r="Y20" s="76">
        <f t="shared" si="10"/>
        <v>2</v>
      </c>
      <c r="Z20" s="76">
        <f t="shared" si="11"/>
        <v>0</v>
      </c>
    </row>
    <row r="21" spans="1:26" s="63" customFormat="1" ht="21.95" customHeight="1" thickBot="1">
      <c r="A21" s="114" t="s">
        <v>96</v>
      </c>
      <c r="B21" s="97">
        <v>8</v>
      </c>
      <c r="C21" s="97"/>
      <c r="D21" s="98" t="s">
        <v>55</v>
      </c>
      <c r="E21" s="96" t="s">
        <v>51</v>
      </c>
      <c r="F21" s="100">
        <v>39155</v>
      </c>
      <c r="G21" s="101" t="s">
        <v>5</v>
      </c>
      <c r="H21" s="102">
        <v>0.63888888888888895</v>
      </c>
      <c r="I21" s="103" t="s">
        <v>4</v>
      </c>
      <c r="J21" s="78">
        <v>39159</v>
      </c>
      <c r="K21" s="101" t="s">
        <v>6</v>
      </c>
      <c r="L21" s="102">
        <v>0.45833333333333331</v>
      </c>
      <c r="M21" s="96" t="s">
        <v>4</v>
      </c>
      <c r="N21" s="99" t="s">
        <v>53</v>
      </c>
      <c r="O21" s="84">
        <f t="shared" si="0"/>
        <v>39155</v>
      </c>
      <c r="P21" s="84">
        <f t="shared" si="1"/>
        <v>39159</v>
      </c>
      <c r="Q21" s="144">
        <f t="shared" si="2"/>
        <v>4</v>
      </c>
      <c r="R21" s="77">
        <f t="shared" si="3"/>
        <v>0</v>
      </c>
      <c r="S21" s="149">
        <f t="shared" si="4"/>
        <v>3280</v>
      </c>
      <c r="T21" s="71">
        <f t="shared" si="5"/>
        <v>360</v>
      </c>
      <c r="U21" s="76">
        <f t="shared" si="6"/>
        <v>0</v>
      </c>
      <c r="V21" s="76">
        <f t="shared" si="7"/>
        <v>20</v>
      </c>
      <c r="W21" s="76">
        <f t="shared" si="8"/>
        <v>0</v>
      </c>
      <c r="X21" s="120">
        <f t="shared" si="9"/>
        <v>0</v>
      </c>
      <c r="Y21" s="76">
        <f t="shared" si="10"/>
        <v>4</v>
      </c>
      <c r="Z21" s="76">
        <f t="shared" si="11"/>
        <v>0</v>
      </c>
    </row>
    <row r="22" spans="1:26" s="63" customFormat="1" ht="36.75" customHeight="1" thickBot="1">
      <c r="A22" s="64">
        <v>1</v>
      </c>
      <c r="B22" s="104"/>
      <c r="C22" s="104"/>
      <c r="D22" s="105"/>
      <c r="E22" s="113"/>
      <c r="F22" s="107"/>
      <c r="G22" s="108"/>
      <c r="H22" s="109"/>
      <c r="I22" s="110"/>
      <c r="J22" s="107"/>
      <c r="K22" s="111"/>
      <c r="L22" s="112"/>
      <c r="M22" s="113"/>
      <c r="N22" s="106"/>
      <c r="O22" s="84">
        <f t="shared" si="0"/>
        <v>0</v>
      </c>
      <c r="P22" s="84">
        <f t="shared" si="1"/>
        <v>0</v>
      </c>
      <c r="Q22" s="144">
        <f t="shared" si="2"/>
        <v>0</v>
      </c>
      <c r="R22" s="77">
        <f t="shared" si="3"/>
        <v>0</v>
      </c>
      <c r="S22" s="149">
        <f>IF(INT(Y22)=Y22,((T22+U22+V22+50*R22)*(B22+C22)+(30*B22)),"incorrect no. of people or room type")</f>
        <v>0</v>
      </c>
      <c r="T22" s="71">
        <f>IF(D22="Sport Center",IF(Q22&gt;=4,70*Q22,80*Q22),90*Q22)</f>
        <v>0</v>
      </c>
      <c r="U22" s="76">
        <f>IF(E22="single",10*Q22,0)</f>
        <v>0</v>
      </c>
      <c r="V22" s="76">
        <f t="shared" ref="V22" si="13">IF(N22="Yes",20,0)</f>
        <v>0</v>
      </c>
      <c r="W22" s="76">
        <f t="shared" ref="W22" si="14">IF(O22=0, 0,IF(O22&gt;=DATE(2011,3,10),0,IF(P22=0,0,IF(P22&lt;DATE(2011,3,10),(P22-O22), (DATE(2011,3,10)-O22)))))</f>
        <v>0</v>
      </c>
      <c r="X22" s="120">
        <f t="shared" ref="X22" si="15">IF(O22=0,0,IF(P22&gt;DATE(2011,3,19), IF(O22&gt;DATE(2011,3,19),(P22-O22), (P22-DATE(2011,3,19))),0))</f>
        <v>0</v>
      </c>
      <c r="Y22" s="76">
        <f>IF(E22="single",(B22+C22),IF(E22="double",(B22+C22)/2,IF(E22="triple",(B22+C22)/3,0)))</f>
        <v>0</v>
      </c>
      <c r="Z22" s="76">
        <f>IF(INT(Y22)=Y22,0,1)</f>
        <v>0</v>
      </c>
    </row>
    <row r="23" spans="1:26" s="63" customFormat="1" ht="36.75" customHeight="1" thickBot="1">
      <c r="A23" s="64">
        <v>2</v>
      </c>
      <c r="B23" s="104"/>
      <c r="C23" s="104"/>
      <c r="D23" s="105"/>
      <c r="E23" s="113"/>
      <c r="F23" s="107"/>
      <c r="G23" s="108"/>
      <c r="H23" s="109"/>
      <c r="I23" s="110"/>
      <c r="J23" s="107"/>
      <c r="K23" s="111"/>
      <c r="L23" s="112"/>
      <c r="M23" s="113"/>
      <c r="N23" s="106"/>
      <c r="O23" s="84">
        <f t="shared" si="0"/>
        <v>0</v>
      </c>
      <c r="P23" s="84">
        <f t="shared" si="1"/>
        <v>0</v>
      </c>
      <c r="Q23" s="144">
        <f t="shared" si="2"/>
        <v>0</v>
      </c>
      <c r="R23" s="77">
        <f t="shared" si="3"/>
        <v>0</v>
      </c>
      <c r="S23" s="149">
        <f t="shared" ref="S23:S31" si="16">IF(INT(Y23)=Y23,((T23+U23+V23+50*R23)*(B23+C23)+(30*B23)),"incorrect no. of people or room type")</f>
        <v>0</v>
      </c>
      <c r="T23" s="71">
        <f t="shared" ref="T23:T31" si="17">IF(D23="Sport Center",IF(Q23&gt;=4,70*Q23,80*Q23),90*Q23)</f>
        <v>0</v>
      </c>
      <c r="U23" s="76">
        <f t="shared" ref="U23:U31" si="18">IF(E23="single",10*Q23,0)</f>
        <v>0</v>
      </c>
      <c r="V23" s="76">
        <f t="shared" ref="V23:V31" si="19">IF(N23="Yes",20,0)</f>
        <v>0</v>
      </c>
      <c r="W23" s="76">
        <f t="shared" ref="W23:W31" si="20">IF(O23=0, 0,IF(O23&gt;=DATE(2011,3,10),0,IF(P23=0,0,IF(P23&lt;DATE(2011,3,10),(P23-O23), (DATE(2011,3,10)-O23)))))</f>
        <v>0</v>
      </c>
      <c r="X23" s="120">
        <f t="shared" ref="X23:X31" si="21">IF(O23=0,0,IF(P23&gt;DATE(2011,3,19), IF(O23&gt;DATE(2011,3,19),(P23-O23), (P23-DATE(2011,3,19))),0))</f>
        <v>0</v>
      </c>
      <c r="Y23" s="76">
        <f t="shared" ref="Y23:Y31" si="22">IF(E23="single",(B23+C23),IF(E23="double",(B23+C23)/2,IF(E23="triple",(B23+C23)/3,0)))</f>
        <v>0</v>
      </c>
      <c r="Z23" s="76">
        <f t="shared" ref="Z23:Z31" si="23">IF(INT(Y23)=Y23,0,1)</f>
        <v>0</v>
      </c>
    </row>
    <row r="24" spans="1:26" s="63" customFormat="1" ht="36.75" customHeight="1" thickBot="1">
      <c r="A24" s="64">
        <v>3</v>
      </c>
      <c r="B24" s="104"/>
      <c r="C24" s="104"/>
      <c r="D24" s="105"/>
      <c r="E24" s="113"/>
      <c r="F24" s="107"/>
      <c r="G24" s="108"/>
      <c r="H24" s="109"/>
      <c r="I24" s="110"/>
      <c r="J24" s="107"/>
      <c r="K24" s="111"/>
      <c r="L24" s="112"/>
      <c r="M24" s="113"/>
      <c r="N24" s="106"/>
      <c r="O24" s="84">
        <f t="shared" si="0"/>
        <v>0</v>
      </c>
      <c r="P24" s="84">
        <f t="shared" si="1"/>
        <v>0</v>
      </c>
      <c r="Q24" s="144">
        <f>IF((0&lt;(P24-O24)),IF((15&gt;(P24-O24)),(P24-O24-R24),0),0)</f>
        <v>0</v>
      </c>
      <c r="R24" s="77">
        <f t="shared" si="3"/>
        <v>0</v>
      </c>
      <c r="S24" s="149">
        <f t="shared" si="16"/>
        <v>0</v>
      </c>
      <c r="T24" s="71">
        <f t="shared" si="17"/>
        <v>0</v>
      </c>
      <c r="U24" s="76">
        <f t="shared" si="18"/>
        <v>0</v>
      </c>
      <c r="V24" s="76">
        <f t="shared" si="19"/>
        <v>0</v>
      </c>
      <c r="W24" s="76">
        <f t="shared" si="20"/>
        <v>0</v>
      </c>
      <c r="X24" s="120">
        <f t="shared" si="21"/>
        <v>0</v>
      </c>
      <c r="Y24" s="76">
        <f t="shared" si="22"/>
        <v>0</v>
      </c>
      <c r="Z24" s="76">
        <f t="shared" si="23"/>
        <v>0</v>
      </c>
    </row>
    <row r="25" spans="1:26" s="63" customFormat="1" ht="36.75" customHeight="1" thickBot="1">
      <c r="A25" s="64">
        <v>4</v>
      </c>
      <c r="B25" s="104"/>
      <c r="C25" s="104"/>
      <c r="D25" s="105"/>
      <c r="E25" s="113"/>
      <c r="F25" s="107"/>
      <c r="G25" s="108"/>
      <c r="H25" s="109"/>
      <c r="I25" s="110"/>
      <c r="J25" s="107"/>
      <c r="K25" s="111"/>
      <c r="L25" s="112"/>
      <c r="M25" s="113"/>
      <c r="N25" s="106"/>
      <c r="O25" s="84">
        <f t="shared" si="0"/>
        <v>0</v>
      </c>
      <c r="P25" s="84">
        <f t="shared" si="1"/>
        <v>0</v>
      </c>
      <c r="Q25" s="144">
        <f t="shared" ref="Q25:Q31" si="24">IF((0&lt;(P25-O25)),IF((15&gt;(P25-O25)),(P25-O25-R25),0),0)</f>
        <v>0</v>
      </c>
      <c r="R25" s="77">
        <f t="shared" si="3"/>
        <v>0</v>
      </c>
      <c r="S25" s="149">
        <f t="shared" si="16"/>
        <v>0</v>
      </c>
      <c r="T25" s="71">
        <f t="shared" si="17"/>
        <v>0</v>
      </c>
      <c r="U25" s="76">
        <f t="shared" si="18"/>
        <v>0</v>
      </c>
      <c r="V25" s="76">
        <f t="shared" si="19"/>
        <v>0</v>
      </c>
      <c r="W25" s="76">
        <f t="shared" si="20"/>
        <v>0</v>
      </c>
      <c r="X25" s="120">
        <f t="shared" si="21"/>
        <v>0</v>
      </c>
      <c r="Y25" s="76">
        <f t="shared" si="22"/>
        <v>0</v>
      </c>
      <c r="Z25" s="76">
        <f t="shared" si="23"/>
        <v>0</v>
      </c>
    </row>
    <row r="26" spans="1:26" s="63" customFormat="1" ht="36.75" customHeight="1" thickBot="1">
      <c r="A26" s="64">
        <v>5</v>
      </c>
      <c r="B26" s="104"/>
      <c r="C26" s="104"/>
      <c r="D26" s="105"/>
      <c r="E26" s="113"/>
      <c r="F26" s="107"/>
      <c r="G26" s="108"/>
      <c r="H26" s="109"/>
      <c r="I26" s="110"/>
      <c r="J26" s="107"/>
      <c r="K26" s="111"/>
      <c r="L26" s="112"/>
      <c r="M26" s="113"/>
      <c r="N26" s="106"/>
      <c r="O26" s="84">
        <f t="shared" si="0"/>
        <v>0</v>
      </c>
      <c r="P26" s="84">
        <f t="shared" si="1"/>
        <v>0</v>
      </c>
      <c r="Q26" s="144">
        <f t="shared" si="24"/>
        <v>0</v>
      </c>
      <c r="R26" s="77">
        <f t="shared" si="3"/>
        <v>0</v>
      </c>
      <c r="S26" s="149">
        <f t="shared" si="16"/>
        <v>0</v>
      </c>
      <c r="T26" s="71">
        <f t="shared" si="17"/>
        <v>0</v>
      </c>
      <c r="U26" s="76">
        <f t="shared" si="18"/>
        <v>0</v>
      </c>
      <c r="V26" s="76">
        <f t="shared" si="19"/>
        <v>0</v>
      </c>
      <c r="W26" s="76">
        <f t="shared" si="20"/>
        <v>0</v>
      </c>
      <c r="X26" s="120">
        <f t="shared" si="21"/>
        <v>0</v>
      </c>
      <c r="Y26" s="76">
        <f t="shared" si="22"/>
        <v>0</v>
      </c>
      <c r="Z26" s="76">
        <f t="shared" si="23"/>
        <v>0</v>
      </c>
    </row>
    <row r="27" spans="1:26" s="63" customFormat="1" ht="36.75" customHeight="1" thickBot="1">
      <c r="A27" s="64">
        <v>6</v>
      </c>
      <c r="B27" s="104"/>
      <c r="C27" s="104"/>
      <c r="D27" s="105"/>
      <c r="E27" s="113"/>
      <c r="F27" s="107"/>
      <c r="G27" s="108"/>
      <c r="H27" s="109"/>
      <c r="I27" s="110"/>
      <c r="J27" s="107"/>
      <c r="K27" s="111"/>
      <c r="L27" s="112"/>
      <c r="M27" s="113"/>
      <c r="N27" s="106"/>
      <c r="O27" s="84">
        <f t="shared" si="0"/>
        <v>0</v>
      </c>
      <c r="P27" s="84">
        <f t="shared" si="1"/>
        <v>0</v>
      </c>
      <c r="Q27" s="144">
        <f t="shared" si="24"/>
        <v>0</v>
      </c>
      <c r="R27" s="77">
        <f t="shared" si="3"/>
        <v>0</v>
      </c>
      <c r="S27" s="149">
        <f t="shared" si="16"/>
        <v>0</v>
      </c>
      <c r="T27" s="71">
        <f t="shared" si="17"/>
        <v>0</v>
      </c>
      <c r="U27" s="76">
        <f t="shared" si="18"/>
        <v>0</v>
      </c>
      <c r="V27" s="76">
        <f t="shared" si="19"/>
        <v>0</v>
      </c>
      <c r="W27" s="76">
        <f t="shared" si="20"/>
        <v>0</v>
      </c>
      <c r="X27" s="120">
        <f t="shared" si="21"/>
        <v>0</v>
      </c>
      <c r="Y27" s="76">
        <f t="shared" si="22"/>
        <v>0</v>
      </c>
      <c r="Z27" s="76">
        <f t="shared" si="23"/>
        <v>0</v>
      </c>
    </row>
    <row r="28" spans="1:26" s="63" customFormat="1" ht="36.75" customHeight="1" thickBot="1">
      <c r="A28" s="64">
        <v>7</v>
      </c>
      <c r="B28" s="104"/>
      <c r="C28" s="104"/>
      <c r="D28" s="105"/>
      <c r="E28" s="113"/>
      <c r="F28" s="107"/>
      <c r="G28" s="108"/>
      <c r="H28" s="109"/>
      <c r="I28" s="110"/>
      <c r="J28" s="107"/>
      <c r="K28" s="111"/>
      <c r="L28" s="112"/>
      <c r="M28" s="113"/>
      <c r="N28" s="106"/>
      <c r="O28" s="84">
        <f t="shared" si="0"/>
        <v>0</v>
      </c>
      <c r="P28" s="84">
        <f t="shared" si="1"/>
        <v>0</v>
      </c>
      <c r="Q28" s="144">
        <f t="shared" si="24"/>
        <v>0</v>
      </c>
      <c r="R28" s="77">
        <f t="shared" si="3"/>
        <v>0</v>
      </c>
      <c r="S28" s="149">
        <f t="shared" si="16"/>
        <v>0</v>
      </c>
      <c r="T28" s="71">
        <f t="shared" si="17"/>
        <v>0</v>
      </c>
      <c r="U28" s="76">
        <f t="shared" si="18"/>
        <v>0</v>
      </c>
      <c r="V28" s="76">
        <f t="shared" si="19"/>
        <v>0</v>
      </c>
      <c r="W28" s="76">
        <f t="shared" si="20"/>
        <v>0</v>
      </c>
      <c r="X28" s="120">
        <f t="shared" si="21"/>
        <v>0</v>
      </c>
      <c r="Y28" s="76">
        <f t="shared" si="22"/>
        <v>0</v>
      </c>
      <c r="Z28" s="76">
        <f t="shared" si="23"/>
        <v>0</v>
      </c>
    </row>
    <row r="29" spans="1:26" s="63" customFormat="1" ht="36.75" customHeight="1" thickBot="1">
      <c r="A29" s="64">
        <v>8</v>
      </c>
      <c r="B29" s="104"/>
      <c r="C29" s="104"/>
      <c r="D29" s="105"/>
      <c r="E29" s="113"/>
      <c r="F29" s="107"/>
      <c r="G29" s="108"/>
      <c r="H29" s="109"/>
      <c r="I29" s="110"/>
      <c r="J29" s="107"/>
      <c r="K29" s="111"/>
      <c r="L29" s="112"/>
      <c r="M29" s="113"/>
      <c r="N29" s="106"/>
      <c r="O29" s="84">
        <f t="shared" si="0"/>
        <v>0</v>
      </c>
      <c r="P29" s="84">
        <f t="shared" si="1"/>
        <v>0</v>
      </c>
      <c r="Q29" s="144">
        <f t="shared" si="24"/>
        <v>0</v>
      </c>
      <c r="R29" s="77">
        <f t="shared" si="3"/>
        <v>0</v>
      </c>
      <c r="S29" s="149">
        <f t="shared" si="16"/>
        <v>0</v>
      </c>
      <c r="T29" s="71">
        <f t="shared" si="17"/>
        <v>0</v>
      </c>
      <c r="U29" s="76">
        <f t="shared" si="18"/>
        <v>0</v>
      </c>
      <c r="V29" s="76">
        <f t="shared" si="19"/>
        <v>0</v>
      </c>
      <c r="W29" s="76">
        <f t="shared" si="20"/>
        <v>0</v>
      </c>
      <c r="X29" s="120">
        <f t="shared" si="21"/>
        <v>0</v>
      </c>
      <c r="Y29" s="76">
        <f t="shared" si="22"/>
        <v>0</v>
      </c>
      <c r="Z29" s="76">
        <f t="shared" si="23"/>
        <v>0</v>
      </c>
    </row>
    <row r="30" spans="1:26" s="63" customFormat="1" ht="36.75" customHeight="1" thickBot="1">
      <c r="A30" s="64">
        <v>9</v>
      </c>
      <c r="B30" s="104"/>
      <c r="C30" s="104"/>
      <c r="D30" s="105"/>
      <c r="E30" s="113"/>
      <c r="F30" s="107"/>
      <c r="G30" s="108"/>
      <c r="H30" s="109"/>
      <c r="I30" s="110"/>
      <c r="J30" s="107"/>
      <c r="K30" s="111"/>
      <c r="L30" s="112"/>
      <c r="M30" s="113"/>
      <c r="N30" s="106"/>
      <c r="O30" s="84">
        <f t="shared" si="0"/>
        <v>0</v>
      </c>
      <c r="P30" s="84">
        <f t="shared" si="1"/>
        <v>0</v>
      </c>
      <c r="Q30" s="144">
        <f t="shared" si="24"/>
        <v>0</v>
      </c>
      <c r="R30" s="77">
        <f t="shared" si="3"/>
        <v>0</v>
      </c>
      <c r="S30" s="149">
        <f t="shared" si="16"/>
        <v>0</v>
      </c>
      <c r="T30" s="71">
        <f t="shared" si="17"/>
        <v>0</v>
      </c>
      <c r="U30" s="76">
        <f t="shared" si="18"/>
        <v>0</v>
      </c>
      <c r="V30" s="76">
        <f t="shared" si="19"/>
        <v>0</v>
      </c>
      <c r="W30" s="76">
        <f t="shared" si="20"/>
        <v>0</v>
      </c>
      <c r="X30" s="120">
        <f t="shared" si="21"/>
        <v>0</v>
      </c>
      <c r="Y30" s="76">
        <f t="shared" si="22"/>
        <v>0</v>
      </c>
      <c r="Z30" s="76">
        <f t="shared" si="23"/>
        <v>0</v>
      </c>
    </row>
    <row r="31" spans="1:26" s="63" customFormat="1" ht="36.75" customHeight="1">
      <c r="A31" s="64">
        <v>10</v>
      </c>
      <c r="B31" s="104"/>
      <c r="C31" s="104"/>
      <c r="D31" s="105"/>
      <c r="E31" s="113"/>
      <c r="F31" s="107"/>
      <c r="G31" s="108"/>
      <c r="H31" s="109"/>
      <c r="I31" s="110"/>
      <c r="J31" s="107"/>
      <c r="K31" s="111"/>
      <c r="L31" s="112"/>
      <c r="M31" s="113"/>
      <c r="N31" s="106"/>
      <c r="O31" s="84">
        <f t="shared" si="0"/>
        <v>0</v>
      </c>
      <c r="P31" s="84">
        <f t="shared" si="1"/>
        <v>0</v>
      </c>
      <c r="Q31" s="144">
        <f t="shared" si="24"/>
        <v>0</v>
      </c>
      <c r="R31" s="77">
        <f t="shared" si="3"/>
        <v>0</v>
      </c>
      <c r="S31" s="149">
        <f t="shared" si="16"/>
        <v>0</v>
      </c>
      <c r="T31" s="71">
        <f t="shared" si="17"/>
        <v>0</v>
      </c>
      <c r="U31" s="76">
        <f t="shared" si="18"/>
        <v>0</v>
      </c>
      <c r="V31" s="76">
        <f t="shared" si="19"/>
        <v>0</v>
      </c>
      <c r="W31" s="76">
        <f t="shared" si="20"/>
        <v>0</v>
      </c>
      <c r="X31" s="120">
        <f t="shared" si="21"/>
        <v>0</v>
      </c>
      <c r="Y31" s="76">
        <f t="shared" si="22"/>
        <v>0</v>
      </c>
      <c r="Z31" s="76">
        <f t="shared" si="23"/>
        <v>0</v>
      </c>
    </row>
    <row r="32" spans="1:26" ht="38.25" customHeight="1" thickBot="1">
      <c r="A32" s="223" t="s">
        <v>59</v>
      </c>
      <c r="B32" s="224"/>
      <c r="C32" s="224"/>
      <c r="D32" s="224"/>
      <c r="E32" s="225" t="s">
        <v>103</v>
      </c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7"/>
      <c r="S32" s="129">
        <f>SUM(S22:S31)</f>
        <v>0</v>
      </c>
      <c r="T32" s="72"/>
      <c r="U32" s="72"/>
      <c r="V32" s="72"/>
    </row>
    <row r="33" spans="2:22" hidden="1">
      <c r="F33" s="75">
        <v>39147</v>
      </c>
      <c r="T33" s="72"/>
      <c r="U33" s="72"/>
      <c r="V33" s="72"/>
    </row>
    <row r="34" spans="2:22" hidden="1">
      <c r="B34" t="s">
        <v>50</v>
      </c>
      <c r="C34"/>
      <c r="D34"/>
      <c r="F34" s="75">
        <f t="shared" ref="F34:F43" si="25">+F33+1</f>
        <v>39148</v>
      </c>
      <c r="T34" s="72"/>
      <c r="U34" s="72"/>
      <c r="V34" s="72"/>
    </row>
    <row r="35" spans="2:22" hidden="1">
      <c r="B35" t="s">
        <v>51</v>
      </c>
      <c r="C35"/>
      <c r="D35"/>
      <c r="F35" s="75">
        <f t="shared" si="25"/>
        <v>39149</v>
      </c>
      <c r="T35" s="72"/>
      <c r="U35" s="72"/>
      <c r="V35" s="72"/>
    </row>
    <row r="36" spans="2:22" hidden="1">
      <c r="B36" t="s">
        <v>52</v>
      </c>
      <c r="C36"/>
      <c r="D36"/>
      <c r="F36" s="75">
        <f t="shared" si="25"/>
        <v>39150</v>
      </c>
      <c r="T36" s="72"/>
      <c r="U36" s="72"/>
      <c r="V36" s="72"/>
    </row>
    <row r="37" spans="2:22" hidden="1">
      <c r="D37"/>
      <c r="F37" s="75">
        <f t="shared" si="25"/>
        <v>39151</v>
      </c>
      <c r="T37" s="72"/>
      <c r="U37" s="72"/>
      <c r="V37" s="72"/>
    </row>
    <row r="38" spans="2:22" hidden="1">
      <c r="D38"/>
      <c r="F38" s="75">
        <f t="shared" si="25"/>
        <v>39152</v>
      </c>
      <c r="T38" s="72"/>
      <c r="U38" s="72"/>
      <c r="V38" s="72"/>
    </row>
    <row r="39" spans="2:22" hidden="1">
      <c r="D39"/>
      <c r="F39" s="75">
        <f t="shared" si="25"/>
        <v>39153</v>
      </c>
      <c r="T39" s="72"/>
      <c r="U39" s="72"/>
      <c r="V39" s="72"/>
    </row>
    <row r="40" spans="2:22" hidden="1">
      <c r="F40" s="75">
        <f t="shared" si="25"/>
        <v>39154</v>
      </c>
      <c r="T40" s="72"/>
      <c r="U40" s="72"/>
      <c r="V40" s="72"/>
    </row>
    <row r="41" spans="2:22" hidden="1">
      <c r="F41" s="75">
        <f t="shared" si="25"/>
        <v>39155</v>
      </c>
      <c r="T41" s="72"/>
      <c r="U41" s="72"/>
      <c r="V41" s="72"/>
    </row>
    <row r="42" spans="2:22" hidden="1">
      <c r="F42" s="75">
        <f t="shared" si="25"/>
        <v>39156</v>
      </c>
      <c r="T42" s="72"/>
      <c r="U42" s="72"/>
      <c r="V42" s="72"/>
    </row>
    <row r="43" spans="2:22" hidden="1">
      <c r="F43" s="75">
        <f t="shared" si="25"/>
        <v>39157</v>
      </c>
      <c r="T43" s="72"/>
      <c r="U43" s="72"/>
      <c r="V43" s="72"/>
    </row>
    <row r="44" spans="2:22" hidden="1">
      <c r="F44" s="75">
        <f t="shared" ref="F44:F46" si="26">+F43+1</f>
        <v>39158</v>
      </c>
      <c r="T44" s="72"/>
      <c r="U44" s="72"/>
      <c r="V44" s="72"/>
    </row>
    <row r="45" spans="2:22" hidden="1">
      <c r="F45" s="75">
        <f t="shared" si="26"/>
        <v>39159</v>
      </c>
      <c r="T45" s="72"/>
      <c r="U45" s="72"/>
      <c r="V45" s="72"/>
    </row>
    <row r="46" spans="2:22" hidden="1">
      <c r="F46" s="75">
        <f t="shared" si="26"/>
        <v>39160</v>
      </c>
      <c r="T46" s="72"/>
      <c r="U46" s="72"/>
      <c r="V46" s="72"/>
    </row>
    <row r="47" spans="2:22" hidden="1">
      <c r="F47" s="75">
        <f>+F46+1</f>
        <v>39161</v>
      </c>
      <c r="T47" s="72"/>
      <c r="U47" s="72"/>
      <c r="V47" s="72"/>
    </row>
    <row r="48" spans="2:22" hidden="1">
      <c r="T48" s="72"/>
      <c r="U48" s="72"/>
      <c r="V48" s="72"/>
    </row>
    <row r="49" spans="1:22" hidden="1">
      <c r="T49" s="72"/>
      <c r="U49" s="72"/>
      <c r="V49" s="72"/>
    </row>
    <row r="50" spans="1:22" hidden="1">
      <c r="T50" s="72"/>
      <c r="U50" s="72"/>
      <c r="V50" s="72"/>
    </row>
    <row r="51" spans="1:22" ht="15" hidden="1" thickBot="1">
      <c r="A51"/>
      <c r="B51"/>
      <c r="C51"/>
      <c r="D51"/>
      <c r="E51"/>
      <c r="F51"/>
      <c r="G51"/>
      <c r="H51"/>
      <c r="T51" s="72"/>
      <c r="U51" s="72"/>
      <c r="V51" s="72"/>
    </row>
    <row r="52" spans="1:22" ht="29.25" hidden="1" customHeight="1">
      <c r="A52" s="188" t="s">
        <v>60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90"/>
      <c r="T52" s="72"/>
      <c r="U52" s="72"/>
      <c r="V52" s="72"/>
    </row>
    <row r="53" spans="1:22" ht="29.25" hidden="1" customHeight="1" thickBot="1">
      <c r="A53" s="191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3"/>
      <c r="T53" s="72"/>
      <c r="U53" s="72"/>
      <c r="V53" s="72"/>
    </row>
    <row r="54" spans="1:22" ht="15.75" hidden="1">
      <c r="A54" s="228" t="s">
        <v>61</v>
      </c>
      <c r="B54" s="229"/>
      <c r="C54" s="229"/>
      <c r="D54" s="229"/>
      <c r="E54" s="229"/>
      <c r="F54" s="138"/>
      <c r="G54" s="138"/>
      <c r="H54" s="138"/>
      <c r="I54" s="141" t="s">
        <v>62</v>
      </c>
      <c r="J54" s="178" t="s">
        <v>63</v>
      </c>
      <c r="K54" s="178"/>
      <c r="L54" s="178"/>
      <c r="M54" s="179"/>
      <c r="T54" s="72"/>
      <c r="U54" s="72"/>
      <c r="V54" s="72"/>
    </row>
    <row r="55" spans="1:22" ht="15.75" hidden="1">
      <c r="A55" s="168" t="s">
        <v>64</v>
      </c>
      <c r="B55" s="169"/>
      <c r="C55" s="169"/>
      <c r="D55" s="169"/>
      <c r="E55" s="134"/>
      <c r="F55" s="55"/>
      <c r="G55" s="55"/>
      <c r="H55" s="55"/>
      <c r="I55" s="135"/>
      <c r="J55" s="180" t="s">
        <v>65</v>
      </c>
      <c r="K55" s="180"/>
      <c r="L55" s="180"/>
      <c r="M55" s="181"/>
      <c r="T55" s="72"/>
      <c r="U55" s="72"/>
      <c r="V55" s="72"/>
    </row>
    <row r="56" spans="1:22" ht="15.75" hidden="1">
      <c r="A56" s="168" t="s">
        <v>74</v>
      </c>
      <c r="B56" s="169"/>
      <c r="C56" s="169"/>
      <c r="D56" s="169"/>
      <c r="E56" s="134"/>
      <c r="F56" s="55"/>
      <c r="G56" s="55"/>
      <c r="H56" s="55"/>
      <c r="I56" s="135"/>
      <c r="J56" s="180" t="s">
        <v>66</v>
      </c>
      <c r="K56" s="180"/>
      <c r="L56" s="180"/>
      <c r="M56" s="181"/>
      <c r="T56" s="72"/>
      <c r="U56" s="72"/>
      <c r="V56" s="72"/>
    </row>
    <row r="57" spans="1:22" ht="15.75" hidden="1">
      <c r="A57" s="168" t="s">
        <v>75</v>
      </c>
      <c r="B57" s="169"/>
      <c r="C57" s="169"/>
      <c r="D57" s="169"/>
      <c r="E57" s="134"/>
      <c r="F57" s="55"/>
      <c r="G57" s="55"/>
      <c r="H57" s="55"/>
      <c r="I57" s="142" t="s">
        <v>79</v>
      </c>
      <c r="J57" s="182" t="s">
        <v>67</v>
      </c>
      <c r="K57" s="182"/>
      <c r="L57" s="182"/>
      <c r="M57" s="183"/>
      <c r="T57" s="72"/>
      <c r="U57" s="72"/>
      <c r="V57" s="72"/>
    </row>
    <row r="58" spans="1:22" ht="15.75" hidden="1">
      <c r="A58" s="168" t="s">
        <v>76</v>
      </c>
      <c r="B58" s="169"/>
      <c r="C58" s="169"/>
      <c r="D58" s="169"/>
      <c r="E58" s="134"/>
      <c r="F58" s="55"/>
      <c r="G58" s="55"/>
      <c r="H58" s="55"/>
      <c r="I58" s="142" t="s">
        <v>68</v>
      </c>
      <c r="J58" s="182" t="s">
        <v>69</v>
      </c>
      <c r="K58" s="182"/>
      <c r="L58" s="182"/>
      <c r="M58" s="183"/>
      <c r="T58" s="72"/>
      <c r="U58" s="72"/>
      <c r="V58" s="72"/>
    </row>
    <row r="59" spans="1:22" ht="15.75" hidden="1">
      <c r="A59" s="168" t="s">
        <v>77</v>
      </c>
      <c r="B59" s="169"/>
      <c r="C59" s="169"/>
      <c r="D59" s="169"/>
      <c r="E59" s="134"/>
      <c r="F59" s="55"/>
      <c r="G59" s="55"/>
      <c r="H59" s="55"/>
      <c r="I59" s="142" t="s">
        <v>80</v>
      </c>
      <c r="J59" s="182" t="s">
        <v>70</v>
      </c>
      <c r="K59" s="182"/>
      <c r="L59" s="182"/>
      <c r="M59" s="183"/>
      <c r="T59" s="72"/>
      <c r="U59" s="72"/>
      <c r="V59" s="72"/>
    </row>
    <row r="60" spans="1:22" ht="16.5" hidden="1" thickBot="1">
      <c r="A60" s="170" t="s">
        <v>78</v>
      </c>
      <c r="B60" s="171"/>
      <c r="C60" s="171"/>
      <c r="D60" s="171"/>
      <c r="E60" s="137"/>
      <c r="F60" s="121"/>
      <c r="G60" s="121"/>
      <c r="H60" s="121"/>
      <c r="I60" s="171" t="s">
        <v>92</v>
      </c>
      <c r="J60" s="171"/>
      <c r="K60" s="171"/>
      <c r="L60" s="171"/>
      <c r="M60" s="184"/>
      <c r="T60" s="72"/>
      <c r="U60" s="72"/>
      <c r="V60" s="72"/>
    </row>
    <row r="61" spans="1:22" hidden="1">
      <c r="A61"/>
      <c r="B61"/>
      <c r="C61"/>
      <c r="D61"/>
      <c r="E61"/>
      <c r="F61"/>
      <c r="G61"/>
      <c r="H61"/>
      <c r="T61" s="72"/>
      <c r="U61" s="72"/>
      <c r="V61" s="72"/>
    </row>
    <row r="62" spans="1:22" ht="21" hidden="1">
      <c r="A62"/>
      <c r="B62"/>
      <c r="C62"/>
      <c r="D62"/>
      <c r="E62" s="139" t="s">
        <v>71</v>
      </c>
      <c r="F62" s="140" t="s">
        <v>81</v>
      </c>
      <c r="G62" s="207"/>
      <c r="H62" s="207"/>
      <c r="I62" s="207"/>
    </row>
    <row r="63" spans="1:22" ht="21" hidden="1">
      <c r="A63"/>
      <c r="B63"/>
      <c r="C63"/>
      <c r="D63"/>
      <c r="E63" s="139"/>
      <c r="F63" s="140"/>
      <c r="G63" s="122"/>
      <c r="H63" s="122"/>
      <c r="I63" s="122"/>
    </row>
    <row r="64" spans="1:22" ht="21" hidden="1">
      <c r="A64"/>
      <c r="B64"/>
      <c r="C64"/>
      <c r="D64"/>
      <c r="E64" s="139" t="s">
        <v>95</v>
      </c>
      <c r="F64" s="197">
        <f>+A9</f>
        <v>0</v>
      </c>
      <c r="G64" s="197"/>
      <c r="H64" s="197"/>
      <c r="I64" s="197"/>
      <c r="J64" s="197"/>
      <c r="K64" s="197"/>
      <c r="L64" s="197"/>
      <c r="M64" s="197"/>
      <c r="N64" s="197"/>
    </row>
    <row r="65" spans="1:16" hidden="1">
      <c r="A65"/>
      <c r="B65"/>
      <c r="C65"/>
      <c r="D65"/>
      <c r="E65"/>
      <c r="F65"/>
      <c r="G65"/>
      <c r="H65"/>
    </row>
    <row r="66" spans="1:16" ht="18.75" hidden="1">
      <c r="A66" s="172" t="s">
        <v>46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4"/>
    </row>
    <row r="67" spans="1:16" ht="18.75" hidden="1">
      <c r="A67" s="175" t="s">
        <v>47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7"/>
    </row>
    <row r="68" spans="1:16" hidden="1">
      <c r="A68"/>
      <c r="B68"/>
      <c r="C68"/>
      <c r="D68"/>
      <c r="E68"/>
      <c r="F68"/>
      <c r="G68"/>
      <c r="H68"/>
    </row>
    <row r="69" spans="1:16" hidden="1">
      <c r="A69"/>
      <c r="B69"/>
      <c r="C69"/>
      <c r="D69"/>
      <c r="E69"/>
      <c r="F69"/>
      <c r="G69"/>
      <c r="H69"/>
    </row>
    <row r="70" spans="1:16" ht="15" hidden="1" customHeight="1">
      <c r="A70" s="167" t="s">
        <v>85</v>
      </c>
      <c r="B70" s="167" t="s">
        <v>86</v>
      </c>
      <c r="C70" s="185" t="s">
        <v>82</v>
      </c>
      <c r="D70" s="208" t="s">
        <v>43</v>
      </c>
      <c r="E70" s="201" t="s">
        <v>58</v>
      </c>
      <c r="F70" s="204" t="s">
        <v>87</v>
      </c>
      <c r="G70" s="201" t="s">
        <v>88</v>
      </c>
      <c r="H70" s="201" t="s">
        <v>93</v>
      </c>
      <c r="I70" s="201" t="s">
        <v>89</v>
      </c>
      <c r="J70" s="201" t="s">
        <v>94</v>
      </c>
      <c r="K70" s="198" t="s">
        <v>83</v>
      </c>
      <c r="L70" s="198" t="s">
        <v>90</v>
      </c>
      <c r="M70" s="167" t="s">
        <v>72</v>
      </c>
    </row>
    <row r="71" spans="1:16" ht="19.5" hidden="1" customHeight="1">
      <c r="A71" s="167"/>
      <c r="B71" s="167"/>
      <c r="C71" s="186"/>
      <c r="D71" s="209"/>
      <c r="E71" s="202"/>
      <c r="F71" s="205"/>
      <c r="G71" s="202"/>
      <c r="H71" s="202"/>
      <c r="I71" s="202"/>
      <c r="J71" s="202"/>
      <c r="K71" s="199"/>
      <c r="L71" s="199"/>
      <c r="M71" s="167"/>
    </row>
    <row r="72" spans="1:16" ht="23.25" hidden="1" customHeight="1">
      <c r="A72" s="167"/>
      <c r="B72" s="167"/>
      <c r="C72" s="187"/>
      <c r="D72" s="210"/>
      <c r="E72" s="203"/>
      <c r="F72" s="206"/>
      <c r="G72" s="203"/>
      <c r="H72" s="203"/>
      <c r="I72" s="203"/>
      <c r="J72" s="203"/>
      <c r="K72" s="200"/>
      <c r="L72" s="200"/>
      <c r="M72" s="167"/>
    </row>
    <row r="73" spans="1:16" ht="15" hidden="1">
      <c r="A73" s="127">
        <f t="shared" ref="A73:A82" si="27">+O22</f>
        <v>0</v>
      </c>
      <c r="B73" s="127">
        <f t="shared" ref="B73:B82" si="28">+P22</f>
        <v>0</v>
      </c>
      <c r="C73" s="124">
        <f t="shared" ref="C73:D82" si="29">+D22</f>
        <v>0</v>
      </c>
      <c r="D73" s="123">
        <f t="shared" si="29"/>
        <v>0</v>
      </c>
      <c r="E73" s="125">
        <f t="shared" ref="E73:E82" si="30">+B22+C22</f>
        <v>0</v>
      </c>
      <c r="F73" s="125">
        <f t="shared" ref="F73:F82" si="31">IF(INT(Y22)=Y22,Y22,"incorrect no. of people or room type")</f>
        <v>0</v>
      </c>
      <c r="G73" s="125">
        <f t="shared" ref="G73:G82" si="32">+Q22</f>
        <v>0</v>
      </c>
      <c r="H73" s="130">
        <f>IF(Q22=0,0,(+(T22+U22)/Q22))</f>
        <v>0</v>
      </c>
      <c r="I73" s="126">
        <f t="shared" ref="I73:I82" si="33">+R22</f>
        <v>0</v>
      </c>
      <c r="J73" s="132">
        <f t="shared" ref="J73:J82" si="34">IF(R22=0,0,50)</f>
        <v>0</v>
      </c>
      <c r="K73" s="132">
        <f t="shared" ref="K73:K82" si="35">IF(N22="Yes",20*E73,0)</f>
        <v>0</v>
      </c>
      <c r="L73" s="130">
        <f t="shared" ref="L73:L82" si="36">30*B22</f>
        <v>0</v>
      </c>
      <c r="M73" s="130">
        <f t="shared" ref="M73:M82" si="37">+S22</f>
        <v>0</v>
      </c>
      <c r="O73" s="166"/>
      <c r="P73" s="38">
        <f>+E73*F73*I73*50</f>
        <v>0</v>
      </c>
    </row>
    <row r="74" spans="1:16" ht="15" hidden="1">
      <c r="A74" s="127">
        <f t="shared" si="27"/>
        <v>0</v>
      </c>
      <c r="B74" s="127">
        <f t="shared" si="28"/>
        <v>0</v>
      </c>
      <c r="C74" s="124">
        <f t="shared" si="29"/>
        <v>0</v>
      </c>
      <c r="D74" s="123">
        <f t="shared" si="29"/>
        <v>0</v>
      </c>
      <c r="E74" s="125">
        <f t="shared" si="30"/>
        <v>0</v>
      </c>
      <c r="F74" s="125">
        <f t="shared" si="31"/>
        <v>0</v>
      </c>
      <c r="G74" s="125">
        <f t="shared" si="32"/>
        <v>0</v>
      </c>
      <c r="H74" s="130">
        <f t="shared" ref="H74:H82" si="38">IF(Q23=0,0,(+(T23+U23)/Q23))</f>
        <v>0</v>
      </c>
      <c r="I74" s="126">
        <f t="shared" si="33"/>
        <v>0</v>
      </c>
      <c r="J74" s="132">
        <f t="shared" si="34"/>
        <v>0</v>
      </c>
      <c r="K74" s="132">
        <f t="shared" si="35"/>
        <v>0</v>
      </c>
      <c r="L74" s="130">
        <f t="shared" si="36"/>
        <v>0</v>
      </c>
      <c r="M74" s="130">
        <f t="shared" si="37"/>
        <v>0</v>
      </c>
    </row>
    <row r="75" spans="1:16" ht="15" hidden="1">
      <c r="A75" s="127">
        <f t="shared" si="27"/>
        <v>0</v>
      </c>
      <c r="B75" s="127">
        <f t="shared" si="28"/>
        <v>0</v>
      </c>
      <c r="C75" s="124">
        <f t="shared" si="29"/>
        <v>0</v>
      </c>
      <c r="D75" s="123">
        <f t="shared" si="29"/>
        <v>0</v>
      </c>
      <c r="E75" s="125">
        <f t="shared" si="30"/>
        <v>0</v>
      </c>
      <c r="F75" s="125">
        <f t="shared" si="31"/>
        <v>0</v>
      </c>
      <c r="G75" s="125">
        <f t="shared" si="32"/>
        <v>0</v>
      </c>
      <c r="H75" s="130">
        <f t="shared" si="38"/>
        <v>0</v>
      </c>
      <c r="I75" s="126">
        <f t="shared" si="33"/>
        <v>0</v>
      </c>
      <c r="J75" s="132">
        <f t="shared" si="34"/>
        <v>0</v>
      </c>
      <c r="K75" s="132">
        <f t="shared" si="35"/>
        <v>0</v>
      </c>
      <c r="L75" s="130">
        <f t="shared" si="36"/>
        <v>0</v>
      </c>
      <c r="M75" s="130">
        <f t="shared" si="37"/>
        <v>0</v>
      </c>
    </row>
    <row r="76" spans="1:16" ht="15" hidden="1">
      <c r="A76" s="127">
        <f t="shared" si="27"/>
        <v>0</v>
      </c>
      <c r="B76" s="127">
        <f t="shared" si="28"/>
        <v>0</v>
      </c>
      <c r="C76" s="124">
        <f t="shared" si="29"/>
        <v>0</v>
      </c>
      <c r="D76" s="123">
        <f t="shared" si="29"/>
        <v>0</v>
      </c>
      <c r="E76" s="125">
        <f t="shared" si="30"/>
        <v>0</v>
      </c>
      <c r="F76" s="125">
        <f t="shared" si="31"/>
        <v>0</v>
      </c>
      <c r="G76" s="125">
        <f t="shared" si="32"/>
        <v>0</v>
      </c>
      <c r="H76" s="130">
        <f t="shared" si="38"/>
        <v>0</v>
      </c>
      <c r="I76" s="126">
        <f t="shared" si="33"/>
        <v>0</v>
      </c>
      <c r="J76" s="132">
        <f t="shared" si="34"/>
        <v>0</v>
      </c>
      <c r="K76" s="132">
        <f t="shared" si="35"/>
        <v>0</v>
      </c>
      <c r="L76" s="130">
        <f t="shared" si="36"/>
        <v>0</v>
      </c>
      <c r="M76" s="130">
        <f t="shared" si="37"/>
        <v>0</v>
      </c>
    </row>
    <row r="77" spans="1:16" ht="15" hidden="1">
      <c r="A77" s="127">
        <f t="shared" si="27"/>
        <v>0</v>
      </c>
      <c r="B77" s="127">
        <f t="shared" si="28"/>
        <v>0</v>
      </c>
      <c r="C77" s="124">
        <f t="shared" si="29"/>
        <v>0</v>
      </c>
      <c r="D77" s="123">
        <f t="shared" si="29"/>
        <v>0</v>
      </c>
      <c r="E77" s="125">
        <f t="shared" si="30"/>
        <v>0</v>
      </c>
      <c r="F77" s="125">
        <f t="shared" si="31"/>
        <v>0</v>
      </c>
      <c r="G77" s="125">
        <f t="shared" si="32"/>
        <v>0</v>
      </c>
      <c r="H77" s="130">
        <f t="shared" si="38"/>
        <v>0</v>
      </c>
      <c r="I77" s="126">
        <f t="shared" si="33"/>
        <v>0</v>
      </c>
      <c r="J77" s="132">
        <f t="shared" si="34"/>
        <v>0</v>
      </c>
      <c r="K77" s="132">
        <f t="shared" si="35"/>
        <v>0</v>
      </c>
      <c r="L77" s="130">
        <f t="shared" si="36"/>
        <v>0</v>
      </c>
      <c r="M77" s="130">
        <f t="shared" si="37"/>
        <v>0</v>
      </c>
    </row>
    <row r="78" spans="1:16" ht="15" hidden="1">
      <c r="A78" s="127">
        <f t="shared" si="27"/>
        <v>0</v>
      </c>
      <c r="B78" s="127">
        <f t="shared" si="28"/>
        <v>0</v>
      </c>
      <c r="C78" s="124">
        <f t="shared" si="29"/>
        <v>0</v>
      </c>
      <c r="D78" s="123">
        <f t="shared" si="29"/>
        <v>0</v>
      </c>
      <c r="E78" s="125">
        <f t="shared" si="30"/>
        <v>0</v>
      </c>
      <c r="F78" s="125">
        <f t="shared" si="31"/>
        <v>0</v>
      </c>
      <c r="G78" s="125">
        <f t="shared" si="32"/>
        <v>0</v>
      </c>
      <c r="H78" s="130">
        <f t="shared" si="38"/>
        <v>0</v>
      </c>
      <c r="I78" s="126">
        <f t="shared" si="33"/>
        <v>0</v>
      </c>
      <c r="J78" s="132">
        <f t="shared" si="34"/>
        <v>0</v>
      </c>
      <c r="K78" s="132">
        <f t="shared" si="35"/>
        <v>0</v>
      </c>
      <c r="L78" s="130">
        <f t="shared" si="36"/>
        <v>0</v>
      </c>
      <c r="M78" s="130">
        <f t="shared" si="37"/>
        <v>0</v>
      </c>
    </row>
    <row r="79" spans="1:16" ht="15" hidden="1">
      <c r="A79" s="127">
        <f t="shared" si="27"/>
        <v>0</v>
      </c>
      <c r="B79" s="127">
        <f t="shared" si="28"/>
        <v>0</v>
      </c>
      <c r="C79" s="124">
        <f t="shared" si="29"/>
        <v>0</v>
      </c>
      <c r="D79" s="123">
        <f t="shared" si="29"/>
        <v>0</v>
      </c>
      <c r="E79" s="125">
        <f t="shared" si="30"/>
        <v>0</v>
      </c>
      <c r="F79" s="125">
        <f t="shared" si="31"/>
        <v>0</v>
      </c>
      <c r="G79" s="125">
        <f t="shared" si="32"/>
        <v>0</v>
      </c>
      <c r="H79" s="130">
        <f t="shared" si="38"/>
        <v>0</v>
      </c>
      <c r="I79" s="126">
        <f t="shared" si="33"/>
        <v>0</v>
      </c>
      <c r="J79" s="132">
        <f t="shared" si="34"/>
        <v>0</v>
      </c>
      <c r="K79" s="132">
        <f t="shared" si="35"/>
        <v>0</v>
      </c>
      <c r="L79" s="130">
        <f t="shared" si="36"/>
        <v>0</v>
      </c>
      <c r="M79" s="130">
        <f t="shared" si="37"/>
        <v>0</v>
      </c>
    </row>
    <row r="80" spans="1:16" ht="15" hidden="1">
      <c r="A80" s="127">
        <f t="shared" si="27"/>
        <v>0</v>
      </c>
      <c r="B80" s="127">
        <f t="shared" si="28"/>
        <v>0</v>
      </c>
      <c r="C80" s="124">
        <f t="shared" si="29"/>
        <v>0</v>
      </c>
      <c r="D80" s="123">
        <f t="shared" si="29"/>
        <v>0</v>
      </c>
      <c r="E80" s="125">
        <f t="shared" si="30"/>
        <v>0</v>
      </c>
      <c r="F80" s="125">
        <f t="shared" si="31"/>
        <v>0</v>
      </c>
      <c r="G80" s="125">
        <f t="shared" si="32"/>
        <v>0</v>
      </c>
      <c r="H80" s="130">
        <f t="shared" si="38"/>
        <v>0</v>
      </c>
      <c r="I80" s="126">
        <f t="shared" si="33"/>
        <v>0</v>
      </c>
      <c r="J80" s="132">
        <f t="shared" si="34"/>
        <v>0</v>
      </c>
      <c r="K80" s="132">
        <f t="shared" si="35"/>
        <v>0</v>
      </c>
      <c r="L80" s="130">
        <f t="shared" si="36"/>
        <v>0</v>
      </c>
      <c r="M80" s="130">
        <f t="shared" si="37"/>
        <v>0</v>
      </c>
    </row>
    <row r="81" spans="1:13" ht="15" hidden="1">
      <c r="A81" s="127">
        <f t="shared" si="27"/>
        <v>0</v>
      </c>
      <c r="B81" s="127">
        <f t="shared" si="28"/>
        <v>0</v>
      </c>
      <c r="C81" s="124">
        <f t="shared" si="29"/>
        <v>0</v>
      </c>
      <c r="D81" s="123">
        <f t="shared" si="29"/>
        <v>0</v>
      </c>
      <c r="E81" s="125">
        <f t="shared" si="30"/>
        <v>0</v>
      </c>
      <c r="F81" s="125">
        <f t="shared" si="31"/>
        <v>0</v>
      </c>
      <c r="G81" s="125">
        <f t="shared" si="32"/>
        <v>0</v>
      </c>
      <c r="H81" s="130">
        <f t="shared" si="38"/>
        <v>0</v>
      </c>
      <c r="I81" s="126">
        <f t="shared" si="33"/>
        <v>0</v>
      </c>
      <c r="J81" s="132">
        <f t="shared" si="34"/>
        <v>0</v>
      </c>
      <c r="K81" s="132">
        <f t="shared" si="35"/>
        <v>0</v>
      </c>
      <c r="L81" s="130">
        <f t="shared" si="36"/>
        <v>0</v>
      </c>
      <c r="M81" s="130">
        <f t="shared" si="37"/>
        <v>0</v>
      </c>
    </row>
    <row r="82" spans="1:13" ht="15" hidden="1">
      <c r="A82" s="127">
        <f t="shared" si="27"/>
        <v>0</v>
      </c>
      <c r="B82" s="127">
        <f t="shared" si="28"/>
        <v>0</v>
      </c>
      <c r="C82" s="124">
        <f t="shared" si="29"/>
        <v>0</v>
      </c>
      <c r="D82" s="123">
        <f t="shared" si="29"/>
        <v>0</v>
      </c>
      <c r="E82" s="125">
        <f t="shared" si="30"/>
        <v>0</v>
      </c>
      <c r="F82" s="125">
        <f t="shared" si="31"/>
        <v>0</v>
      </c>
      <c r="G82" s="125">
        <f t="shared" si="32"/>
        <v>0</v>
      </c>
      <c r="H82" s="130">
        <f t="shared" si="38"/>
        <v>0</v>
      </c>
      <c r="I82" s="126">
        <f t="shared" si="33"/>
        <v>0</v>
      </c>
      <c r="J82" s="132">
        <f t="shared" si="34"/>
        <v>0</v>
      </c>
      <c r="K82" s="132">
        <f t="shared" si="35"/>
        <v>0</v>
      </c>
      <c r="L82" s="130">
        <f t="shared" si="36"/>
        <v>0</v>
      </c>
      <c r="M82" s="130">
        <f t="shared" si="37"/>
        <v>0</v>
      </c>
    </row>
    <row r="83" spans="1:13" ht="16.5" hidden="1" customHeight="1">
      <c r="A83" s="150" t="s">
        <v>91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2"/>
      <c r="M83" s="131">
        <f>SUM(M73:M82)</f>
        <v>0</v>
      </c>
    </row>
    <row r="84" spans="1:13" hidden="1">
      <c r="A84"/>
      <c r="B84"/>
      <c r="C84"/>
      <c r="D84"/>
      <c r="E84"/>
      <c r="F84"/>
      <c r="G84"/>
      <c r="H84"/>
    </row>
    <row r="85" spans="1:13" hidden="1">
      <c r="A85"/>
      <c r="B85"/>
      <c r="C85"/>
      <c r="D85"/>
      <c r="E85"/>
      <c r="F85"/>
      <c r="G85"/>
      <c r="H85"/>
    </row>
    <row r="86" spans="1:13" ht="15" hidden="1" thickBot="1">
      <c r="A86"/>
      <c r="B86"/>
      <c r="C86"/>
      <c r="D86"/>
      <c r="E86"/>
      <c r="F86"/>
      <c r="G86"/>
      <c r="H86"/>
    </row>
    <row r="87" spans="1:13" ht="27" hidden="1" thickBot="1">
      <c r="A87"/>
      <c r="B87" s="117" t="s">
        <v>73</v>
      </c>
      <c r="C87" s="147"/>
      <c r="D87" s="118"/>
      <c r="E87" s="118"/>
      <c r="F87" s="119"/>
      <c r="G87" s="195">
        <f>+M83</f>
        <v>0</v>
      </c>
      <c r="H87" s="196"/>
    </row>
  </sheetData>
  <sheetProtection password="ED62" sheet="1" objects="1" scenarios="1"/>
  <dataConsolidate/>
  <mergeCells count="61">
    <mergeCell ref="S5:S6"/>
    <mergeCell ref="S11:S12"/>
    <mergeCell ref="J17:M17"/>
    <mergeCell ref="A14:E14"/>
    <mergeCell ref="F14:M14"/>
    <mergeCell ref="G5:N5"/>
    <mergeCell ref="G9:M9"/>
    <mergeCell ref="J16:M16"/>
    <mergeCell ref="F11:M11"/>
    <mergeCell ref="F16:I16"/>
    <mergeCell ref="F17:I17"/>
    <mergeCell ref="F7:F8"/>
    <mergeCell ref="A8:D8"/>
    <mergeCell ref="O16:R17"/>
    <mergeCell ref="E32:R32"/>
    <mergeCell ref="A54:E54"/>
    <mergeCell ref="A55:D55"/>
    <mergeCell ref="A56:D56"/>
    <mergeCell ref="S16:S18"/>
    <mergeCell ref="A16:A18"/>
    <mergeCell ref="B3:P3"/>
    <mergeCell ref="B4:O4"/>
    <mergeCell ref="B5:F5"/>
    <mergeCell ref="A6:D7"/>
    <mergeCell ref="N16:N18"/>
    <mergeCell ref="A11:D11"/>
    <mergeCell ref="A9:E9"/>
    <mergeCell ref="D16:E17"/>
    <mergeCell ref="B16:C17"/>
    <mergeCell ref="A52:M53"/>
    <mergeCell ref="G8:I8"/>
    <mergeCell ref="G87:H87"/>
    <mergeCell ref="F64:N64"/>
    <mergeCell ref="K70:K72"/>
    <mergeCell ref="L70:L72"/>
    <mergeCell ref="M70:M72"/>
    <mergeCell ref="E70:E72"/>
    <mergeCell ref="F70:F72"/>
    <mergeCell ref="G70:G72"/>
    <mergeCell ref="H70:H72"/>
    <mergeCell ref="I70:I72"/>
    <mergeCell ref="J70:J72"/>
    <mergeCell ref="G62:I62"/>
    <mergeCell ref="D70:D72"/>
    <mergeCell ref="A32:D32"/>
    <mergeCell ref="J54:M54"/>
    <mergeCell ref="J55:M55"/>
    <mergeCell ref="J56:M56"/>
    <mergeCell ref="J57:M57"/>
    <mergeCell ref="J58:M58"/>
    <mergeCell ref="A70:A72"/>
    <mergeCell ref="B70:B72"/>
    <mergeCell ref="A57:D57"/>
    <mergeCell ref="A58:D58"/>
    <mergeCell ref="A59:D59"/>
    <mergeCell ref="A60:D60"/>
    <mergeCell ref="A66:M66"/>
    <mergeCell ref="A67:M67"/>
    <mergeCell ref="J59:M59"/>
    <mergeCell ref="I60:M60"/>
    <mergeCell ref="C70:C72"/>
  </mergeCells>
  <phoneticPr fontId="2"/>
  <conditionalFormatting sqref="N19:N31">
    <cfRule type="containsText" dxfId="2" priority="3" stopIfTrue="1" operator="containsText" text="kg">
      <formula>NOT(ISERROR(SEARCH("kg",N19)))</formula>
    </cfRule>
  </conditionalFormatting>
  <dataValidations count="9">
    <dataValidation imeMode="off" allowBlank="1" showInputMessage="1" showErrorMessage="1" sqref="E70 B33:M51 G70:J70 C70 A69:B70 I54:J59 G61:G63 F61:F65 J61:M63 A73:A161 T32:IW161 A54:A67 A32:A52 G65:M65 E55:E65 L73:M82 L70:M70 C69:M69 H61:I61 B61:D65 F9 F7 A9 D10:M10 D12:R12 O33:S161 N13:N14 B73:I82 A68:M68 B84:F161 G88:H161 G84:H86 I84:M161 G87 B22:C31"/>
    <dataValidation type="list" allowBlank="1" showInputMessage="1" showErrorMessage="1" sqref="E31">
      <formula1>"single, double, triple"</formula1>
    </dataValidation>
    <dataValidation type="list" allowBlank="1" showInputMessage="1" showErrorMessage="1" sqref="N22:N31">
      <formula1>"Yes, No"</formula1>
    </dataValidation>
    <dataValidation allowBlank="1" showInputMessage="1" showErrorMessage="1" sqref="J20:J21"/>
    <dataValidation allowBlank="1" showInputMessage="1" sqref="I19:I21"/>
    <dataValidation type="date" allowBlank="1" showInputMessage="1" showErrorMessage="1" sqref="F21">
      <formula1>39148</formula1>
      <formula2>39160</formula2>
    </dataValidation>
    <dataValidation type="list" allowBlank="1" showInputMessage="1" showErrorMessage="1" sqref="D22:D31">
      <formula1>"Sport Center,Hotel Ostrov"</formula1>
    </dataValidation>
    <dataValidation type="list" allowBlank="1" showInputMessage="1" showErrorMessage="1" sqref="F19:F20 J22:J31 F22:F31">
      <formula1>$F$33:$F$47</formula1>
    </dataValidation>
    <dataValidation type="list" allowBlank="1" showInputMessage="1" showErrorMessage="1" sqref="E22:E30">
      <formula1>IF(D22="Sport Center", $B$34:$B$36,$B$34:$B$35)</formula1>
    </dataValidation>
  </dataValidations>
  <printOptions horizontalCentered="1" verticalCentered="1"/>
  <pageMargins left="0.98425196850393704" right="0.94488188976377963" top="0.98425196850393704" bottom="0.94488188976377963" header="0" footer="0"/>
  <pageSetup paperSize="9" scale="41" orientation="landscape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4"/>
  <sheetViews>
    <sheetView topLeftCell="A4" zoomScaleNormal="100" workbookViewId="0">
      <selection activeCell="C21" sqref="C21"/>
    </sheetView>
  </sheetViews>
  <sheetFormatPr defaultRowHeight="14.25"/>
  <cols>
    <col min="1" max="1" width="2.375" customWidth="1"/>
    <col min="2" max="2" width="2.75" customWidth="1"/>
    <col min="3" max="3" width="19.375" customWidth="1"/>
    <col min="4" max="4" width="9.75" customWidth="1"/>
    <col min="5" max="5" width="8.375" customWidth="1"/>
    <col min="6" max="6" width="9" customWidth="1"/>
    <col min="7" max="7" width="6.75" customWidth="1"/>
  </cols>
  <sheetData>
    <row r="1" spans="1:13" ht="33.75" customHeight="1">
      <c r="C1" s="23" t="s">
        <v>10</v>
      </c>
    </row>
    <row r="5" spans="1:13" ht="15" thickBot="1">
      <c r="C5" s="22" t="s">
        <v>1</v>
      </c>
      <c r="D5" s="2"/>
      <c r="E5" s="2"/>
      <c r="F5" s="2"/>
      <c r="G5" s="2"/>
    </row>
    <row r="6" spans="1:13" ht="15.75" thickBot="1">
      <c r="C6" s="257">
        <f>'1-FINAL ENTRY'!A9:E9</f>
        <v>0</v>
      </c>
      <c r="D6" s="258"/>
      <c r="E6" s="258"/>
      <c r="F6" s="258"/>
      <c r="G6" s="259"/>
    </row>
    <row r="7" spans="1:13" ht="15.75" thickBot="1">
      <c r="D7" s="2"/>
      <c r="E7" s="65">
        <f>'1-FINAL ENTRY'!F9</f>
        <v>0</v>
      </c>
      <c r="F7" s="1"/>
      <c r="G7" s="5"/>
      <c r="H7" s="5"/>
      <c r="I7" s="5"/>
      <c r="J7" s="5"/>
      <c r="K7" s="5"/>
      <c r="L7" s="5"/>
      <c r="M7" s="5"/>
    </row>
    <row r="8" spans="1:13" ht="15" thickBot="1">
      <c r="A8" s="6"/>
      <c r="B8" s="4"/>
      <c r="C8" s="3" t="s">
        <v>2</v>
      </c>
      <c r="D8" s="7"/>
      <c r="E8" s="7"/>
      <c r="F8" s="7"/>
      <c r="G8" s="7"/>
      <c r="H8" s="8"/>
      <c r="I8" s="8"/>
      <c r="J8" s="8"/>
      <c r="K8" s="8"/>
      <c r="L8" s="8"/>
      <c r="M8" s="8"/>
    </row>
    <row r="9" spans="1:13" ht="15.75" thickBot="1">
      <c r="A9" s="6"/>
      <c r="B9" s="4"/>
      <c r="C9" s="257">
        <f>'1-FINAL ENTRY'!A11:D11</f>
        <v>0</v>
      </c>
      <c r="D9" s="258"/>
      <c r="E9" s="258"/>
      <c r="F9" s="258"/>
      <c r="G9" s="259"/>
      <c r="H9" s="8"/>
      <c r="I9" s="8"/>
      <c r="J9" s="8"/>
      <c r="K9" s="8"/>
      <c r="L9" s="8"/>
      <c r="M9" s="8"/>
    </row>
    <row r="10" spans="1:13" ht="6.75" customHeight="1">
      <c r="A10" s="6"/>
      <c r="B10" s="4"/>
      <c r="H10" s="8"/>
      <c r="I10" s="8"/>
      <c r="J10" s="8"/>
    </row>
    <row r="11" spans="1:13" ht="19.5" customHeight="1" thickBot="1">
      <c r="A11" s="2"/>
      <c r="B11" s="4"/>
      <c r="C11" s="3" t="s">
        <v>0</v>
      </c>
      <c r="D11" s="7"/>
      <c r="E11" s="7"/>
      <c r="F11" s="7"/>
      <c r="G11" s="7"/>
      <c r="H11" s="8"/>
      <c r="I11" s="8"/>
      <c r="J11" s="8"/>
      <c r="K11" s="1"/>
      <c r="L11" s="1"/>
      <c r="M11" s="1"/>
    </row>
    <row r="12" spans="1:13" ht="19.5" customHeight="1" thickBot="1">
      <c r="A12" s="2"/>
      <c r="B12" s="4"/>
      <c r="C12" s="257">
        <f>'1-FINAL ENTRY'!F11</f>
        <v>0</v>
      </c>
      <c r="D12" s="258"/>
      <c r="E12" s="258"/>
      <c r="F12" s="258"/>
      <c r="G12" s="259"/>
      <c r="H12" s="8"/>
      <c r="I12" s="1"/>
      <c r="J12" s="1"/>
      <c r="K12" s="1"/>
      <c r="L12" s="1"/>
      <c r="M12" s="1"/>
    </row>
    <row r="13" spans="1:13" ht="9.75" customHeight="1">
      <c r="A13" s="2"/>
      <c r="B13" s="4"/>
      <c r="C13" s="7"/>
      <c r="D13" s="7"/>
      <c r="E13" s="7"/>
      <c r="F13" s="7"/>
      <c r="G13" s="7"/>
      <c r="H13" s="8"/>
      <c r="I13" s="1"/>
      <c r="J13" s="1"/>
      <c r="K13" s="1"/>
      <c r="L13" s="1"/>
      <c r="M13" s="1"/>
    </row>
    <row r="14" spans="1:13" ht="7.5" customHeight="1">
      <c r="A14" s="6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</row>
    <row r="15" spans="1:13" ht="20.25" customHeight="1" thickBot="1">
      <c r="A15" s="2"/>
      <c r="B15" s="4"/>
      <c r="C15" s="9" t="s">
        <v>11</v>
      </c>
      <c r="D15" s="7"/>
      <c r="E15" s="70" t="s">
        <v>45</v>
      </c>
      <c r="F15" s="7"/>
      <c r="G15" s="7"/>
      <c r="H15" s="7"/>
      <c r="I15" s="8"/>
      <c r="J15" s="8"/>
      <c r="K15" s="8"/>
      <c r="L15" s="8"/>
      <c r="M15" s="1"/>
    </row>
    <row r="16" spans="1:13" ht="15" thickBot="1">
      <c r="A16" s="2"/>
      <c r="B16" s="4"/>
      <c r="C16" s="260">
        <f>'1-FINAL ENTRY'!A14:E14</f>
        <v>0</v>
      </c>
      <c r="D16" s="261"/>
      <c r="E16" s="262" t="e">
        <f>'1-FINAL ENTRY'!F14:M14</f>
        <v>#VALUE!</v>
      </c>
      <c r="F16" s="261"/>
      <c r="G16" s="263"/>
      <c r="H16" s="7"/>
      <c r="I16" s="8"/>
      <c r="J16" s="8"/>
      <c r="K16" s="8"/>
      <c r="L16" s="8"/>
      <c r="M16" s="1"/>
    </row>
    <row r="17" spans="1:13">
      <c r="A17" s="2"/>
      <c r="B17" s="4"/>
      <c r="H17" s="7"/>
      <c r="I17" s="8"/>
      <c r="J17" s="8"/>
      <c r="K17" s="8"/>
      <c r="L17" s="8"/>
      <c r="M17" s="1"/>
    </row>
    <row r="18" spans="1:13">
      <c r="A18" s="2"/>
      <c r="B18" s="4"/>
      <c r="H18" s="7"/>
      <c r="I18" s="8"/>
      <c r="J18" s="8"/>
      <c r="K18" s="8"/>
      <c r="L18" s="8"/>
      <c r="M18" s="1"/>
    </row>
    <row r="19" spans="1:13" ht="20.25">
      <c r="A19" s="2"/>
      <c r="B19" s="4"/>
      <c r="C19" s="28" t="s">
        <v>26</v>
      </c>
      <c r="D19" s="29"/>
      <c r="J19" s="8"/>
      <c r="K19" s="8"/>
      <c r="L19" s="8"/>
      <c r="M19" s="1"/>
    </row>
    <row r="20" spans="1:13" ht="21" thickTop="1">
      <c r="A20" s="24"/>
      <c r="B20" s="24"/>
      <c r="C20" s="28" t="s">
        <v>23</v>
      </c>
      <c r="D20" s="29" t="s">
        <v>25</v>
      </c>
    </row>
    <row r="21" spans="1:13" ht="20.25">
      <c r="A21" s="24"/>
      <c r="B21" s="24"/>
      <c r="C21" s="30" t="s">
        <v>12</v>
      </c>
      <c r="D21" s="31">
        <v>1</v>
      </c>
    </row>
    <row r="22" spans="1:13" ht="20.25">
      <c r="A22" s="24"/>
      <c r="B22" s="24"/>
      <c r="C22" s="32" t="s">
        <v>20</v>
      </c>
      <c r="D22" s="33">
        <v>2</v>
      </c>
    </row>
    <row r="23" spans="1:13" ht="20.25">
      <c r="A23" s="24"/>
      <c r="B23" s="24"/>
      <c r="C23" s="32" t="s">
        <v>16</v>
      </c>
      <c r="D23" s="33">
        <v>1</v>
      </c>
    </row>
    <row r="24" spans="1:13" ht="20.25">
      <c r="A24" s="24"/>
      <c r="B24" s="24"/>
      <c r="C24" s="32" t="s">
        <v>23</v>
      </c>
      <c r="D24" s="33">
        <v>2</v>
      </c>
    </row>
    <row r="25" spans="1:13" ht="20.25">
      <c r="A25" s="24"/>
      <c r="B25" s="24"/>
      <c r="C25" s="32" t="s">
        <v>18</v>
      </c>
      <c r="D25" s="33">
        <v>1</v>
      </c>
    </row>
    <row r="26" spans="1:13" ht="20.25">
      <c r="A26" s="24"/>
      <c r="B26" s="24"/>
      <c r="C26" s="32" t="s">
        <v>21</v>
      </c>
      <c r="D26" s="33">
        <v>3</v>
      </c>
    </row>
    <row r="27" spans="1:13" ht="20.25">
      <c r="A27" s="24"/>
      <c r="B27" s="24"/>
      <c r="C27" s="32" t="s">
        <v>19</v>
      </c>
      <c r="D27" s="33">
        <v>1</v>
      </c>
    </row>
    <row r="28" spans="1:13" ht="20.25">
      <c r="A28" s="24"/>
      <c r="B28" s="24"/>
      <c r="C28" s="32" t="s">
        <v>27</v>
      </c>
      <c r="D28" s="33">
        <v>1</v>
      </c>
    </row>
    <row r="29" spans="1:13" ht="20.25">
      <c r="A29" s="24"/>
      <c r="B29" s="24"/>
      <c r="C29" s="32" t="s">
        <v>22</v>
      </c>
      <c r="D29" s="33">
        <v>1</v>
      </c>
    </row>
    <row r="30" spans="1:13" s="21" customFormat="1" ht="20.25">
      <c r="A30" s="25"/>
      <c r="B30" s="25"/>
      <c r="C30" s="34" t="s">
        <v>24</v>
      </c>
      <c r="D30" s="35">
        <v>13</v>
      </c>
      <c r="E30"/>
      <c r="F30"/>
      <c r="G30"/>
      <c r="H30"/>
      <c r="I30"/>
    </row>
    <row r="31" spans="1:13" s="21" customFormat="1" ht="15.75">
      <c r="A31" s="25"/>
      <c r="B31" s="25"/>
      <c r="C31"/>
      <c r="D31"/>
      <c r="E31"/>
      <c r="F31"/>
      <c r="G31"/>
      <c r="H31"/>
      <c r="I31"/>
    </row>
    <row r="32" spans="1:13" s="21" customFormat="1" ht="15.75">
      <c r="A32" s="25"/>
      <c r="B32" s="25"/>
      <c r="C32"/>
      <c r="D32"/>
      <c r="E32"/>
      <c r="F32"/>
      <c r="G32"/>
      <c r="H32"/>
      <c r="I32"/>
    </row>
    <row r="33" spans="1:9" ht="15.75">
      <c r="A33" s="24"/>
      <c r="B33" s="24"/>
      <c r="F33" s="24"/>
      <c r="G33" s="26"/>
      <c r="H33" s="24"/>
      <c r="I33" s="24"/>
    </row>
    <row r="34" spans="1:9">
      <c r="A34" s="24"/>
      <c r="B34" s="24"/>
      <c r="F34" s="24"/>
      <c r="G34" s="24"/>
      <c r="H34" s="24"/>
      <c r="I34" s="24"/>
    </row>
    <row r="35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1:9">
      <c r="A36" s="24"/>
      <c r="B36" s="24"/>
      <c r="C36" s="24"/>
      <c r="D36" s="24"/>
      <c r="E36" s="24"/>
      <c r="F36" s="24"/>
      <c r="G36" s="24"/>
      <c r="H36" s="24"/>
      <c r="I36" s="24"/>
    </row>
    <row r="37" spans="1:9">
      <c r="A37" s="24"/>
      <c r="B37" s="24"/>
      <c r="C37" s="24"/>
      <c r="D37" s="24"/>
      <c r="E37" s="24"/>
      <c r="F37" s="24"/>
      <c r="G37" s="24"/>
      <c r="H37" s="24"/>
      <c r="I37" s="24"/>
    </row>
    <row r="38" spans="1:9">
      <c r="A38" s="24"/>
      <c r="B38" s="24"/>
      <c r="C38" s="24"/>
      <c r="D38" s="24"/>
      <c r="E38" s="24"/>
      <c r="F38" s="24"/>
      <c r="G38" s="24"/>
      <c r="H38" s="24"/>
      <c r="I38" s="24"/>
    </row>
    <row r="39" spans="1:9">
      <c r="A39" s="24"/>
      <c r="B39" s="24"/>
      <c r="C39" s="24"/>
      <c r="D39" s="24"/>
      <c r="E39" s="24"/>
      <c r="F39" s="24"/>
      <c r="G39" s="24"/>
      <c r="H39" s="24"/>
      <c r="I39" s="24"/>
    </row>
    <row r="40" spans="1:9">
      <c r="A40" s="24"/>
      <c r="B40" s="24"/>
      <c r="C40" s="24"/>
      <c r="D40" s="24"/>
      <c r="E40" s="24"/>
      <c r="F40" s="24"/>
      <c r="G40" s="24"/>
      <c r="H40" s="24"/>
      <c r="I40" s="24"/>
    </row>
    <row r="41" spans="1:9">
      <c r="A41" s="24"/>
      <c r="B41" s="24"/>
      <c r="C41" s="24"/>
      <c r="D41" s="24"/>
      <c r="E41" s="24"/>
      <c r="F41" s="24"/>
      <c r="G41" s="24"/>
      <c r="H41" s="24"/>
      <c r="I41" s="24"/>
    </row>
    <row r="42" spans="1:9">
      <c r="A42" s="24"/>
      <c r="B42" s="24"/>
      <c r="C42" s="24"/>
      <c r="D42" s="24"/>
      <c r="E42" s="24"/>
      <c r="F42" s="24"/>
      <c r="G42" s="24"/>
      <c r="H42" s="24"/>
      <c r="I42" s="24"/>
    </row>
    <row r="43" spans="1:9">
      <c r="A43" s="24"/>
      <c r="B43" s="24"/>
      <c r="C43" s="24"/>
      <c r="D43" s="24"/>
      <c r="E43" s="24"/>
      <c r="F43" s="24"/>
      <c r="G43" s="24"/>
      <c r="H43" s="24"/>
      <c r="I43" s="24"/>
    </row>
    <row r="44" spans="1:9">
      <c r="A44" s="24"/>
      <c r="B44" s="24"/>
      <c r="C44" s="24"/>
      <c r="D44" s="24"/>
      <c r="E44" s="24"/>
      <c r="F44" s="24"/>
      <c r="G44" s="24"/>
      <c r="H44" s="24"/>
      <c r="I44" s="24"/>
    </row>
    <row r="45" spans="1:9">
      <c r="A45" s="24"/>
      <c r="B45" s="24"/>
      <c r="C45" s="24"/>
      <c r="D45" s="24"/>
      <c r="E45" s="24"/>
      <c r="F45" s="24"/>
      <c r="G45" s="24"/>
      <c r="H45" s="24"/>
      <c r="I45" s="24"/>
    </row>
    <row r="46" spans="1:9">
      <c r="A46" s="24"/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</sheetData>
  <mergeCells count="5">
    <mergeCell ref="C6:G6"/>
    <mergeCell ref="C9:G9"/>
    <mergeCell ref="C12:G12"/>
    <mergeCell ref="C16:D16"/>
    <mergeCell ref="E16:G16"/>
  </mergeCells>
  <dataValidations count="1">
    <dataValidation imeMode="off" allowBlank="1" showInputMessage="1" showErrorMessage="1" sqref="C16:C18 C11 H9:J9 C12:G12"/>
  </dataValidations>
  <pageMargins left="0.94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AI30"/>
  <sheetViews>
    <sheetView workbookViewId="0">
      <selection activeCell="N1" sqref="N1:N65536"/>
    </sheetView>
  </sheetViews>
  <sheetFormatPr defaultRowHeight="12"/>
  <cols>
    <col min="1" max="1" width="3.25" style="10" bestFit="1" customWidth="1"/>
    <col min="2" max="5" width="9" style="10"/>
    <col min="6" max="6" width="10.25" style="10" customWidth="1"/>
    <col min="7" max="8" width="9" style="10"/>
    <col min="9" max="9" width="9" style="27"/>
    <col min="10" max="10" width="9" style="10"/>
    <col min="11" max="11" width="10.25" style="10" customWidth="1"/>
    <col min="12" max="12" width="9" style="10"/>
    <col min="13" max="14" width="9" style="27"/>
    <col min="15" max="15" width="9" style="10"/>
    <col min="16" max="16" width="10.25" style="10" customWidth="1"/>
    <col min="17" max="17" width="10.25" style="10" bestFit="1" customWidth="1"/>
    <col min="18" max="20" width="9" style="10"/>
    <col min="21" max="21" width="10.25" style="10" bestFit="1" customWidth="1"/>
    <col min="22" max="16384" width="9" style="10"/>
  </cols>
  <sheetData>
    <row r="1" spans="1:35">
      <c r="A1" s="11">
        <v>1</v>
      </c>
      <c r="B1" s="12">
        <f>'1-FINAL ENTRY'!B22</f>
        <v>0</v>
      </c>
      <c r="C1" s="12">
        <f>'1-FINAL ENTRY'!D22</f>
        <v>0</v>
      </c>
      <c r="D1" s="12">
        <f>'1-FINAL ENTRY'!N22</f>
        <v>0</v>
      </c>
      <c r="E1" s="13">
        <f>'1-FINAL ENTRY'!F22</f>
        <v>0</v>
      </c>
      <c r="F1" s="12">
        <f>'1-FINAL ENTRY'!G22</f>
        <v>0</v>
      </c>
      <c r="G1" s="12">
        <f>'1-FINAL ENTRY'!H22</f>
        <v>0</v>
      </c>
      <c r="H1" s="12">
        <f>'1-FINAL ENTRY'!I22</f>
        <v>0</v>
      </c>
      <c r="I1" s="13">
        <f>'1-FINAL ENTRY'!J22</f>
        <v>0</v>
      </c>
      <c r="J1" s="12">
        <f>'1-FINAL ENTRY'!K22</f>
        <v>0</v>
      </c>
      <c r="K1" s="12">
        <f>'1-FINAL ENTRY'!L22</f>
        <v>0</v>
      </c>
      <c r="L1" s="12">
        <f>'1-FINAL ENTRY'!M22</f>
        <v>0</v>
      </c>
      <c r="M1" s="13">
        <f>'1-FINAL ENTRY'!O22</f>
        <v>0</v>
      </c>
      <c r="N1" s="13">
        <f>'1-FINAL ENTRY'!P22</f>
        <v>0</v>
      </c>
      <c r="O1" s="12">
        <f>'1-FINAL ENTRY'!Q22</f>
        <v>0</v>
      </c>
      <c r="P1" s="12">
        <f>'1-FINAL ENTRY'!E22</f>
        <v>0</v>
      </c>
      <c r="Q1" s="12" t="e">
        <f>'1-FINAL ENTRY'!#REF!</f>
        <v>#REF!</v>
      </c>
      <c r="R1" s="12" t="e">
        <f>'1-FINAL ENTRY'!#REF!</f>
        <v>#REF!</v>
      </c>
      <c r="S1" s="12">
        <f>'1-FINAL ENTRY'!S22</f>
        <v>0</v>
      </c>
      <c r="T1" s="12"/>
      <c r="U1" s="13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>
      <c r="A2" s="11">
        <v>2</v>
      </c>
      <c r="B2" s="12">
        <f>'1-FINAL ENTRY'!B23</f>
        <v>0</v>
      </c>
      <c r="C2" s="12">
        <f>'1-FINAL ENTRY'!D23</f>
        <v>0</v>
      </c>
      <c r="D2" s="12">
        <f>'1-FINAL ENTRY'!N23</f>
        <v>0</v>
      </c>
      <c r="E2" s="13">
        <f>'1-FINAL ENTRY'!F23</f>
        <v>0</v>
      </c>
      <c r="F2" s="12">
        <f>'1-FINAL ENTRY'!G23</f>
        <v>0</v>
      </c>
      <c r="G2" s="12">
        <f>'1-FINAL ENTRY'!H23</f>
        <v>0</v>
      </c>
      <c r="H2" s="12">
        <f>'1-FINAL ENTRY'!I23</f>
        <v>0</v>
      </c>
      <c r="I2" s="13">
        <f>'1-FINAL ENTRY'!J23</f>
        <v>0</v>
      </c>
      <c r="J2" s="12">
        <f>'1-FINAL ENTRY'!K23</f>
        <v>0</v>
      </c>
      <c r="K2" s="12">
        <f>'1-FINAL ENTRY'!L23</f>
        <v>0</v>
      </c>
      <c r="L2" s="12">
        <f>'1-FINAL ENTRY'!M23</f>
        <v>0</v>
      </c>
      <c r="M2" s="13">
        <f>'1-FINAL ENTRY'!O23</f>
        <v>0</v>
      </c>
      <c r="N2" s="13">
        <f>'1-FINAL ENTRY'!P23</f>
        <v>0</v>
      </c>
      <c r="O2" s="12">
        <f>'1-FINAL ENTRY'!Q23</f>
        <v>0</v>
      </c>
      <c r="P2" s="12">
        <f>'1-FINAL ENTRY'!E23</f>
        <v>0</v>
      </c>
      <c r="Q2" s="12" t="e">
        <f>'1-FINAL ENTRY'!#REF!</f>
        <v>#REF!</v>
      </c>
      <c r="R2" s="12" t="e">
        <f>'1-FINAL ENTRY'!#REF!</f>
        <v>#REF!</v>
      </c>
      <c r="S2" s="12">
        <f>'1-FINAL ENTRY'!S23</f>
        <v>0</v>
      </c>
      <c r="T2" s="12"/>
      <c r="U2" s="13"/>
      <c r="V2" s="12"/>
      <c r="W2" s="12"/>
      <c r="X2" s="12"/>
      <c r="Y2" s="12"/>
      <c r="Z2" s="12"/>
      <c r="AA2" s="12"/>
      <c r="AB2" s="12"/>
      <c r="AC2" s="12"/>
    </row>
    <row r="3" spans="1:35">
      <c r="A3" s="11">
        <v>3</v>
      </c>
      <c r="B3" s="12">
        <f>'1-FINAL ENTRY'!B24</f>
        <v>0</v>
      </c>
      <c r="C3" s="12">
        <f>'1-FINAL ENTRY'!D24</f>
        <v>0</v>
      </c>
      <c r="D3" s="12">
        <f>'1-FINAL ENTRY'!N24</f>
        <v>0</v>
      </c>
      <c r="E3" s="13">
        <f>'1-FINAL ENTRY'!F24</f>
        <v>0</v>
      </c>
      <c r="F3" s="12">
        <f>'1-FINAL ENTRY'!G24</f>
        <v>0</v>
      </c>
      <c r="G3" s="12">
        <f>'1-FINAL ENTRY'!H24</f>
        <v>0</v>
      </c>
      <c r="H3" s="12">
        <f>'1-FINAL ENTRY'!I24</f>
        <v>0</v>
      </c>
      <c r="I3" s="13">
        <f>'1-FINAL ENTRY'!J24</f>
        <v>0</v>
      </c>
      <c r="J3" s="12">
        <f>'1-FINAL ENTRY'!K24</f>
        <v>0</v>
      </c>
      <c r="K3" s="12">
        <f>'1-FINAL ENTRY'!L24</f>
        <v>0</v>
      </c>
      <c r="L3" s="12">
        <f>'1-FINAL ENTRY'!M24</f>
        <v>0</v>
      </c>
      <c r="M3" s="13">
        <f>'1-FINAL ENTRY'!O24</f>
        <v>0</v>
      </c>
      <c r="N3" s="13">
        <f>'1-FINAL ENTRY'!P24</f>
        <v>0</v>
      </c>
      <c r="O3" s="12">
        <f>'1-FINAL ENTRY'!Q24</f>
        <v>0</v>
      </c>
      <c r="P3" s="12">
        <f>'1-FINAL ENTRY'!E24</f>
        <v>0</v>
      </c>
      <c r="Q3" s="12" t="e">
        <f>'1-FINAL ENTRY'!#REF!</f>
        <v>#REF!</v>
      </c>
      <c r="R3" s="12" t="e">
        <f>'1-FINAL ENTRY'!#REF!</f>
        <v>#REF!</v>
      </c>
      <c r="S3" s="12">
        <f>'1-FINAL ENTRY'!S24</f>
        <v>0</v>
      </c>
      <c r="T3" s="12"/>
      <c r="U3" s="13"/>
      <c r="V3" s="12"/>
      <c r="W3" s="12"/>
      <c r="X3" s="12"/>
      <c r="Y3" s="12"/>
      <c r="Z3" s="12"/>
      <c r="AA3" s="12"/>
      <c r="AB3" s="12"/>
      <c r="AC3" s="12"/>
    </row>
    <row r="4" spans="1:35">
      <c r="A4" s="11">
        <v>4</v>
      </c>
      <c r="B4" s="12">
        <f>'1-FINAL ENTRY'!B25</f>
        <v>0</v>
      </c>
      <c r="C4" s="12">
        <f>'1-FINAL ENTRY'!D25</f>
        <v>0</v>
      </c>
      <c r="D4" s="12">
        <f>'1-FINAL ENTRY'!N25</f>
        <v>0</v>
      </c>
      <c r="E4" s="13">
        <f>'1-FINAL ENTRY'!F25</f>
        <v>0</v>
      </c>
      <c r="F4" s="12">
        <f>'1-FINAL ENTRY'!G25</f>
        <v>0</v>
      </c>
      <c r="G4" s="12">
        <f>'1-FINAL ENTRY'!H25</f>
        <v>0</v>
      </c>
      <c r="H4" s="12">
        <f>'1-FINAL ENTRY'!I25</f>
        <v>0</v>
      </c>
      <c r="I4" s="13">
        <f>'1-FINAL ENTRY'!J25</f>
        <v>0</v>
      </c>
      <c r="J4" s="12">
        <f>'1-FINAL ENTRY'!K25</f>
        <v>0</v>
      </c>
      <c r="K4" s="12">
        <f>'1-FINAL ENTRY'!L25</f>
        <v>0</v>
      </c>
      <c r="L4" s="12">
        <f>'1-FINAL ENTRY'!M25</f>
        <v>0</v>
      </c>
      <c r="M4" s="13">
        <f>'1-FINAL ENTRY'!O25</f>
        <v>0</v>
      </c>
      <c r="N4" s="13">
        <f>'1-FINAL ENTRY'!P25</f>
        <v>0</v>
      </c>
      <c r="O4" s="12">
        <f>'1-FINAL ENTRY'!Q25</f>
        <v>0</v>
      </c>
      <c r="P4" s="12">
        <f>'1-FINAL ENTRY'!E25</f>
        <v>0</v>
      </c>
      <c r="Q4" s="12" t="e">
        <f>'1-FINAL ENTRY'!#REF!</f>
        <v>#REF!</v>
      </c>
      <c r="R4" s="12" t="e">
        <f>'1-FINAL ENTRY'!#REF!</f>
        <v>#REF!</v>
      </c>
      <c r="S4" s="12">
        <f>'1-FINAL ENTRY'!S25</f>
        <v>0</v>
      </c>
      <c r="T4" s="12"/>
      <c r="U4" s="13"/>
      <c r="V4" s="12"/>
      <c r="W4" s="12"/>
      <c r="X4" s="12"/>
      <c r="Y4" s="12"/>
      <c r="Z4" s="12"/>
      <c r="AA4" s="12"/>
      <c r="AB4" s="12"/>
      <c r="AC4" s="12"/>
    </row>
    <row r="5" spans="1:35">
      <c r="A5" s="11">
        <v>5</v>
      </c>
      <c r="B5" s="12">
        <f>'1-FINAL ENTRY'!B26</f>
        <v>0</v>
      </c>
      <c r="C5" s="12">
        <f>'1-FINAL ENTRY'!D26</f>
        <v>0</v>
      </c>
      <c r="D5" s="12">
        <f>'1-FINAL ENTRY'!N26</f>
        <v>0</v>
      </c>
      <c r="E5" s="13">
        <f>'1-FINAL ENTRY'!F26</f>
        <v>0</v>
      </c>
      <c r="F5" s="12">
        <f>'1-FINAL ENTRY'!G26</f>
        <v>0</v>
      </c>
      <c r="G5" s="12">
        <f>'1-FINAL ENTRY'!H26</f>
        <v>0</v>
      </c>
      <c r="H5" s="12">
        <f>'1-FINAL ENTRY'!I26</f>
        <v>0</v>
      </c>
      <c r="I5" s="13">
        <f>'1-FINAL ENTRY'!J26</f>
        <v>0</v>
      </c>
      <c r="J5" s="12">
        <f>'1-FINAL ENTRY'!K26</f>
        <v>0</v>
      </c>
      <c r="K5" s="12">
        <f>'1-FINAL ENTRY'!L26</f>
        <v>0</v>
      </c>
      <c r="L5" s="12">
        <f>'1-FINAL ENTRY'!M26</f>
        <v>0</v>
      </c>
      <c r="M5" s="13">
        <f>'1-FINAL ENTRY'!O26</f>
        <v>0</v>
      </c>
      <c r="N5" s="13">
        <f>'1-FINAL ENTRY'!P26</f>
        <v>0</v>
      </c>
      <c r="O5" s="12">
        <f>'1-FINAL ENTRY'!Q26</f>
        <v>0</v>
      </c>
      <c r="P5" s="12">
        <f>'1-FINAL ENTRY'!E26</f>
        <v>0</v>
      </c>
      <c r="Q5" s="12" t="e">
        <f>'1-FINAL ENTRY'!#REF!</f>
        <v>#REF!</v>
      </c>
      <c r="R5" s="12" t="e">
        <f>'1-FINAL ENTRY'!#REF!</f>
        <v>#REF!</v>
      </c>
      <c r="S5" s="12">
        <f>'1-FINAL ENTRY'!S26</f>
        <v>0</v>
      </c>
      <c r="T5" s="12"/>
      <c r="U5" s="13"/>
      <c r="V5" s="12"/>
      <c r="W5" s="12"/>
      <c r="X5" s="12"/>
      <c r="Y5" s="12"/>
      <c r="Z5" s="12"/>
      <c r="AA5" s="12"/>
      <c r="AB5" s="12"/>
      <c r="AC5" s="12"/>
    </row>
    <row r="6" spans="1:35">
      <c r="A6" s="11">
        <v>6</v>
      </c>
      <c r="B6" s="12">
        <f>'1-FINAL ENTRY'!B27</f>
        <v>0</v>
      </c>
      <c r="C6" s="12">
        <f>'1-FINAL ENTRY'!D27</f>
        <v>0</v>
      </c>
      <c r="D6" s="12">
        <f>'1-FINAL ENTRY'!N27</f>
        <v>0</v>
      </c>
      <c r="E6" s="13">
        <f>'1-FINAL ENTRY'!F27</f>
        <v>0</v>
      </c>
      <c r="F6" s="12">
        <f>'1-FINAL ENTRY'!G27</f>
        <v>0</v>
      </c>
      <c r="G6" s="12">
        <f>'1-FINAL ENTRY'!H27</f>
        <v>0</v>
      </c>
      <c r="H6" s="12">
        <f>'1-FINAL ENTRY'!I27</f>
        <v>0</v>
      </c>
      <c r="I6" s="13">
        <f>'1-FINAL ENTRY'!J27</f>
        <v>0</v>
      </c>
      <c r="J6" s="12">
        <f>'1-FINAL ENTRY'!K27</f>
        <v>0</v>
      </c>
      <c r="K6" s="12">
        <f>'1-FINAL ENTRY'!L27</f>
        <v>0</v>
      </c>
      <c r="L6" s="12">
        <f>'1-FINAL ENTRY'!M27</f>
        <v>0</v>
      </c>
      <c r="M6" s="13">
        <f>'1-FINAL ENTRY'!O27</f>
        <v>0</v>
      </c>
      <c r="N6" s="13">
        <f>'1-FINAL ENTRY'!P27</f>
        <v>0</v>
      </c>
      <c r="O6" s="12">
        <f>'1-FINAL ENTRY'!Q27</f>
        <v>0</v>
      </c>
      <c r="P6" s="12">
        <f>'1-FINAL ENTRY'!E27</f>
        <v>0</v>
      </c>
      <c r="Q6" s="12" t="e">
        <f>'1-FINAL ENTRY'!#REF!</f>
        <v>#REF!</v>
      </c>
      <c r="R6" s="12" t="e">
        <f>'1-FINAL ENTRY'!#REF!</f>
        <v>#REF!</v>
      </c>
      <c r="S6" s="12">
        <f>'1-FINAL ENTRY'!S27</f>
        <v>0</v>
      </c>
      <c r="T6" s="12"/>
      <c r="U6" s="13"/>
      <c r="V6" s="12"/>
      <c r="W6" s="12"/>
      <c r="X6" s="12"/>
      <c r="Y6" s="12"/>
      <c r="Z6" s="12"/>
      <c r="AA6" s="12"/>
      <c r="AB6" s="12"/>
      <c r="AC6" s="12"/>
    </row>
    <row r="7" spans="1:35">
      <c r="A7" s="11">
        <v>7</v>
      </c>
      <c r="B7" s="12">
        <f>'1-FINAL ENTRY'!B28</f>
        <v>0</v>
      </c>
      <c r="C7" s="12">
        <f>'1-FINAL ENTRY'!D28</f>
        <v>0</v>
      </c>
      <c r="D7" s="12">
        <f>'1-FINAL ENTRY'!N28</f>
        <v>0</v>
      </c>
      <c r="E7" s="13">
        <f>'1-FINAL ENTRY'!F28</f>
        <v>0</v>
      </c>
      <c r="F7" s="12">
        <f>'1-FINAL ENTRY'!G28</f>
        <v>0</v>
      </c>
      <c r="G7" s="12">
        <f>'1-FINAL ENTRY'!H28</f>
        <v>0</v>
      </c>
      <c r="H7" s="12">
        <f>'1-FINAL ENTRY'!I28</f>
        <v>0</v>
      </c>
      <c r="I7" s="13">
        <f>'1-FINAL ENTRY'!J28</f>
        <v>0</v>
      </c>
      <c r="J7" s="12">
        <f>'1-FINAL ENTRY'!K28</f>
        <v>0</v>
      </c>
      <c r="K7" s="12">
        <f>'1-FINAL ENTRY'!L28</f>
        <v>0</v>
      </c>
      <c r="L7" s="12">
        <f>'1-FINAL ENTRY'!M28</f>
        <v>0</v>
      </c>
      <c r="M7" s="13">
        <f>'1-FINAL ENTRY'!O28</f>
        <v>0</v>
      </c>
      <c r="N7" s="13">
        <f>'1-FINAL ENTRY'!P28</f>
        <v>0</v>
      </c>
      <c r="O7" s="12">
        <f>'1-FINAL ENTRY'!Q28</f>
        <v>0</v>
      </c>
      <c r="P7" s="12">
        <f>'1-FINAL ENTRY'!E28</f>
        <v>0</v>
      </c>
      <c r="Q7" s="12" t="e">
        <f>'1-FINAL ENTRY'!#REF!</f>
        <v>#REF!</v>
      </c>
      <c r="R7" s="12" t="e">
        <f>'1-FINAL ENTRY'!#REF!</f>
        <v>#REF!</v>
      </c>
      <c r="S7" s="12">
        <f>'1-FINAL ENTRY'!S28</f>
        <v>0</v>
      </c>
      <c r="T7" s="12"/>
      <c r="U7" s="13"/>
      <c r="V7" s="12"/>
      <c r="W7" s="12"/>
      <c r="X7" s="12"/>
      <c r="Y7" s="12"/>
      <c r="Z7" s="12"/>
      <c r="AA7" s="12"/>
      <c r="AB7" s="12"/>
      <c r="AC7" s="12"/>
    </row>
    <row r="8" spans="1:35">
      <c r="A8" s="11">
        <v>8</v>
      </c>
      <c r="B8" s="12">
        <f>'1-FINAL ENTRY'!B29</f>
        <v>0</v>
      </c>
      <c r="C8" s="12">
        <f>'1-FINAL ENTRY'!D29</f>
        <v>0</v>
      </c>
      <c r="D8" s="12">
        <f>'1-FINAL ENTRY'!N29</f>
        <v>0</v>
      </c>
      <c r="E8" s="13">
        <f>'1-FINAL ENTRY'!F29</f>
        <v>0</v>
      </c>
      <c r="F8" s="12">
        <f>'1-FINAL ENTRY'!G29</f>
        <v>0</v>
      </c>
      <c r="G8" s="12">
        <f>'1-FINAL ENTRY'!H29</f>
        <v>0</v>
      </c>
      <c r="H8" s="12">
        <f>'1-FINAL ENTRY'!I29</f>
        <v>0</v>
      </c>
      <c r="I8" s="13">
        <f>'1-FINAL ENTRY'!J29</f>
        <v>0</v>
      </c>
      <c r="J8" s="12">
        <f>'1-FINAL ENTRY'!K29</f>
        <v>0</v>
      </c>
      <c r="K8" s="12">
        <f>'1-FINAL ENTRY'!L29</f>
        <v>0</v>
      </c>
      <c r="L8" s="12">
        <f>'1-FINAL ENTRY'!M29</f>
        <v>0</v>
      </c>
      <c r="M8" s="13">
        <f>'1-FINAL ENTRY'!O29</f>
        <v>0</v>
      </c>
      <c r="N8" s="13">
        <f>'1-FINAL ENTRY'!P29</f>
        <v>0</v>
      </c>
      <c r="O8" s="12">
        <f>'1-FINAL ENTRY'!Q29</f>
        <v>0</v>
      </c>
      <c r="P8" s="12">
        <f>'1-FINAL ENTRY'!E29</f>
        <v>0</v>
      </c>
      <c r="Q8" s="12" t="e">
        <f>'1-FINAL ENTRY'!#REF!</f>
        <v>#REF!</v>
      </c>
      <c r="R8" s="12" t="e">
        <f>'1-FINAL ENTRY'!#REF!</f>
        <v>#REF!</v>
      </c>
      <c r="S8" s="12">
        <f>'1-FINAL ENTRY'!S29</f>
        <v>0</v>
      </c>
      <c r="T8" s="12"/>
      <c r="U8" s="13"/>
      <c r="V8" s="12"/>
      <c r="W8" s="12"/>
      <c r="X8" s="12"/>
      <c r="Y8" s="12"/>
      <c r="Z8" s="12"/>
      <c r="AA8" s="12"/>
      <c r="AB8" s="12"/>
      <c r="AC8" s="12"/>
    </row>
    <row r="9" spans="1:35">
      <c r="A9" s="11">
        <v>9</v>
      </c>
      <c r="B9" s="12">
        <f>'1-FINAL ENTRY'!B30</f>
        <v>0</v>
      </c>
      <c r="C9" s="12">
        <f>'1-FINAL ENTRY'!D30</f>
        <v>0</v>
      </c>
      <c r="D9" s="12">
        <f>'1-FINAL ENTRY'!N30</f>
        <v>0</v>
      </c>
      <c r="E9" s="13">
        <f>'1-FINAL ENTRY'!F30</f>
        <v>0</v>
      </c>
      <c r="F9" s="12">
        <f>'1-FINAL ENTRY'!G30</f>
        <v>0</v>
      </c>
      <c r="G9" s="12">
        <f>'1-FINAL ENTRY'!H30</f>
        <v>0</v>
      </c>
      <c r="H9" s="12">
        <f>'1-FINAL ENTRY'!I30</f>
        <v>0</v>
      </c>
      <c r="I9" s="13">
        <f>'1-FINAL ENTRY'!J30</f>
        <v>0</v>
      </c>
      <c r="J9" s="12">
        <f>'1-FINAL ENTRY'!K30</f>
        <v>0</v>
      </c>
      <c r="K9" s="12">
        <f>'1-FINAL ENTRY'!L30</f>
        <v>0</v>
      </c>
      <c r="L9" s="12">
        <f>'1-FINAL ENTRY'!M30</f>
        <v>0</v>
      </c>
      <c r="M9" s="13">
        <f>'1-FINAL ENTRY'!O30</f>
        <v>0</v>
      </c>
      <c r="N9" s="13">
        <f>'1-FINAL ENTRY'!P30</f>
        <v>0</v>
      </c>
      <c r="O9" s="12">
        <f>'1-FINAL ENTRY'!Q30</f>
        <v>0</v>
      </c>
      <c r="P9" s="12">
        <f>'1-FINAL ENTRY'!E30</f>
        <v>0</v>
      </c>
      <c r="Q9" s="12" t="e">
        <f>'1-FINAL ENTRY'!#REF!</f>
        <v>#REF!</v>
      </c>
      <c r="R9" s="12" t="e">
        <f>'1-FINAL ENTRY'!#REF!</f>
        <v>#REF!</v>
      </c>
      <c r="S9" s="12">
        <f>'1-FINAL ENTRY'!S30</f>
        <v>0</v>
      </c>
      <c r="T9" s="12"/>
      <c r="U9" s="13"/>
      <c r="V9" s="12"/>
      <c r="W9" s="12"/>
      <c r="X9" s="12"/>
      <c r="Y9" s="12"/>
      <c r="Z9" s="12"/>
      <c r="AA9" s="12"/>
      <c r="AB9" s="12"/>
      <c r="AC9" s="12"/>
    </row>
    <row r="10" spans="1:35">
      <c r="A10" s="11">
        <v>10</v>
      </c>
      <c r="B10" s="12">
        <f>'1-FINAL ENTRY'!B31</f>
        <v>0</v>
      </c>
      <c r="C10" s="12">
        <f>'1-FINAL ENTRY'!D31</f>
        <v>0</v>
      </c>
      <c r="D10" s="12">
        <f>'1-FINAL ENTRY'!N31</f>
        <v>0</v>
      </c>
      <c r="E10" s="13">
        <f>'1-FINAL ENTRY'!F31</f>
        <v>0</v>
      </c>
      <c r="F10" s="12">
        <f>'1-FINAL ENTRY'!G31</f>
        <v>0</v>
      </c>
      <c r="G10" s="12">
        <f>'1-FINAL ENTRY'!H31</f>
        <v>0</v>
      </c>
      <c r="H10" s="12">
        <f>'1-FINAL ENTRY'!I31</f>
        <v>0</v>
      </c>
      <c r="I10" s="13">
        <f>'1-FINAL ENTRY'!J31</f>
        <v>0</v>
      </c>
      <c r="J10" s="12">
        <f>'1-FINAL ENTRY'!K31</f>
        <v>0</v>
      </c>
      <c r="K10" s="12">
        <f>'1-FINAL ENTRY'!L31</f>
        <v>0</v>
      </c>
      <c r="L10" s="12">
        <f>'1-FINAL ENTRY'!M31</f>
        <v>0</v>
      </c>
      <c r="M10" s="13">
        <f>'1-FINAL ENTRY'!O31</f>
        <v>0</v>
      </c>
      <c r="N10" s="13">
        <f>'1-FINAL ENTRY'!P31</f>
        <v>0</v>
      </c>
      <c r="O10" s="12">
        <f>'1-FINAL ENTRY'!Q31</f>
        <v>0</v>
      </c>
      <c r="P10" s="12">
        <f>'1-FINAL ENTRY'!E31</f>
        <v>0</v>
      </c>
      <c r="Q10" s="12" t="e">
        <f>'1-FINAL ENTRY'!#REF!</f>
        <v>#REF!</v>
      </c>
      <c r="R10" s="12" t="e">
        <f>'1-FINAL ENTRY'!#REF!</f>
        <v>#REF!</v>
      </c>
      <c r="S10" s="12">
        <f>'1-FINAL ENTRY'!S31</f>
        <v>0</v>
      </c>
      <c r="T10" s="12"/>
      <c r="U10" s="13"/>
      <c r="V10" s="12"/>
      <c r="W10" s="12"/>
      <c r="X10" s="12"/>
      <c r="Y10" s="12"/>
      <c r="Z10" s="12"/>
      <c r="AA10" s="12"/>
      <c r="AB10" s="12"/>
      <c r="AC10" s="12"/>
    </row>
    <row r="11" spans="1:35">
      <c r="A11" s="11">
        <v>11</v>
      </c>
      <c r="B11" s="12" t="e">
        <f>'1-FINAL ENTRY'!#REF!</f>
        <v>#REF!</v>
      </c>
      <c r="C11" s="12" t="e">
        <f>'1-FINAL ENTRY'!#REF!</f>
        <v>#REF!</v>
      </c>
      <c r="D11" s="12" t="e">
        <f>'1-FINAL ENTRY'!#REF!</f>
        <v>#REF!</v>
      </c>
      <c r="E11" s="13" t="e">
        <f>'1-FINAL ENTRY'!#REF!</f>
        <v>#REF!</v>
      </c>
      <c r="F11" s="12" t="e">
        <f>'1-FINAL ENTRY'!#REF!</f>
        <v>#REF!</v>
      </c>
      <c r="G11" s="12" t="e">
        <f>'1-FINAL ENTRY'!#REF!</f>
        <v>#REF!</v>
      </c>
      <c r="H11" s="12" t="e">
        <f>'1-FINAL ENTRY'!#REF!</f>
        <v>#REF!</v>
      </c>
      <c r="I11" s="13" t="e">
        <f>'1-FINAL ENTRY'!#REF!</f>
        <v>#REF!</v>
      </c>
      <c r="J11" s="12" t="e">
        <f>'1-FINAL ENTRY'!#REF!</f>
        <v>#REF!</v>
      </c>
      <c r="K11" s="12" t="e">
        <f>'1-FINAL ENTRY'!#REF!</f>
        <v>#REF!</v>
      </c>
      <c r="L11" s="12" t="e">
        <f>'1-FINAL ENTRY'!#REF!</f>
        <v>#REF!</v>
      </c>
      <c r="M11" s="13" t="e">
        <f>'1-FINAL ENTRY'!#REF!</f>
        <v>#REF!</v>
      </c>
      <c r="N11" s="13" t="e">
        <f>'1-FINAL ENTRY'!#REF!</f>
        <v>#REF!</v>
      </c>
      <c r="O11" s="12" t="e">
        <f>'1-FINAL ENTRY'!#REF!</f>
        <v>#REF!</v>
      </c>
      <c r="P11" s="12" t="e">
        <f>'1-FINAL ENTRY'!#REF!</f>
        <v>#REF!</v>
      </c>
      <c r="Q11" s="12" t="e">
        <f>'1-FINAL ENTRY'!#REF!</f>
        <v>#REF!</v>
      </c>
      <c r="R11" s="12" t="e">
        <f>'1-FINAL ENTRY'!#REF!</f>
        <v>#REF!</v>
      </c>
      <c r="S11" s="12" t="e">
        <f>'1-FINAL ENTRY'!#REF!</f>
        <v>#REF!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35">
      <c r="A12" s="11">
        <v>12</v>
      </c>
      <c r="B12" s="12" t="e">
        <f>'1-FINAL ENTRY'!#REF!</f>
        <v>#REF!</v>
      </c>
      <c r="C12" s="12" t="e">
        <f>'1-FINAL ENTRY'!#REF!</f>
        <v>#REF!</v>
      </c>
      <c r="D12" s="12" t="e">
        <f>'1-FINAL ENTRY'!#REF!</f>
        <v>#REF!</v>
      </c>
      <c r="E12" s="13" t="e">
        <f>'1-FINAL ENTRY'!#REF!</f>
        <v>#REF!</v>
      </c>
      <c r="F12" s="12" t="e">
        <f>'1-FINAL ENTRY'!#REF!</f>
        <v>#REF!</v>
      </c>
      <c r="G12" s="12" t="e">
        <f>'1-FINAL ENTRY'!#REF!</f>
        <v>#REF!</v>
      </c>
      <c r="H12" s="12" t="e">
        <f>'1-FINAL ENTRY'!#REF!</f>
        <v>#REF!</v>
      </c>
      <c r="I12" s="13" t="e">
        <f>'1-FINAL ENTRY'!#REF!</f>
        <v>#REF!</v>
      </c>
      <c r="J12" s="12" t="e">
        <f>'1-FINAL ENTRY'!#REF!</f>
        <v>#REF!</v>
      </c>
      <c r="K12" s="12" t="e">
        <f>'1-FINAL ENTRY'!#REF!</f>
        <v>#REF!</v>
      </c>
      <c r="L12" s="12" t="e">
        <f>'1-FINAL ENTRY'!#REF!</f>
        <v>#REF!</v>
      </c>
      <c r="M12" s="13" t="e">
        <f>'1-FINAL ENTRY'!#REF!</f>
        <v>#REF!</v>
      </c>
      <c r="N12" s="13" t="e">
        <f>'1-FINAL ENTRY'!#REF!</f>
        <v>#REF!</v>
      </c>
      <c r="O12" s="12" t="e">
        <f>'1-FINAL ENTRY'!#REF!</f>
        <v>#REF!</v>
      </c>
      <c r="P12" s="12" t="e">
        <f>'1-FINAL ENTRY'!#REF!</f>
        <v>#REF!</v>
      </c>
      <c r="Q12" s="12" t="e">
        <f>'1-FINAL ENTRY'!#REF!</f>
        <v>#REF!</v>
      </c>
      <c r="R12" s="12" t="e">
        <f>'1-FINAL ENTRY'!#REF!</f>
        <v>#REF!</v>
      </c>
      <c r="S12" s="12" t="e">
        <f>'1-FINAL ENTRY'!#REF!</f>
        <v>#REF!</v>
      </c>
      <c r="T12" s="12"/>
      <c r="U12" s="13"/>
      <c r="V12" s="12"/>
      <c r="W12" s="12"/>
      <c r="X12" s="12"/>
      <c r="Y12" s="12"/>
      <c r="Z12" s="12"/>
      <c r="AA12" s="12"/>
      <c r="AB12" s="12"/>
      <c r="AC12" s="12"/>
    </row>
    <row r="13" spans="1:35">
      <c r="A13" s="11">
        <v>13</v>
      </c>
      <c r="B13" s="12" t="e">
        <f>'1-FINAL ENTRY'!#REF!</f>
        <v>#REF!</v>
      </c>
      <c r="C13" s="12" t="e">
        <f>'1-FINAL ENTRY'!#REF!</f>
        <v>#REF!</v>
      </c>
      <c r="D13" s="12" t="e">
        <f>'1-FINAL ENTRY'!#REF!</f>
        <v>#REF!</v>
      </c>
      <c r="E13" s="13" t="e">
        <f>'1-FINAL ENTRY'!#REF!</f>
        <v>#REF!</v>
      </c>
      <c r="F13" s="12" t="e">
        <f>'1-FINAL ENTRY'!#REF!</f>
        <v>#REF!</v>
      </c>
      <c r="G13" s="12" t="e">
        <f>'1-FINAL ENTRY'!#REF!</f>
        <v>#REF!</v>
      </c>
      <c r="H13" s="12" t="e">
        <f>'1-FINAL ENTRY'!#REF!</f>
        <v>#REF!</v>
      </c>
      <c r="I13" s="13" t="e">
        <f>'1-FINAL ENTRY'!#REF!</f>
        <v>#REF!</v>
      </c>
      <c r="J13" s="12" t="e">
        <f>'1-FINAL ENTRY'!#REF!</f>
        <v>#REF!</v>
      </c>
      <c r="K13" s="12" t="e">
        <f>'1-FINAL ENTRY'!#REF!</f>
        <v>#REF!</v>
      </c>
      <c r="L13" s="12" t="e">
        <f>'1-FINAL ENTRY'!#REF!</f>
        <v>#REF!</v>
      </c>
      <c r="M13" s="13" t="e">
        <f>'1-FINAL ENTRY'!#REF!</f>
        <v>#REF!</v>
      </c>
      <c r="N13" s="13" t="e">
        <f>'1-FINAL ENTRY'!#REF!</f>
        <v>#REF!</v>
      </c>
      <c r="O13" s="12" t="e">
        <f>'1-FINAL ENTRY'!#REF!</f>
        <v>#REF!</v>
      </c>
      <c r="P13" s="12" t="e">
        <f>'1-FINAL ENTRY'!#REF!</f>
        <v>#REF!</v>
      </c>
      <c r="Q13" s="12" t="e">
        <f>'1-FINAL ENTRY'!#REF!</f>
        <v>#REF!</v>
      </c>
      <c r="R13" s="12" t="e">
        <f>'1-FINAL ENTRY'!#REF!</f>
        <v>#REF!</v>
      </c>
      <c r="S13" s="12" t="e">
        <f>'1-FINAL ENTRY'!#REF!</f>
        <v>#REF!</v>
      </c>
      <c r="T13" s="12"/>
      <c r="U13" s="13"/>
      <c r="V13" s="12"/>
      <c r="W13" s="12"/>
      <c r="X13" s="12"/>
      <c r="Y13" s="12"/>
      <c r="Z13" s="12"/>
      <c r="AA13" s="12"/>
      <c r="AB13" s="12"/>
      <c r="AC13" s="12"/>
    </row>
    <row r="14" spans="1:35">
      <c r="A14" s="11">
        <v>14</v>
      </c>
      <c r="B14" s="12" t="e">
        <f>'1-FINAL ENTRY'!#REF!</f>
        <v>#REF!</v>
      </c>
      <c r="C14" s="12" t="e">
        <f>'1-FINAL ENTRY'!#REF!</f>
        <v>#REF!</v>
      </c>
      <c r="D14" s="12" t="e">
        <f>'1-FINAL ENTRY'!#REF!</f>
        <v>#REF!</v>
      </c>
      <c r="E14" s="13" t="e">
        <f>'1-FINAL ENTRY'!#REF!</f>
        <v>#REF!</v>
      </c>
      <c r="F14" s="12" t="e">
        <f>'1-FINAL ENTRY'!#REF!</f>
        <v>#REF!</v>
      </c>
      <c r="G14" s="12" t="e">
        <f>'1-FINAL ENTRY'!#REF!</f>
        <v>#REF!</v>
      </c>
      <c r="H14" s="12" t="e">
        <f>'1-FINAL ENTRY'!#REF!</f>
        <v>#REF!</v>
      </c>
      <c r="I14" s="13" t="e">
        <f>'1-FINAL ENTRY'!#REF!</f>
        <v>#REF!</v>
      </c>
      <c r="J14" s="12" t="e">
        <f>'1-FINAL ENTRY'!#REF!</f>
        <v>#REF!</v>
      </c>
      <c r="K14" s="12" t="e">
        <f>'1-FINAL ENTRY'!#REF!</f>
        <v>#REF!</v>
      </c>
      <c r="L14" s="12" t="e">
        <f>'1-FINAL ENTRY'!#REF!</f>
        <v>#REF!</v>
      </c>
      <c r="M14" s="13" t="e">
        <f>'1-FINAL ENTRY'!#REF!</f>
        <v>#REF!</v>
      </c>
      <c r="N14" s="13" t="e">
        <f>'1-FINAL ENTRY'!#REF!</f>
        <v>#REF!</v>
      </c>
      <c r="O14" s="12" t="e">
        <f>'1-FINAL ENTRY'!#REF!</f>
        <v>#REF!</v>
      </c>
      <c r="P14" s="12" t="e">
        <f>'1-FINAL ENTRY'!#REF!</f>
        <v>#REF!</v>
      </c>
      <c r="Q14" s="12" t="e">
        <f>'1-FINAL ENTRY'!#REF!</f>
        <v>#REF!</v>
      </c>
      <c r="R14" s="12" t="e">
        <f>'1-FINAL ENTRY'!#REF!</f>
        <v>#REF!</v>
      </c>
      <c r="S14" s="12" t="e">
        <f>'1-FINAL ENTRY'!#REF!</f>
        <v>#REF!</v>
      </c>
      <c r="T14" s="12"/>
      <c r="U14" s="13"/>
      <c r="V14" s="12"/>
      <c r="W14" s="12"/>
      <c r="X14" s="12"/>
      <c r="Y14" s="12"/>
      <c r="Z14" s="12"/>
      <c r="AA14" s="12"/>
      <c r="AB14" s="12"/>
      <c r="AC14" s="12"/>
    </row>
    <row r="15" spans="1:35">
      <c r="A15" s="11"/>
      <c r="B15" s="12"/>
      <c r="C15" s="12"/>
      <c r="D15" s="12"/>
      <c r="E15" s="12"/>
      <c r="F15" s="12"/>
      <c r="G15" s="12"/>
      <c r="H15" s="12"/>
      <c r="I15" s="13"/>
      <c r="J15" s="12"/>
      <c r="K15" s="12"/>
      <c r="L15" s="12"/>
      <c r="M15" s="13"/>
      <c r="N15" s="13"/>
      <c r="O15" s="12"/>
      <c r="P15" s="12"/>
      <c r="Q15" s="12"/>
      <c r="R15" s="12"/>
      <c r="S15" s="12"/>
      <c r="T15" s="12"/>
      <c r="U15" s="13"/>
      <c r="V15" s="12"/>
      <c r="W15" s="12"/>
      <c r="X15" s="12"/>
      <c r="Y15" s="12"/>
      <c r="Z15" s="12"/>
      <c r="AA15" s="12"/>
      <c r="AB15" s="12"/>
      <c r="AC15" s="12"/>
    </row>
    <row r="16" spans="1:35">
      <c r="A16" s="11"/>
      <c r="B16" s="12"/>
      <c r="C16" s="12"/>
      <c r="D16" s="12"/>
      <c r="E16" s="12"/>
      <c r="F16" s="13"/>
      <c r="G16" s="12"/>
      <c r="H16" s="14"/>
      <c r="I16" s="13"/>
      <c r="J16" s="12"/>
      <c r="K16" s="13"/>
      <c r="L16" s="12"/>
      <c r="M16" s="13"/>
      <c r="N16" s="13"/>
      <c r="O16" s="12"/>
      <c r="P16" s="13"/>
      <c r="Q16" s="13"/>
      <c r="R16" s="12"/>
      <c r="S16" s="12"/>
      <c r="T16" s="12"/>
      <c r="U16" s="13"/>
      <c r="V16" s="12"/>
      <c r="W16" s="12"/>
      <c r="X16" s="12"/>
      <c r="Y16" s="12"/>
      <c r="Z16" s="12"/>
      <c r="AA16" s="12"/>
      <c r="AB16" s="12"/>
      <c r="AC16" s="12"/>
    </row>
    <row r="17" spans="1:29">
      <c r="A17" s="11"/>
      <c r="B17" s="12"/>
      <c r="C17" s="12"/>
      <c r="D17" s="12"/>
      <c r="E17" s="12"/>
      <c r="F17" s="13"/>
      <c r="G17" s="12"/>
      <c r="H17" s="14"/>
      <c r="I17" s="13"/>
      <c r="J17" s="12"/>
      <c r="K17" s="13"/>
      <c r="L17" s="12"/>
      <c r="M17" s="13"/>
      <c r="N17" s="13"/>
      <c r="O17" s="12"/>
      <c r="P17" s="13"/>
      <c r="Q17" s="13"/>
      <c r="R17" s="12"/>
      <c r="S17" s="12"/>
      <c r="T17" s="12"/>
      <c r="U17" s="13"/>
      <c r="V17" s="12"/>
      <c r="W17" s="12"/>
      <c r="X17" s="12"/>
      <c r="Y17" s="12"/>
      <c r="Z17" s="12"/>
      <c r="AA17" s="12"/>
      <c r="AB17" s="12"/>
      <c r="AC17" s="12"/>
    </row>
    <row r="18" spans="1:29">
      <c r="A18" s="11"/>
      <c r="B18" s="12"/>
      <c r="C18" s="12"/>
      <c r="D18" s="12"/>
      <c r="E18" s="12"/>
      <c r="F18" s="13"/>
      <c r="G18" s="12"/>
      <c r="H18" s="14"/>
      <c r="I18" s="13"/>
      <c r="J18" s="12"/>
      <c r="K18" s="13"/>
      <c r="L18" s="12"/>
      <c r="M18" s="13"/>
      <c r="N18" s="13"/>
      <c r="O18" s="12"/>
      <c r="P18" s="13"/>
      <c r="Q18" s="13"/>
      <c r="R18" s="12"/>
      <c r="S18" s="12"/>
      <c r="T18" s="12"/>
      <c r="U18" s="13"/>
      <c r="V18" s="12"/>
      <c r="W18" s="12"/>
      <c r="X18" s="12"/>
      <c r="Y18" s="12"/>
      <c r="Z18" s="12"/>
      <c r="AA18" s="12"/>
      <c r="AB18" s="12"/>
      <c r="AC18" s="12"/>
    </row>
    <row r="19" spans="1:29">
      <c r="A19" s="11"/>
      <c r="B19" s="12"/>
      <c r="C19" s="12"/>
      <c r="D19" s="12"/>
      <c r="E19" s="12"/>
      <c r="F19" s="13"/>
      <c r="G19" s="12"/>
      <c r="H19" s="14"/>
      <c r="I19" s="13"/>
      <c r="J19" s="12"/>
      <c r="K19" s="13"/>
      <c r="L19" s="12"/>
      <c r="M19" s="13"/>
      <c r="N19" s="13"/>
      <c r="O19" s="12"/>
      <c r="P19" s="13"/>
      <c r="Q19" s="13"/>
      <c r="R19" s="12"/>
      <c r="S19" s="12"/>
      <c r="T19" s="12"/>
      <c r="U19" s="13"/>
      <c r="V19" s="12"/>
      <c r="W19" s="12"/>
      <c r="X19" s="12"/>
      <c r="Y19" s="12"/>
      <c r="Z19" s="12"/>
      <c r="AA19" s="12"/>
      <c r="AB19" s="12"/>
      <c r="AC19" s="12"/>
    </row>
    <row r="20" spans="1:29">
      <c r="A20" s="11"/>
      <c r="B20" s="12"/>
      <c r="C20" s="12"/>
      <c r="D20" s="12"/>
      <c r="E20" s="12"/>
      <c r="F20" s="13"/>
      <c r="G20" s="12"/>
      <c r="H20" s="14"/>
      <c r="I20" s="13"/>
      <c r="J20" s="12"/>
      <c r="K20" s="13"/>
      <c r="L20" s="12"/>
      <c r="M20" s="13"/>
      <c r="N20" s="13"/>
      <c r="O20" s="12"/>
      <c r="P20" s="13"/>
      <c r="Q20" s="13"/>
      <c r="R20" s="12"/>
      <c r="S20" s="12"/>
      <c r="T20" s="12"/>
      <c r="U20" s="13"/>
      <c r="V20" s="12"/>
      <c r="W20" s="12"/>
      <c r="X20" s="12"/>
      <c r="Y20" s="12"/>
      <c r="Z20" s="12"/>
      <c r="AA20" s="12"/>
      <c r="AB20" s="12"/>
      <c r="AC20" s="12"/>
    </row>
    <row r="21" spans="1:29">
      <c r="A21" s="11"/>
      <c r="B21" s="12"/>
      <c r="C21" s="12"/>
      <c r="D21" s="12"/>
      <c r="E21" s="12"/>
      <c r="F21" s="13"/>
      <c r="G21" s="12"/>
      <c r="H21" s="14"/>
      <c r="I21" s="13"/>
      <c r="J21" s="12"/>
      <c r="K21" s="13"/>
      <c r="L21" s="12"/>
      <c r="M21" s="13"/>
      <c r="N21" s="13"/>
      <c r="O21" s="12"/>
      <c r="P21" s="13"/>
      <c r="Q21" s="13"/>
      <c r="R21" s="12"/>
      <c r="S21" s="12"/>
      <c r="T21" s="12"/>
      <c r="U21" s="13"/>
      <c r="V21" s="12"/>
      <c r="W21" s="12"/>
      <c r="X21" s="12"/>
      <c r="Y21" s="12"/>
      <c r="Z21" s="12"/>
      <c r="AA21" s="12"/>
      <c r="AB21" s="12"/>
      <c r="AC21" s="12"/>
    </row>
    <row r="22" spans="1:29">
      <c r="A22" s="11"/>
      <c r="B22" s="12"/>
      <c r="C22" s="12"/>
      <c r="D22" s="12"/>
      <c r="E22" s="12"/>
      <c r="F22" s="13"/>
      <c r="G22" s="12"/>
      <c r="H22" s="14"/>
      <c r="I22" s="13"/>
      <c r="J22" s="12"/>
      <c r="K22" s="13"/>
      <c r="L22" s="12"/>
      <c r="M22" s="13"/>
      <c r="N22" s="13"/>
      <c r="O22" s="12"/>
      <c r="P22" s="13"/>
      <c r="Q22" s="13"/>
      <c r="R22" s="12"/>
      <c r="S22" s="12"/>
      <c r="T22" s="12"/>
      <c r="U22" s="13"/>
      <c r="V22" s="12"/>
      <c r="W22" s="12"/>
      <c r="X22" s="12"/>
      <c r="Y22" s="12"/>
      <c r="Z22" s="12"/>
      <c r="AA22" s="12"/>
      <c r="AB22" s="12"/>
      <c r="AC22" s="12"/>
    </row>
    <row r="23" spans="1:29">
      <c r="A23" s="11"/>
      <c r="B23" s="12"/>
      <c r="C23" s="12"/>
      <c r="D23" s="12"/>
      <c r="E23" s="12"/>
      <c r="F23" s="13"/>
      <c r="G23" s="12"/>
      <c r="H23" s="14"/>
      <c r="I23" s="13"/>
      <c r="J23" s="12"/>
      <c r="K23" s="13"/>
      <c r="L23" s="12"/>
      <c r="M23" s="13"/>
      <c r="N23" s="13"/>
      <c r="O23" s="12"/>
      <c r="P23" s="13"/>
      <c r="Q23" s="13"/>
      <c r="R23" s="12"/>
      <c r="S23" s="12"/>
      <c r="T23" s="12"/>
      <c r="U23" s="13"/>
      <c r="V23" s="12"/>
      <c r="W23" s="12"/>
      <c r="X23" s="12"/>
      <c r="Y23" s="12"/>
      <c r="Z23" s="12"/>
      <c r="AA23" s="12"/>
      <c r="AB23" s="12"/>
      <c r="AC23" s="12"/>
    </row>
    <row r="24" spans="1:29">
      <c r="A24" s="11"/>
      <c r="B24" s="12"/>
      <c r="C24" s="12"/>
      <c r="D24" s="12"/>
      <c r="E24" s="12"/>
      <c r="F24" s="13"/>
      <c r="G24" s="12"/>
      <c r="H24" s="14"/>
      <c r="I24" s="13"/>
      <c r="J24" s="12"/>
      <c r="K24" s="13"/>
      <c r="L24" s="12"/>
      <c r="M24" s="13"/>
      <c r="N24" s="13"/>
      <c r="O24" s="12"/>
      <c r="P24" s="13"/>
      <c r="Q24" s="13"/>
      <c r="R24" s="12"/>
      <c r="S24" s="12"/>
      <c r="T24" s="12"/>
      <c r="U24" s="13"/>
      <c r="V24" s="12"/>
      <c r="W24" s="12"/>
      <c r="X24" s="12"/>
      <c r="Y24" s="12"/>
      <c r="Z24" s="12"/>
      <c r="AA24" s="12"/>
      <c r="AB24" s="12"/>
      <c r="AC24" s="12"/>
    </row>
    <row r="25" spans="1:29">
      <c r="A25" s="11"/>
      <c r="B25" s="12"/>
      <c r="C25" s="12"/>
      <c r="D25" s="12"/>
      <c r="E25" s="12"/>
      <c r="F25" s="13"/>
      <c r="G25" s="12"/>
      <c r="H25" s="14"/>
      <c r="I25" s="13"/>
      <c r="J25" s="12"/>
      <c r="K25" s="13"/>
      <c r="L25" s="12"/>
      <c r="M25" s="13"/>
      <c r="N25" s="13"/>
      <c r="O25" s="12"/>
      <c r="P25" s="13"/>
      <c r="Q25" s="13"/>
      <c r="R25" s="12"/>
      <c r="S25" s="12"/>
      <c r="T25" s="12"/>
      <c r="U25" s="13"/>
      <c r="V25" s="12"/>
      <c r="W25" s="12"/>
      <c r="X25" s="12"/>
      <c r="Y25" s="12"/>
      <c r="Z25" s="12"/>
      <c r="AA25" s="12"/>
      <c r="AB25" s="12"/>
      <c r="AC25" s="12"/>
    </row>
    <row r="26" spans="1:29">
      <c r="A26" s="11"/>
      <c r="B26" s="12"/>
      <c r="C26" s="12"/>
      <c r="D26" s="12"/>
      <c r="E26" s="12"/>
      <c r="F26" s="13"/>
      <c r="G26" s="12"/>
      <c r="H26" s="14"/>
      <c r="I26" s="13"/>
      <c r="J26" s="12"/>
      <c r="K26" s="13"/>
      <c r="L26" s="12"/>
      <c r="M26" s="13"/>
      <c r="N26" s="13"/>
      <c r="O26" s="12"/>
      <c r="P26" s="13"/>
      <c r="Q26" s="13"/>
      <c r="R26" s="12"/>
      <c r="S26" s="12"/>
      <c r="T26" s="12"/>
      <c r="U26" s="13"/>
      <c r="V26" s="12"/>
      <c r="W26" s="12"/>
      <c r="X26" s="12"/>
      <c r="Y26" s="12"/>
      <c r="Z26" s="12"/>
      <c r="AA26" s="12"/>
      <c r="AB26" s="12"/>
      <c r="AC26" s="12"/>
    </row>
    <row r="27" spans="1:29">
      <c r="A27" s="11"/>
      <c r="B27" s="12"/>
      <c r="C27" s="12"/>
      <c r="D27" s="12"/>
      <c r="E27" s="12"/>
      <c r="F27" s="13"/>
      <c r="G27" s="12"/>
      <c r="H27" s="14"/>
      <c r="I27" s="13"/>
      <c r="J27" s="12"/>
      <c r="K27" s="13"/>
      <c r="L27" s="12"/>
      <c r="M27" s="13"/>
      <c r="N27" s="13"/>
      <c r="O27" s="12"/>
      <c r="P27" s="13"/>
      <c r="Q27" s="13"/>
      <c r="R27" s="12"/>
      <c r="S27" s="12"/>
      <c r="T27" s="12"/>
      <c r="U27" s="13"/>
      <c r="V27" s="12"/>
      <c r="W27" s="12"/>
      <c r="X27" s="12"/>
      <c r="Y27" s="12"/>
      <c r="Z27" s="12"/>
      <c r="AA27" s="12"/>
      <c r="AB27" s="12"/>
      <c r="AC27" s="12"/>
    </row>
    <row r="28" spans="1:29">
      <c r="A28" s="11"/>
      <c r="B28" s="12"/>
      <c r="C28" s="12"/>
      <c r="D28" s="12"/>
      <c r="E28" s="12"/>
      <c r="F28" s="13"/>
      <c r="G28" s="12"/>
      <c r="H28" s="14"/>
      <c r="I28" s="13"/>
      <c r="J28" s="12"/>
      <c r="K28" s="13"/>
      <c r="L28" s="12"/>
      <c r="M28" s="13"/>
      <c r="N28" s="13"/>
      <c r="O28" s="12"/>
      <c r="P28" s="13"/>
      <c r="Q28" s="13"/>
      <c r="R28" s="12"/>
      <c r="S28" s="12"/>
      <c r="T28" s="12"/>
      <c r="U28" s="13"/>
      <c r="V28" s="12"/>
      <c r="W28" s="12"/>
      <c r="X28" s="12"/>
      <c r="Y28" s="12"/>
      <c r="Z28" s="12"/>
      <c r="AA28" s="12"/>
      <c r="AB28" s="12"/>
      <c r="AC28" s="12"/>
    </row>
    <row r="29" spans="1:29">
      <c r="A29" s="11"/>
      <c r="B29" s="12"/>
      <c r="C29" s="12"/>
      <c r="D29" s="12"/>
      <c r="E29" s="12"/>
      <c r="F29" s="13"/>
      <c r="G29" s="12"/>
      <c r="H29" s="14"/>
      <c r="I29" s="13"/>
      <c r="J29" s="12"/>
      <c r="K29" s="13"/>
      <c r="L29" s="12"/>
      <c r="M29" s="13"/>
      <c r="N29" s="13"/>
      <c r="O29" s="12"/>
      <c r="P29" s="13"/>
      <c r="Q29" s="13"/>
      <c r="R29" s="12"/>
      <c r="S29" s="12"/>
      <c r="T29" s="12"/>
      <c r="U29" s="13"/>
      <c r="V29" s="12"/>
      <c r="W29" s="12"/>
      <c r="X29" s="12"/>
      <c r="Y29" s="12"/>
      <c r="Z29" s="12"/>
      <c r="AA29" s="12"/>
      <c r="AB29" s="12"/>
      <c r="AC29" s="12"/>
    </row>
    <row r="30" spans="1:29">
      <c r="A30" s="11"/>
      <c r="B30" s="12"/>
      <c r="C30" s="12"/>
      <c r="D30" s="12"/>
      <c r="E30" s="12"/>
      <c r="F30" s="13"/>
      <c r="G30" s="12"/>
      <c r="H30" s="14"/>
      <c r="I30" s="13"/>
      <c r="J30" s="12"/>
      <c r="K30" s="13"/>
      <c r="L30" s="12"/>
      <c r="M30" s="13"/>
      <c r="N30" s="13"/>
      <c r="O30" s="12"/>
      <c r="P30" s="13"/>
      <c r="Q30" s="13"/>
      <c r="R30" s="12"/>
      <c r="S30" s="12"/>
      <c r="T30" s="12"/>
      <c r="U30" s="13"/>
      <c r="V30" s="12"/>
      <c r="W30" s="12"/>
      <c r="X30" s="12"/>
      <c r="Y30" s="12"/>
      <c r="Z30" s="12"/>
      <c r="AA30" s="12"/>
      <c r="AB30" s="12"/>
      <c r="AC30" s="12"/>
    </row>
  </sheetData>
  <sheetProtection selectLockedCells="1" selectUnlockedCells="1"/>
  <phoneticPr fontId="2"/>
  <dataValidations count="1">
    <dataValidation imeMode="off" allowBlank="1" showInputMessage="1" showErrorMessage="1" sqref="B1:T30 U11:AC30 U1:W10 X2:AC10 X1:AI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C31"/>
    </sheetView>
  </sheetViews>
  <sheetFormatPr defaultRowHeight="12"/>
  <cols>
    <col min="1" max="1" width="9" style="19"/>
    <col min="2" max="2" width="16.625" style="19" customWidth="1"/>
    <col min="3" max="3" width="9" style="19"/>
    <col min="4" max="16384" width="9" style="10"/>
  </cols>
  <sheetData>
    <row r="1" spans="1:9" ht="14.25" customHeight="1">
      <c r="A1" s="16" t="s">
        <v>9</v>
      </c>
      <c r="B1" s="17" t="s">
        <v>3</v>
      </c>
      <c r="C1" s="19" t="s">
        <v>8</v>
      </c>
      <c r="D1" s="12"/>
      <c r="E1" s="12"/>
      <c r="F1" s="12"/>
      <c r="G1" s="12"/>
      <c r="H1" s="12"/>
      <c r="I1" s="12"/>
    </row>
    <row r="2" spans="1:9" ht="12.75">
      <c r="A2" s="19" t="e">
        <f>'1-FINAL ENTRY'!#REF!</f>
        <v>#REF!</v>
      </c>
      <c r="B2" s="20" t="e">
        <f>'1-FINAL ENTRY'!#REF!</f>
        <v>#REF!</v>
      </c>
      <c r="C2" s="18" t="e">
        <f>'1-FINAL ENTRY'!#REF!</f>
        <v>#REF!</v>
      </c>
    </row>
    <row r="3" spans="1:9" ht="12.75">
      <c r="A3" s="19" t="e">
        <f>'1-FINAL ENTRY'!#REF!</f>
        <v>#REF!</v>
      </c>
      <c r="B3" s="20" t="e">
        <f>'1-FINAL ENTRY'!#REF!</f>
        <v>#REF!</v>
      </c>
      <c r="C3" s="18" t="e">
        <f>'1-FINAL ENTRY'!#REF!</f>
        <v>#REF!</v>
      </c>
    </row>
    <row r="4" spans="1:9" ht="12.75">
      <c r="A4" s="19" t="e">
        <f>'1-FINAL ENTRY'!#REF!</f>
        <v>#REF!</v>
      </c>
      <c r="B4" s="20" t="e">
        <f>'1-FINAL ENTRY'!#REF!</f>
        <v>#REF!</v>
      </c>
      <c r="C4" s="18" t="e">
        <f>'1-FINAL ENTRY'!#REF!</f>
        <v>#REF!</v>
      </c>
    </row>
    <row r="5" spans="1:9" ht="12.75">
      <c r="A5" s="19" t="e">
        <f>'1-FINAL ENTRY'!#REF!</f>
        <v>#REF!</v>
      </c>
      <c r="B5" s="20" t="e">
        <f>'1-FINAL ENTRY'!#REF!</f>
        <v>#REF!</v>
      </c>
      <c r="C5" s="18" t="e">
        <f>'1-FINAL ENTRY'!#REF!</f>
        <v>#REF!</v>
      </c>
    </row>
    <row r="6" spans="1:9" ht="12.75">
      <c r="A6" s="19" t="e">
        <f>'1-FINAL ENTRY'!#REF!</f>
        <v>#REF!</v>
      </c>
      <c r="B6" s="20" t="e">
        <f>'1-FINAL ENTRY'!#REF!</f>
        <v>#REF!</v>
      </c>
      <c r="C6" s="18" t="e">
        <f>'1-FINAL ENTRY'!#REF!</f>
        <v>#REF!</v>
      </c>
    </row>
    <row r="7" spans="1:9" ht="12.75">
      <c r="A7" s="19" t="e">
        <f>'1-FINAL ENTRY'!#REF!</f>
        <v>#REF!</v>
      </c>
      <c r="B7" s="20" t="e">
        <f>'1-FINAL ENTRY'!#REF!</f>
        <v>#REF!</v>
      </c>
      <c r="C7" s="18" t="e">
        <f>'1-FINAL ENTRY'!#REF!</f>
        <v>#REF!</v>
      </c>
    </row>
    <row r="8" spans="1:9" ht="12.75">
      <c r="A8" s="19" t="e">
        <f>'1-FINAL ENTRY'!#REF!</f>
        <v>#REF!</v>
      </c>
      <c r="B8" s="20" t="e">
        <f>'1-FINAL ENTRY'!#REF!</f>
        <v>#REF!</v>
      </c>
      <c r="C8" s="18" t="e">
        <f>'1-FINAL ENTRY'!#REF!</f>
        <v>#REF!</v>
      </c>
    </row>
    <row r="9" spans="1:9" ht="12.75">
      <c r="A9" s="19" t="e">
        <f>'1-FINAL ENTRY'!#REF!</f>
        <v>#REF!</v>
      </c>
      <c r="B9" s="20" t="e">
        <f>'1-FINAL ENTRY'!#REF!</f>
        <v>#REF!</v>
      </c>
      <c r="C9" s="18" t="e">
        <f>'1-FINAL ENTRY'!#REF!</f>
        <v>#REF!</v>
      </c>
    </row>
    <row r="10" spans="1:9" ht="12.75">
      <c r="A10" s="19" t="e">
        <f>'1-FINAL ENTRY'!#REF!</f>
        <v>#REF!</v>
      </c>
      <c r="B10" s="20" t="e">
        <f>'1-FINAL ENTRY'!#REF!</f>
        <v>#REF!</v>
      </c>
      <c r="C10" s="18" t="e">
        <f>'1-FINAL ENTRY'!#REF!</f>
        <v>#REF!</v>
      </c>
    </row>
    <row r="11" spans="1:9" ht="12.75">
      <c r="A11" s="19" t="e">
        <f>'1-FINAL ENTRY'!#REF!</f>
        <v>#REF!</v>
      </c>
      <c r="B11" s="20" t="e">
        <f>'1-FINAL ENTRY'!#REF!</f>
        <v>#REF!</v>
      </c>
      <c r="C11" s="18" t="e">
        <f>'1-FINAL ENTRY'!#REF!</f>
        <v>#REF!</v>
      </c>
    </row>
    <row r="12" spans="1:9" ht="12.75">
      <c r="A12" s="19" t="e">
        <f>'1-FINAL ENTRY'!#REF!</f>
        <v>#REF!</v>
      </c>
      <c r="B12" s="20" t="e">
        <f>'1-FINAL ENTRY'!#REF!</f>
        <v>#REF!</v>
      </c>
      <c r="C12" s="18" t="e">
        <f>'1-FINAL ENTRY'!#REF!</f>
        <v>#REF!</v>
      </c>
    </row>
    <row r="13" spans="1:9" ht="12.75">
      <c r="A13" s="19" t="e">
        <f>'1-FINAL ENTRY'!#REF!</f>
        <v>#REF!</v>
      </c>
      <c r="B13" s="20" t="e">
        <f>'1-FINAL ENTRY'!#REF!</f>
        <v>#REF!</v>
      </c>
      <c r="C13" s="18" t="e">
        <f>'1-FINAL ENTRY'!#REF!</f>
        <v>#REF!</v>
      </c>
    </row>
    <row r="14" spans="1:9" ht="12.75">
      <c r="A14" s="19" t="e">
        <f>'1-FINAL ENTRY'!#REF!</f>
        <v>#REF!</v>
      </c>
      <c r="B14" s="20" t="e">
        <f>'1-FINAL ENTRY'!#REF!</f>
        <v>#REF!</v>
      </c>
      <c r="C14" s="18" t="e">
        <f>'1-FINAL ENTRY'!#REF!</f>
        <v>#REF!</v>
      </c>
    </row>
    <row r="15" spans="1:9" ht="12.75">
      <c r="A15" s="19" t="e">
        <f>'1-FINAL ENTRY'!#REF!</f>
        <v>#REF!</v>
      </c>
      <c r="B15" s="20" t="e">
        <f>'1-FINAL ENTRY'!#REF!</f>
        <v>#REF!</v>
      </c>
      <c r="C15" s="18" t="e">
        <f>'1-FINAL ENTRY'!#REF!</f>
        <v>#REF!</v>
      </c>
    </row>
    <row r="16" spans="1:9" ht="12.75">
      <c r="A16" s="19" t="e">
        <f>'1-FINAL ENTRY'!#REF!</f>
        <v>#REF!</v>
      </c>
      <c r="B16" s="20" t="e">
        <f>'1-FINAL ENTRY'!#REF!</f>
        <v>#REF!</v>
      </c>
      <c r="C16" s="18" t="e">
        <f>'1-FINAL ENTRY'!#REF!</f>
        <v>#REF!</v>
      </c>
    </row>
    <row r="17" spans="1:3" ht="12.75">
      <c r="A17" s="19" t="e">
        <f>'1-FINAL ENTRY'!#REF!</f>
        <v>#REF!</v>
      </c>
      <c r="B17" s="20" t="e">
        <f>'1-FINAL ENTRY'!#REF!</f>
        <v>#REF!</v>
      </c>
      <c r="C17" s="18" t="e">
        <f>'1-FINAL ENTRY'!#REF!</f>
        <v>#REF!</v>
      </c>
    </row>
    <row r="18" spans="1:3" ht="12.75">
      <c r="A18" s="19" t="e">
        <f>'1-FINAL ENTRY'!#REF!</f>
        <v>#REF!</v>
      </c>
      <c r="B18" s="20" t="e">
        <f>'1-FINAL ENTRY'!#REF!</f>
        <v>#REF!</v>
      </c>
      <c r="C18" s="18" t="e">
        <f>'1-FINAL ENTRY'!#REF!</f>
        <v>#REF!</v>
      </c>
    </row>
    <row r="19" spans="1:3" ht="12.75">
      <c r="A19" s="19" t="e">
        <f>'1-FINAL ENTRY'!#REF!</f>
        <v>#REF!</v>
      </c>
      <c r="B19" s="20" t="e">
        <f>'1-FINAL ENTRY'!#REF!</f>
        <v>#REF!</v>
      </c>
      <c r="C19" s="18" t="e">
        <f>'1-FINAL ENTRY'!#REF!</f>
        <v>#REF!</v>
      </c>
    </row>
    <row r="20" spans="1:3" ht="12.75">
      <c r="A20" s="19" t="e">
        <f>'1-FINAL ENTRY'!#REF!</f>
        <v>#REF!</v>
      </c>
      <c r="B20" s="20" t="e">
        <f>'1-FINAL ENTRY'!#REF!</f>
        <v>#REF!</v>
      </c>
      <c r="C20" s="18" t="e">
        <f>'1-FINAL ENTRY'!#REF!</f>
        <v>#REF!</v>
      </c>
    </row>
    <row r="21" spans="1:3" ht="12.75">
      <c r="A21" s="19" t="e">
        <f>'1-FINAL ENTRY'!#REF!</f>
        <v>#REF!</v>
      </c>
      <c r="B21" s="20" t="e">
        <f>'1-FINAL ENTRY'!#REF!</f>
        <v>#REF!</v>
      </c>
      <c r="C21" s="18" t="e">
        <f>'1-FINAL ENTRY'!#REF!</f>
        <v>#REF!</v>
      </c>
    </row>
    <row r="22" spans="1:3" ht="12.75">
      <c r="A22" s="19" t="e">
        <f>'1-FINAL ENTRY'!#REF!</f>
        <v>#REF!</v>
      </c>
      <c r="B22" s="20" t="e">
        <f>'1-FINAL ENTRY'!#REF!</f>
        <v>#REF!</v>
      </c>
      <c r="C22" s="18" t="e">
        <f>'1-FINAL ENTRY'!#REF!</f>
        <v>#REF!</v>
      </c>
    </row>
    <row r="23" spans="1:3" ht="12.75">
      <c r="A23" s="19" t="e">
        <f>'1-FINAL ENTRY'!#REF!</f>
        <v>#REF!</v>
      </c>
      <c r="B23" s="20" t="e">
        <f>'1-FINAL ENTRY'!#REF!</f>
        <v>#REF!</v>
      </c>
      <c r="C23" s="18" t="e">
        <f>'1-FINAL ENTRY'!#REF!</f>
        <v>#REF!</v>
      </c>
    </row>
    <row r="24" spans="1:3" ht="12.75">
      <c r="A24" s="19" t="e">
        <f>'1-FINAL ENTRY'!#REF!</f>
        <v>#REF!</v>
      </c>
      <c r="B24" s="20" t="e">
        <f>'1-FINAL ENTRY'!#REF!</f>
        <v>#REF!</v>
      </c>
      <c r="C24" s="18" t="e">
        <f>'1-FINAL ENTRY'!#REF!</f>
        <v>#REF!</v>
      </c>
    </row>
    <row r="25" spans="1:3" ht="12.75">
      <c r="A25" s="19" t="e">
        <f>'1-FINAL ENTRY'!#REF!</f>
        <v>#REF!</v>
      </c>
      <c r="B25" s="20" t="e">
        <f>'1-FINAL ENTRY'!#REF!</f>
        <v>#REF!</v>
      </c>
      <c r="C25" s="18" t="e">
        <f>'1-FINAL ENTRY'!#REF!</f>
        <v>#REF!</v>
      </c>
    </row>
    <row r="26" spans="1:3" ht="12.75">
      <c r="A26" s="19" t="e">
        <f>'1-FINAL ENTRY'!#REF!</f>
        <v>#REF!</v>
      </c>
      <c r="B26" s="20" t="e">
        <f>'1-FINAL ENTRY'!#REF!</f>
        <v>#REF!</v>
      </c>
      <c r="C26" s="18" t="e">
        <f>'1-FINAL ENTRY'!#REF!</f>
        <v>#REF!</v>
      </c>
    </row>
    <row r="27" spans="1:3" ht="12.75">
      <c r="A27" s="19" t="e">
        <f>'1-FINAL ENTRY'!#REF!</f>
        <v>#REF!</v>
      </c>
      <c r="B27" s="20" t="e">
        <f>'1-FINAL ENTRY'!#REF!</f>
        <v>#REF!</v>
      </c>
      <c r="C27" s="18" t="e">
        <f>'1-FINAL ENTRY'!#REF!</f>
        <v>#REF!</v>
      </c>
    </row>
    <row r="28" spans="1:3" ht="12.75">
      <c r="A28" s="19" t="e">
        <f>'1-FINAL ENTRY'!#REF!</f>
        <v>#REF!</v>
      </c>
      <c r="B28" s="20" t="e">
        <f>'1-FINAL ENTRY'!#REF!</f>
        <v>#REF!</v>
      </c>
      <c r="C28" s="18" t="e">
        <f>'1-FINAL ENTRY'!#REF!</f>
        <v>#REF!</v>
      </c>
    </row>
    <row r="29" spans="1:3" ht="12.75">
      <c r="A29" s="19" t="e">
        <f>'1-FINAL ENTRY'!#REF!</f>
        <v>#REF!</v>
      </c>
      <c r="B29" s="20" t="e">
        <f>'1-FINAL ENTRY'!#REF!</f>
        <v>#REF!</v>
      </c>
      <c r="C29" s="18" t="e">
        <f>'1-FINAL ENTRY'!#REF!</f>
        <v>#REF!</v>
      </c>
    </row>
    <row r="30" spans="1:3" ht="12.75">
      <c r="A30" s="19" t="e">
        <f>'1-FINAL ENTRY'!#REF!</f>
        <v>#REF!</v>
      </c>
      <c r="B30" s="20" t="e">
        <f>'1-FINAL ENTRY'!#REF!</f>
        <v>#REF!</v>
      </c>
      <c r="C30" s="18" t="e">
        <f>'1-FINAL ENTRY'!#REF!</f>
        <v>#REF!</v>
      </c>
    </row>
    <row r="31" spans="1:3" ht="12.75">
      <c r="A31" s="19" t="e">
        <f>'1-FINAL ENTRY'!#REF!</f>
        <v>#REF!</v>
      </c>
      <c r="B31" s="20" t="e">
        <f>'1-FINAL ENTRY'!#REF!</f>
        <v>#REF!</v>
      </c>
      <c r="C31" s="18" t="e">
        <f>'1-FINAL ENTRY'!#REF!</f>
        <v>#REF!</v>
      </c>
    </row>
  </sheetData>
  <sheetProtection selectLockedCells="1" selectUnlockedCells="1"/>
  <dataValidations count="1">
    <dataValidation imeMode="off" allowBlank="1" showInputMessage="1" showErrorMessage="1" sqref="D1:I1 B2:C31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showZeros="0" tabSelected="1" workbookViewId="0">
      <selection sqref="A1:M2"/>
    </sheetView>
  </sheetViews>
  <sheetFormatPr defaultRowHeight="14.25"/>
  <cols>
    <col min="3" max="3" width="11.75" customWidth="1"/>
    <col min="13" max="13" width="11.75" customWidth="1"/>
  </cols>
  <sheetData>
    <row r="1" spans="1:13">
      <c r="A1" s="188" t="s">
        <v>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1:13" ht="54" customHeight="1" thickBot="1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15.75">
      <c r="A3" s="228" t="s">
        <v>61</v>
      </c>
      <c r="B3" s="229"/>
      <c r="C3" s="229"/>
      <c r="D3" s="229"/>
      <c r="E3" s="138"/>
      <c r="F3" s="138"/>
      <c r="G3" s="138"/>
      <c r="H3" s="138"/>
      <c r="I3" s="133" t="s">
        <v>62</v>
      </c>
      <c r="J3" s="178" t="s">
        <v>63</v>
      </c>
      <c r="K3" s="178"/>
      <c r="L3" s="178"/>
      <c r="M3" s="179"/>
    </row>
    <row r="4" spans="1:13" ht="15.75">
      <c r="A4" s="168" t="s">
        <v>64</v>
      </c>
      <c r="B4" s="169"/>
      <c r="C4" s="169"/>
      <c r="D4" s="134"/>
      <c r="E4" s="55"/>
      <c r="F4" s="55"/>
      <c r="G4" s="55"/>
      <c r="H4" s="55"/>
      <c r="I4" s="135"/>
      <c r="J4" s="180" t="s">
        <v>65</v>
      </c>
      <c r="K4" s="180"/>
      <c r="L4" s="180"/>
      <c r="M4" s="181"/>
    </row>
    <row r="5" spans="1:13" ht="15.75">
      <c r="A5" s="168" t="s">
        <v>74</v>
      </c>
      <c r="B5" s="169"/>
      <c r="C5" s="169"/>
      <c r="D5" s="134"/>
      <c r="E5" s="55"/>
      <c r="F5" s="55"/>
      <c r="G5" s="55"/>
      <c r="H5" s="55"/>
      <c r="I5" s="135"/>
      <c r="J5" s="180" t="s">
        <v>66</v>
      </c>
      <c r="K5" s="180"/>
      <c r="L5" s="180"/>
      <c r="M5" s="181"/>
    </row>
    <row r="6" spans="1:13" ht="15.75">
      <c r="A6" s="168" t="s">
        <v>75</v>
      </c>
      <c r="B6" s="169"/>
      <c r="C6" s="169"/>
      <c r="D6" s="134"/>
      <c r="E6" s="55"/>
      <c r="F6" s="55"/>
      <c r="G6" s="55"/>
      <c r="H6" s="55"/>
      <c r="I6" s="136" t="s">
        <v>79</v>
      </c>
      <c r="J6" s="182" t="s">
        <v>67</v>
      </c>
      <c r="K6" s="182"/>
      <c r="L6" s="182"/>
      <c r="M6" s="183"/>
    </row>
    <row r="7" spans="1:13" ht="15.75">
      <c r="A7" s="168" t="s">
        <v>76</v>
      </c>
      <c r="B7" s="169"/>
      <c r="C7" s="169"/>
      <c r="D7" s="134"/>
      <c r="E7" s="55"/>
      <c r="F7" s="55"/>
      <c r="G7" s="55"/>
      <c r="H7" s="55"/>
      <c r="I7" s="136" t="s">
        <v>68</v>
      </c>
      <c r="J7" s="182" t="s">
        <v>69</v>
      </c>
      <c r="K7" s="182"/>
      <c r="L7" s="182"/>
      <c r="M7" s="183"/>
    </row>
    <row r="8" spans="1:13" ht="15.75">
      <c r="A8" s="168" t="s">
        <v>77</v>
      </c>
      <c r="B8" s="169"/>
      <c r="C8" s="169"/>
      <c r="D8" s="134"/>
      <c r="E8" s="55"/>
      <c r="F8" s="55"/>
      <c r="G8" s="55"/>
      <c r="H8" s="55"/>
      <c r="I8" s="136" t="s">
        <v>80</v>
      </c>
      <c r="J8" s="182" t="s">
        <v>70</v>
      </c>
      <c r="K8" s="182"/>
      <c r="L8" s="182"/>
      <c r="M8" s="183"/>
    </row>
    <row r="9" spans="1:13" ht="16.5" thickBot="1">
      <c r="A9" s="170" t="s">
        <v>78</v>
      </c>
      <c r="B9" s="171"/>
      <c r="C9" s="171"/>
      <c r="D9" s="137"/>
      <c r="E9" s="121"/>
      <c r="F9" s="121"/>
      <c r="G9" s="121"/>
      <c r="H9" s="121"/>
      <c r="I9" s="171" t="s">
        <v>92</v>
      </c>
      <c r="J9" s="171"/>
      <c r="K9" s="171"/>
      <c r="L9" s="171"/>
      <c r="M9" s="184"/>
    </row>
    <row r="10" spans="1:13">
      <c r="H10" s="38"/>
      <c r="I10" s="39"/>
      <c r="J10" s="39"/>
      <c r="K10" s="39"/>
      <c r="L10" s="39"/>
      <c r="M10" s="39"/>
    </row>
    <row r="11" spans="1:13" ht="21">
      <c r="C11" s="267" t="s">
        <v>71</v>
      </c>
      <c r="D11" s="267"/>
      <c r="E11" s="140" t="s">
        <v>81</v>
      </c>
      <c r="F11" s="207"/>
      <c r="G11" s="207"/>
      <c r="H11" s="207"/>
      <c r="I11" s="39"/>
      <c r="J11" s="39"/>
      <c r="K11" s="39"/>
      <c r="L11" s="39"/>
      <c r="M11" s="39"/>
    </row>
    <row r="12" spans="1:13" ht="21">
      <c r="D12" s="139"/>
      <c r="E12" s="140"/>
      <c r="F12" s="128"/>
      <c r="G12" s="128"/>
      <c r="H12" s="128"/>
      <c r="I12" s="39"/>
      <c r="J12" s="39"/>
      <c r="K12" s="39"/>
      <c r="L12" s="39"/>
      <c r="M12" s="39"/>
    </row>
    <row r="13" spans="1:13" ht="21">
      <c r="D13" s="139" t="s">
        <v>95</v>
      </c>
      <c r="E13" s="197">
        <f>+'1-FINAL ENTRY'!A9</f>
        <v>0</v>
      </c>
      <c r="F13" s="197"/>
      <c r="G13" s="197"/>
      <c r="H13" s="197"/>
      <c r="I13" s="197"/>
      <c r="J13" s="197"/>
      <c r="K13" s="197"/>
      <c r="L13" s="197"/>
      <c r="M13" s="197"/>
    </row>
    <row r="14" spans="1:13">
      <c r="H14" s="38"/>
      <c r="I14" s="39"/>
      <c r="J14" s="39"/>
      <c r="K14" s="39"/>
      <c r="L14" s="39"/>
      <c r="M14" s="39"/>
    </row>
    <row r="15" spans="1:13" ht="30" customHeight="1">
      <c r="A15" s="265" t="s">
        <v>46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</row>
    <row r="16" spans="1:13" ht="30" customHeight="1">
      <c r="A16" s="264" t="s">
        <v>47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3">
      <c r="H17" s="38"/>
      <c r="I17" s="39"/>
      <c r="J17" s="39"/>
      <c r="K17" s="39"/>
      <c r="L17" s="39"/>
      <c r="M17" s="39"/>
    </row>
    <row r="18" spans="1:13">
      <c r="H18" s="38"/>
      <c r="I18" s="39"/>
      <c r="J18" s="39"/>
      <c r="K18" s="39"/>
      <c r="L18" s="39"/>
      <c r="M18" s="39"/>
    </row>
    <row r="19" spans="1:13">
      <c r="A19" s="167" t="s">
        <v>85</v>
      </c>
      <c r="B19" s="167" t="s">
        <v>86</v>
      </c>
      <c r="C19" s="269" t="s">
        <v>82</v>
      </c>
      <c r="D19" s="270" t="s">
        <v>43</v>
      </c>
      <c r="E19" s="167" t="s">
        <v>58</v>
      </c>
      <c r="F19" s="271" t="s">
        <v>87</v>
      </c>
      <c r="G19" s="167" t="s">
        <v>106</v>
      </c>
      <c r="H19" s="167" t="s">
        <v>107</v>
      </c>
      <c r="I19" s="167" t="s">
        <v>108</v>
      </c>
      <c r="J19" s="167" t="s">
        <v>110</v>
      </c>
      <c r="K19" s="268" t="s">
        <v>109</v>
      </c>
      <c r="L19" s="268" t="s">
        <v>90</v>
      </c>
      <c r="M19" s="167" t="s">
        <v>72</v>
      </c>
    </row>
    <row r="20" spans="1:13">
      <c r="A20" s="167"/>
      <c r="B20" s="167"/>
      <c r="C20" s="269"/>
      <c r="D20" s="270"/>
      <c r="E20" s="167"/>
      <c r="F20" s="271"/>
      <c r="G20" s="167"/>
      <c r="H20" s="167"/>
      <c r="I20" s="167"/>
      <c r="J20" s="167"/>
      <c r="K20" s="268"/>
      <c r="L20" s="268"/>
      <c r="M20" s="167"/>
    </row>
    <row r="21" spans="1:13">
      <c r="A21" s="167"/>
      <c r="B21" s="167"/>
      <c r="C21" s="269"/>
      <c r="D21" s="270"/>
      <c r="E21" s="167"/>
      <c r="F21" s="271"/>
      <c r="G21" s="167"/>
      <c r="H21" s="167"/>
      <c r="I21" s="167"/>
      <c r="J21" s="167"/>
      <c r="K21" s="268"/>
      <c r="L21" s="268"/>
      <c r="M21" s="167"/>
    </row>
    <row r="22" spans="1:13" s="153" customFormat="1" ht="30" customHeight="1">
      <c r="A22" s="154">
        <f>'1-FINAL ENTRY'!A73</f>
        <v>0</v>
      </c>
      <c r="B22" s="154">
        <f>'1-FINAL ENTRY'!B73</f>
        <v>0</v>
      </c>
      <c r="C22" s="155">
        <f>'1-FINAL ENTRY'!C73</f>
        <v>0</v>
      </c>
      <c r="D22" s="156">
        <f>'1-FINAL ENTRY'!D73</f>
        <v>0</v>
      </c>
      <c r="E22" s="157">
        <f>'1-FINAL ENTRY'!E73</f>
        <v>0</v>
      </c>
      <c r="F22" s="157">
        <f>'1-FINAL ENTRY'!F73</f>
        <v>0</v>
      </c>
      <c r="G22" s="157">
        <f>'1-FINAL ENTRY'!G73</f>
        <v>0</v>
      </c>
      <c r="H22" s="158">
        <f>'1-FINAL ENTRY'!H73</f>
        <v>0</v>
      </c>
      <c r="I22" s="157">
        <f>'1-FINAL ENTRY'!I73</f>
        <v>0</v>
      </c>
      <c r="J22" s="159">
        <f>'1-FINAL ENTRY'!J73</f>
        <v>0</v>
      </c>
      <c r="K22" s="159">
        <f>'1-FINAL ENTRY'!K73</f>
        <v>0</v>
      </c>
      <c r="L22" s="158">
        <f>'1-FINAL ENTRY'!L73</f>
        <v>0</v>
      </c>
      <c r="M22" s="160">
        <f>'1-FINAL ENTRY'!M73</f>
        <v>0</v>
      </c>
    </row>
    <row r="23" spans="1:13" ht="30" customHeight="1">
      <c r="A23" s="161">
        <f>'1-FINAL ENTRY'!A74</f>
        <v>0</v>
      </c>
      <c r="B23" s="161">
        <f>'1-FINAL ENTRY'!B74</f>
        <v>0</v>
      </c>
      <c r="C23" s="162">
        <f>'1-FINAL ENTRY'!C74</f>
        <v>0</v>
      </c>
      <c r="D23" s="163">
        <f>'1-FINAL ENTRY'!D74</f>
        <v>0</v>
      </c>
      <c r="E23" s="164">
        <f>'1-FINAL ENTRY'!E74</f>
        <v>0</v>
      </c>
      <c r="F23" s="164">
        <f>'1-FINAL ENTRY'!F74</f>
        <v>0</v>
      </c>
      <c r="G23" s="164">
        <f>'1-FINAL ENTRY'!G74</f>
        <v>0</v>
      </c>
      <c r="H23" s="158">
        <f>'1-FINAL ENTRY'!H74</f>
        <v>0</v>
      </c>
      <c r="I23" s="157">
        <f>'1-FINAL ENTRY'!I74</f>
        <v>0</v>
      </c>
      <c r="J23" s="159">
        <f>'1-FINAL ENTRY'!J74</f>
        <v>0</v>
      </c>
      <c r="K23" s="159">
        <f>'1-FINAL ENTRY'!K74</f>
        <v>0</v>
      </c>
      <c r="L23" s="158">
        <f>'1-FINAL ENTRY'!L74</f>
        <v>0</v>
      </c>
      <c r="M23" s="160">
        <f>'1-FINAL ENTRY'!M74</f>
        <v>0</v>
      </c>
    </row>
    <row r="24" spans="1:13" ht="30" customHeight="1">
      <c r="A24" s="161">
        <f>'1-FINAL ENTRY'!A75</f>
        <v>0</v>
      </c>
      <c r="B24" s="161">
        <f>'1-FINAL ENTRY'!B75</f>
        <v>0</v>
      </c>
      <c r="C24" s="162">
        <f>'1-FINAL ENTRY'!C75</f>
        <v>0</v>
      </c>
      <c r="D24" s="163">
        <f>'1-FINAL ENTRY'!D75</f>
        <v>0</v>
      </c>
      <c r="E24" s="164">
        <f>'1-FINAL ENTRY'!E75</f>
        <v>0</v>
      </c>
      <c r="F24" s="164">
        <f>'1-FINAL ENTRY'!F75</f>
        <v>0</v>
      </c>
      <c r="G24" s="164">
        <f>'1-FINAL ENTRY'!G75</f>
        <v>0</v>
      </c>
      <c r="H24" s="158">
        <f>'1-FINAL ENTRY'!H75</f>
        <v>0</v>
      </c>
      <c r="I24" s="157">
        <f>'1-FINAL ENTRY'!I75</f>
        <v>0</v>
      </c>
      <c r="J24" s="159">
        <f>'1-FINAL ENTRY'!J75</f>
        <v>0</v>
      </c>
      <c r="K24" s="159">
        <f>'1-FINAL ENTRY'!K75</f>
        <v>0</v>
      </c>
      <c r="L24" s="158">
        <f>'1-FINAL ENTRY'!L75</f>
        <v>0</v>
      </c>
      <c r="M24" s="160">
        <f>'1-FINAL ENTRY'!M75</f>
        <v>0</v>
      </c>
    </row>
    <row r="25" spans="1:13" ht="30" customHeight="1">
      <c r="A25" s="161">
        <f>'1-FINAL ENTRY'!A76</f>
        <v>0</v>
      </c>
      <c r="B25" s="161">
        <f>'1-FINAL ENTRY'!B76</f>
        <v>0</v>
      </c>
      <c r="C25" s="162">
        <f>'1-FINAL ENTRY'!C76</f>
        <v>0</v>
      </c>
      <c r="D25" s="163">
        <f>'1-FINAL ENTRY'!D76</f>
        <v>0</v>
      </c>
      <c r="E25" s="164">
        <f>'1-FINAL ENTRY'!E76</f>
        <v>0</v>
      </c>
      <c r="F25" s="164">
        <f>'1-FINAL ENTRY'!F76</f>
        <v>0</v>
      </c>
      <c r="G25" s="164">
        <f>'1-FINAL ENTRY'!G76</f>
        <v>0</v>
      </c>
      <c r="H25" s="158">
        <f>'1-FINAL ENTRY'!H76</f>
        <v>0</v>
      </c>
      <c r="I25" s="157">
        <f>'1-FINAL ENTRY'!I76</f>
        <v>0</v>
      </c>
      <c r="J25" s="159">
        <f>'1-FINAL ENTRY'!J76</f>
        <v>0</v>
      </c>
      <c r="K25" s="159">
        <f>'1-FINAL ENTRY'!K76</f>
        <v>0</v>
      </c>
      <c r="L25" s="158">
        <f>'1-FINAL ENTRY'!L76</f>
        <v>0</v>
      </c>
      <c r="M25" s="160">
        <f>'1-FINAL ENTRY'!M76</f>
        <v>0</v>
      </c>
    </row>
    <row r="26" spans="1:13" ht="30" customHeight="1">
      <c r="A26" s="161">
        <f>'1-FINAL ENTRY'!A77</f>
        <v>0</v>
      </c>
      <c r="B26" s="161">
        <f>'1-FINAL ENTRY'!B77</f>
        <v>0</v>
      </c>
      <c r="C26" s="162">
        <f>'1-FINAL ENTRY'!C77</f>
        <v>0</v>
      </c>
      <c r="D26" s="163">
        <f>'1-FINAL ENTRY'!D77</f>
        <v>0</v>
      </c>
      <c r="E26" s="164">
        <f>'1-FINAL ENTRY'!E77</f>
        <v>0</v>
      </c>
      <c r="F26" s="164">
        <f>'1-FINAL ENTRY'!F77</f>
        <v>0</v>
      </c>
      <c r="G26" s="164">
        <f>'1-FINAL ENTRY'!G77</f>
        <v>0</v>
      </c>
      <c r="H26" s="158">
        <f>'1-FINAL ENTRY'!H77</f>
        <v>0</v>
      </c>
      <c r="I26" s="157">
        <f>'1-FINAL ENTRY'!I77</f>
        <v>0</v>
      </c>
      <c r="J26" s="159">
        <f>'1-FINAL ENTRY'!J77</f>
        <v>0</v>
      </c>
      <c r="K26" s="159">
        <f>'1-FINAL ENTRY'!K77</f>
        <v>0</v>
      </c>
      <c r="L26" s="158">
        <f>'1-FINAL ENTRY'!L77</f>
        <v>0</v>
      </c>
      <c r="M26" s="160">
        <f>'1-FINAL ENTRY'!M77</f>
        <v>0</v>
      </c>
    </row>
    <row r="27" spans="1:13" ht="30" customHeight="1">
      <c r="A27" s="161">
        <f>'1-FINAL ENTRY'!A78</f>
        <v>0</v>
      </c>
      <c r="B27" s="161">
        <f>'1-FINAL ENTRY'!B78</f>
        <v>0</v>
      </c>
      <c r="C27" s="162">
        <f>'1-FINAL ENTRY'!C78</f>
        <v>0</v>
      </c>
      <c r="D27" s="163">
        <f>'1-FINAL ENTRY'!D78</f>
        <v>0</v>
      </c>
      <c r="E27" s="164">
        <f>'1-FINAL ENTRY'!E78</f>
        <v>0</v>
      </c>
      <c r="F27" s="164">
        <f>'1-FINAL ENTRY'!F78</f>
        <v>0</v>
      </c>
      <c r="G27" s="164">
        <f>'1-FINAL ENTRY'!G78</f>
        <v>0</v>
      </c>
      <c r="H27" s="158">
        <f>'1-FINAL ENTRY'!H78</f>
        <v>0</v>
      </c>
      <c r="I27" s="157">
        <f>'1-FINAL ENTRY'!I78</f>
        <v>0</v>
      </c>
      <c r="J27" s="159">
        <f>'1-FINAL ENTRY'!J78</f>
        <v>0</v>
      </c>
      <c r="K27" s="159">
        <f>'1-FINAL ENTRY'!K78</f>
        <v>0</v>
      </c>
      <c r="L27" s="158">
        <f>'1-FINAL ENTRY'!L78</f>
        <v>0</v>
      </c>
      <c r="M27" s="160">
        <f>'1-FINAL ENTRY'!M78</f>
        <v>0</v>
      </c>
    </row>
    <row r="28" spans="1:13" ht="30" customHeight="1">
      <c r="A28" s="161">
        <f>'1-FINAL ENTRY'!A79</f>
        <v>0</v>
      </c>
      <c r="B28" s="161">
        <f>'1-FINAL ENTRY'!B79</f>
        <v>0</v>
      </c>
      <c r="C28" s="162">
        <f>'1-FINAL ENTRY'!C79</f>
        <v>0</v>
      </c>
      <c r="D28" s="163">
        <f>'1-FINAL ENTRY'!D79</f>
        <v>0</v>
      </c>
      <c r="E28" s="164">
        <f>'1-FINAL ENTRY'!E79</f>
        <v>0</v>
      </c>
      <c r="F28" s="164">
        <f>'1-FINAL ENTRY'!F79</f>
        <v>0</v>
      </c>
      <c r="G28" s="164">
        <f>'1-FINAL ENTRY'!G79</f>
        <v>0</v>
      </c>
      <c r="H28" s="158">
        <f>'1-FINAL ENTRY'!H79</f>
        <v>0</v>
      </c>
      <c r="I28" s="157">
        <f>'1-FINAL ENTRY'!I79</f>
        <v>0</v>
      </c>
      <c r="J28" s="159">
        <f>'1-FINAL ENTRY'!J79</f>
        <v>0</v>
      </c>
      <c r="K28" s="159">
        <f>'1-FINAL ENTRY'!K79</f>
        <v>0</v>
      </c>
      <c r="L28" s="158">
        <f>'1-FINAL ENTRY'!L79</f>
        <v>0</v>
      </c>
      <c r="M28" s="160">
        <f>'1-FINAL ENTRY'!M79</f>
        <v>0</v>
      </c>
    </row>
    <row r="29" spans="1:13" ht="30" customHeight="1">
      <c r="A29" s="161">
        <f>'1-FINAL ENTRY'!A80</f>
        <v>0</v>
      </c>
      <c r="B29" s="161">
        <f>'1-FINAL ENTRY'!B80</f>
        <v>0</v>
      </c>
      <c r="C29" s="162">
        <f>'1-FINAL ENTRY'!C80</f>
        <v>0</v>
      </c>
      <c r="D29" s="163">
        <f>'1-FINAL ENTRY'!D80</f>
        <v>0</v>
      </c>
      <c r="E29" s="164">
        <f>'1-FINAL ENTRY'!E80</f>
        <v>0</v>
      </c>
      <c r="F29" s="164">
        <f>'1-FINAL ENTRY'!F80</f>
        <v>0</v>
      </c>
      <c r="G29" s="164">
        <f>'1-FINAL ENTRY'!G80</f>
        <v>0</v>
      </c>
      <c r="H29" s="158">
        <f>'1-FINAL ENTRY'!H80</f>
        <v>0</v>
      </c>
      <c r="I29" s="157">
        <f>'1-FINAL ENTRY'!I80</f>
        <v>0</v>
      </c>
      <c r="J29" s="159">
        <f>'1-FINAL ENTRY'!J80</f>
        <v>0</v>
      </c>
      <c r="K29" s="159">
        <f>'1-FINAL ENTRY'!K80</f>
        <v>0</v>
      </c>
      <c r="L29" s="158">
        <f>'1-FINAL ENTRY'!L80</f>
        <v>0</v>
      </c>
      <c r="M29" s="160">
        <f>'1-FINAL ENTRY'!M80</f>
        <v>0</v>
      </c>
    </row>
    <row r="30" spans="1:13" ht="30" customHeight="1">
      <c r="A30" s="161">
        <f>'1-FINAL ENTRY'!A81</f>
        <v>0</v>
      </c>
      <c r="B30" s="161">
        <f>'1-FINAL ENTRY'!B81</f>
        <v>0</v>
      </c>
      <c r="C30" s="162">
        <f>'1-FINAL ENTRY'!C81</f>
        <v>0</v>
      </c>
      <c r="D30" s="163">
        <f>'1-FINAL ENTRY'!D81</f>
        <v>0</v>
      </c>
      <c r="E30" s="164">
        <f>'1-FINAL ENTRY'!E81</f>
        <v>0</v>
      </c>
      <c r="F30" s="164">
        <f>'1-FINAL ENTRY'!F81</f>
        <v>0</v>
      </c>
      <c r="G30" s="164">
        <f>'1-FINAL ENTRY'!G81</f>
        <v>0</v>
      </c>
      <c r="H30" s="158">
        <f>'1-FINAL ENTRY'!H81</f>
        <v>0</v>
      </c>
      <c r="I30" s="157">
        <f>'1-FINAL ENTRY'!I81</f>
        <v>0</v>
      </c>
      <c r="J30" s="159">
        <f>'1-FINAL ENTRY'!J81</f>
        <v>0</v>
      </c>
      <c r="K30" s="159">
        <f>'1-FINAL ENTRY'!K81</f>
        <v>0</v>
      </c>
      <c r="L30" s="158">
        <f>'1-FINAL ENTRY'!L81</f>
        <v>0</v>
      </c>
      <c r="M30" s="160">
        <f>'1-FINAL ENTRY'!M81</f>
        <v>0</v>
      </c>
    </row>
    <row r="31" spans="1:13" ht="30" customHeight="1">
      <c r="A31" s="161">
        <f>'1-FINAL ENTRY'!A82</f>
        <v>0</v>
      </c>
      <c r="B31" s="161">
        <f>'1-FINAL ENTRY'!B82</f>
        <v>0</v>
      </c>
      <c r="C31" s="162">
        <f>'1-FINAL ENTRY'!C82</f>
        <v>0</v>
      </c>
      <c r="D31" s="163">
        <f>'1-FINAL ENTRY'!D82</f>
        <v>0</v>
      </c>
      <c r="E31" s="164">
        <f>'1-FINAL ENTRY'!E82</f>
        <v>0</v>
      </c>
      <c r="F31" s="164">
        <f>'1-FINAL ENTRY'!F82</f>
        <v>0</v>
      </c>
      <c r="G31" s="164">
        <f>'1-FINAL ENTRY'!G82</f>
        <v>0</v>
      </c>
      <c r="H31" s="158">
        <f>'1-FINAL ENTRY'!H82</f>
        <v>0</v>
      </c>
      <c r="I31" s="157">
        <f>'1-FINAL ENTRY'!I82</f>
        <v>0</v>
      </c>
      <c r="J31" s="159">
        <f>'1-FINAL ENTRY'!J82</f>
        <v>0</v>
      </c>
      <c r="K31" s="159">
        <f>'1-FINAL ENTRY'!K82</f>
        <v>0</v>
      </c>
      <c r="L31" s="158">
        <f>'1-FINAL ENTRY'!L82</f>
        <v>0</v>
      </c>
      <c r="M31" s="160">
        <f>'1-FINAL ENTRY'!M82</f>
        <v>0</v>
      </c>
    </row>
    <row r="32" spans="1:13" ht="30" customHeight="1">
      <c r="A32" s="266" t="s">
        <v>91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165">
        <f>SUM(M22:M31)</f>
        <v>0</v>
      </c>
    </row>
    <row r="33" spans="2:13">
      <c r="H33" s="38"/>
      <c r="I33" s="39"/>
      <c r="J33" s="39"/>
      <c r="K33" s="39"/>
      <c r="L33" s="39"/>
      <c r="M33" s="39"/>
    </row>
    <row r="34" spans="2:13">
      <c r="H34" s="38"/>
      <c r="I34" s="39"/>
      <c r="J34" s="39"/>
      <c r="K34" s="39"/>
      <c r="L34" s="39"/>
      <c r="M34" s="39"/>
    </row>
    <row r="35" spans="2:13" ht="15" thickBot="1">
      <c r="H35" s="38"/>
      <c r="I35" s="39"/>
      <c r="J35" s="39"/>
      <c r="K35" s="39"/>
      <c r="L35" s="39"/>
      <c r="M35" s="39"/>
    </row>
    <row r="36" spans="2:13" ht="27" thickBot="1">
      <c r="B36" s="117" t="s">
        <v>73</v>
      </c>
      <c r="C36" s="118"/>
      <c r="D36" s="118"/>
      <c r="E36" s="119"/>
      <c r="F36" s="195">
        <f>+M32</f>
        <v>0</v>
      </c>
      <c r="G36" s="196"/>
      <c r="H36" s="38"/>
      <c r="I36" s="39"/>
      <c r="J36" s="39"/>
      <c r="K36" s="39"/>
      <c r="L36" s="39"/>
      <c r="M36" s="39"/>
    </row>
  </sheetData>
  <sheetProtection password="ED62" sheet="1" objects="1" scenarios="1" selectLockedCells="1" selectUnlockedCells="1"/>
  <mergeCells count="35">
    <mergeCell ref="M19:M21"/>
    <mergeCell ref="A32:L32"/>
    <mergeCell ref="F36:G36"/>
    <mergeCell ref="C11:D11"/>
    <mergeCell ref="G19:G21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A16:M16"/>
    <mergeCell ref="A6:C6"/>
    <mergeCell ref="J6:M6"/>
    <mergeCell ref="A7:C7"/>
    <mergeCell ref="J7:M7"/>
    <mergeCell ref="A8:C8"/>
    <mergeCell ref="J8:M8"/>
    <mergeCell ref="A9:C9"/>
    <mergeCell ref="I9:M9"/>
    <mergeCell ref="F11:H11"/>
    <mergeCell ref="E13:M13"/>
    <mergeCell ref="A15:M15"/>
    <mergeCell ref="A5:C5"/>
    <mergeCell ref="J5:M5"/>
    <mergeCell ref="A1:M2"/>
    <mergeCell ref="A3:D3"/>
    <mergeCell ref="J3:M3"/>
    <mergeCell ref="A4:C4"/>
    <mergeCell ref="J4:M4"/>
  </mergeCells>
  <dataValidations count="1">
    <dataValidation imeMode="off" allowBlank="1" showInputMessage="1" showErrorMessage="1" sqref="E19 B10:B14 F10:F12 E10:E14 I10:L12 G19:J19 M19 A22:A36 L22:M31 A3:A16 A1 B22:I31 C10:C11 D4:D10 C12:D14 I3:J8 D18:K18 L18:L19 G10:H10 F14:L14 A17:L17 A18:C19 B33:E36 F33:G35 H33:L36 F36"/>
  </dataValidations>
  <pageMargins left="0.70866141732283472" right="0.70866141732283472" top="0.78740157480314965" bottom="0.78740157480314965" header="0.31496062992125984" footer="0.31496062992125984"/>
  <pageSetup paperSize="9" scale="66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Sheet2</vt:lpstr>
      <vt:lpstr>1-FINAL ENTRY</vt:lpstr>
      <vt:lpstr>2-NUMERICAL INSCRIPTION</vt:lpstr>
      <vt:lpstr>Data</vt:lpstr>
      <vt:lpstr>Suma</vt:lpstr>
      <vt:lpstr>invoice</vt:lpstr>
      <vt:lpstr>'1-FINAL ENTRY'!Print_Area</vt:lpstr>
      <vt:lpstr>invoice!Print_Area</vt:lpstr>
    </vt:vector>
  </TitlesOfParts>
  <Company>jaf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EJU</cp:lastModifiedBy>
  <cp:lastPrinted>2010-12-20T20:58:07Z</cp:lastPrinted>
  <dcterms:created xsi:type="dcterms:W3CDTF">2001-10-26T07:52:06Z</dcterms:created>
  <dcterms:modified xsi:type="dcterms:W3CDTF">2011-02-11T10:43:25Z</dcterms:modified>
</cp:coreProperties>
</file>