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4915" windowHeight="12075"/>
  </bookViews>
  <sheets>
    <sheet name="Registration" sheetId="1" r:id="rId1"/>
    <sheet name="Travel" sheetId="3" r:id="rId2"/>
    <sheet name="Feuil2" sheetId="2" state="hidden" r:id="rId3"/>
  </sheets>
  <calcPr calcId="125725"/>
</workbook>
</file>

<file path=xl/calcChain.xml><?xml version="1.0" encoding="utf-8"?>
<calcChain xmlns="http://schemas.openxmlformats.org/spreadsheetml/2006/main">
  <c r="L40" i="1"/>
  <c r="L39"/>
  <c r="L38"/>
  <c r="L37"/>
  <c r="L36"/>
  <c r="L35"/>
  <c r="L34"/>
  <c r="L33"/>
  <c r="L32"/>
  <c r="L31"/>
  <c r="L30"/>
  <c r="J30" s="1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R30"/>
  <c r="Q30"/>
  <c r="P30"/>
  <c r="O30"/>
  <c r="N30"/>
  <c r="M30"/>
  <c r="R29"/>
  <c r="Q29"/>
  <c r="P29"/>
  <c r="O29"/>
  <c r="N29"/>
  <c r="M29"/>
  <c r="R28"/>
  <c r="Q28"/>
  <c r="P28"/>
  <c r="O28"/>
  <c r="N28"/>
  <c r="M28"/>
  <c r="R12"/>
  <c r="M40"/>
  <c r="M39"/>
  <c r="M38"/>
  <c r="M37"/>
  <c r="M36"/>
  <c r="M35"/>
  <c r="M34"/>
  <c r="M33"/>
  <c r="M32"/>
  <c r="M31"/>
  <c r="M27"/>
  <c r="M26"/>
  <c r="M25"/>
  <c r="M24"/>
  <c r="M23"/>
  <c r="M22"/>
  <c r="M21"/>
  <c r="M20"/>
  <c r="M19"/>
  <c r="M18"/>
  <c r="M17"/>
  <c r="M16"/>
  <c r="M15"/>
  <c r="M14"/>
  <c r="M13"/>
  <c r="M12"/>
  <c r="O40"/>
  <c r="N40"/>
  <c r="O39"/>
  <c r="N39"/>
  <c r="O38"/>
  <c r="N38"/>
  <c r="O37"/>
  <c r="N37"/>
  <c r="O36"/>
  <c r="N36"/>
  <c r="O35"/>
  <c r="N35"/>
  <c r="O34"/>
  <c r="N34"/>
  <c r="O33"/>
  <c r="N33"/>
  <c r="O32"/>
  <c r="N32"/>
  <c r="O31"/>
  <c r="N31"/>
  <c r="O27"/>
  <c r="N27"/>
  <c r="O26"/>
  <c r="N26"/>
  <c r="O25"/>
  <c r="N25"/>
  <c r="O24"/>
  <c r="N24"/>
  <c r="O23"/>
  <c r="N23"/>
  <c r="O22"/>
  <c r="N22"/>
  <c r="O21"/>
  <c r="N21"/>
  <c r="O20"/>
  <c r="N20"/>
  <c r="O19"/>
  <c r="N19"/>
  <c r="O18"/>
  <c r="N18"/>
  <c r="O17"/>
  <c r="N17"/>
  <c r="O16"/>
  <c r="N16"/>
  <c r="O15"/>
  <c r="N15"/>
  <c r="O14"/>
  <c r="N14"/>
  <c r="O13"/>
  <c r="N13"/>
  <c r="O12"/>
  <c r="N12"/>
  <c r="R40"/>
  <c r="Q40"/>
  <c r="P40"/>
  <c r="R39"/>
  <c r="Q39"/>
  <c r="P39"/>
  <c r="R38"/>
  <c r="Q38"/>
  <c r="P38"/>
  <c r="R37"/>
  <c r="Q37"/>
  <c r="P37"/>
  <c r="R36"/>
  <c r="Q36"/>
  <c r="P36"/>
  <c r="R35"/>
  <c r="Q35"/>
  <c r="P35"/>
  <c r="R34"/>
  <c r="Q34"/>
  <c r="P34"/>
  <c r="R33"/>
  <c r="Q33"/>
  <c r="P33"/>
  <c r="R32"/>
  <c r="Q32"/>
  <c r="P32"/>
  <c r="R31"/>
  <c r="Q31"/>
  <c r="P31"/>
  <c r="R27"/>
  <c r="Q27"/>
  <c r="P27"/>
  <c r="R26"/>
  <c r="Q26"/>
  <c r="P26"/>
  <c r="R25"/>
  <c r="Q25"/>
  <c r="P25"/>
  <c r="R24"/>
  <c r="Q24"/>
  <c r="P24"/>
  <c r="R23"/>
  <c r="Q23"/>
  <c r="P23"/>
  <c r="R22"/>
  <c r="Q22"/>
  <c r="P22"/>
  <c r="R21"/>
  <c r="Q21"/>
  <c r="P21"/>
  <c r="R20"/>
  <c r="Q20"/>
  <c r="P20"/>
  <c r="R19"/>
  <c r="Q19"/>
  <c r="P19"/>
  <c r="R18"/>
  <c r="Q18"/>
  <c r="P18"/>
  <c r="R17"/>
  <c r="Q17"/>
  <c r="P17"/>
  <c r="R16"/>
  <c r="Q16"/>
  <c r="P16"/>
  <c r="R15"/>
  <c r="Q15"/>
  <c r="P15"/>
  <c r="R14"/>
  <c r="Q14"/>
  <c r="P14"/>
  <c r="R13"/>
  <c r="Q13"/>
  <c r="P13"/>
  <c r="Q12"/>
  <c r="P12"/>
  <c r="J28" l="1"/>
  <c r="J29"/>
  <c r="J13"/>
  <c r="J14"/>
  <c r="J18"/>
  <c r="J20"/>
  <c r="J22"/>
  <c r="J24"/>
  <c r="J26"/>
  <c r="J31"/>
  <c r="J33"/>
  <c r="J35"/>
  <c r="J37"/>
  <c r="J39"/>
  <c r="J15"/>
  <c r="J17"/>
  <c r="J16"/>
  <c r="J19"/>
  <c r="J21"/>
  <c r="J23"/>
  <c r="J25"/>
  <c r="J27"/>
  <c r="J32"/>
  <c r="J34"/>
  <c r="J36"/>
  <c r="J38"/>
  <c r="J40"/>
  <c r="J12"/>
  <c r="J41" l="1"/>
</calcChain>
</file>

<file path=xl/sharedStrings.xml><?xml version="1.0" encoding="utf-8"?>
<sst xmlns="http://schemas.openxmlformats.org/spreadsheetml/2006/main" count="248" uniqueCount="215">
  <si>
    <t>Country</t>
  </si>
  <si>
    <t xml:space="preserve">                              </t>
  </si>
  <si>
    <t>Name</t>
  </si>
  <si>
    <t>First name</t>
  </si>
  <si>
    <t>Type of room</t>
  </si>
  <si>
    <t>EJU athlete</t>
  </si>
  <si>
    <t>Total per athlete</t>
  </si>
  <si>
    <t xml:space="preserve">Date: </t>
  </si>
  <si>
    <t>Signature and stamp of Federation:</t>
  </si>
  <si>
    <t>OLYMPIC</t>
  </si>
  <si>
    <t>FRAINEUSE</t>
  </si>
  <si>
    <t>SINGLE</t>
  </si>
  <si>
    <t>DOUBLE-TRIPLE-MULTIPLE</t>
  </si>
  <si>
    <t>EJU ATHLETE</t>
  </si>
  <si>
    <t>Single</t>
  </si>
  <si>
    <t>Double-Triple-Multiple</t>
  </si>
  <si>
    <t>ALB</t>
  </si>
  <si>
    <t>Albanie</t>
  </si>
  <si>
    <t>AND</t>
  </si>
  <si>
    <t>Andorre</t>
  </si>
  <si>
    <t>ARG</t>
  </si>
  <si>
    <t>Argentine</t>
  </si>
  <si>
    <t>ARM</t>
  </si>
  <si>
    <t>Arménie</t>
  </si>
  <si>
    <t>AUS</t>
  </si>
  <si>
    <t>Australie</t>
  </si>
  <si>
    <t>AUT</t>
  </si>
  <si>
    <t>Autriche</t>
  </si>
  <si>
    <t>AZE</t>
  </si>
  <si>
    <t>Azerbaïdjan</t>
  </si>
  <si>
    <t>BEL</t>
  </si>
  <si>
    <t>Belgique</t>
  </si>
  <si>
    <t>BGD</t>
  </si>
  <si>
    <t>Bangladesh</t>
  </si>
  <si>
    <t>BGR</t>
  </si>
  <si>
    <t>Bulgarie</t>
  </si>
  <si>
    <t>BIH</t>
  </si>
  <si>
    <t>Bosnie et Herzégovine</t>
  </si>
  <si>
    <t>BLR</t>
  </si>
  <si>
    <t>Bélarus</t>
  </si>
  <si>
    <t>BRA</t>
  </si>
  <si>
    <t>Brésil</t>
  </si>
  <si>
    <t>CAN</t>
  </si>
  <si>
    <t>Canada</t>
  </si>
  <si>
    <t>CHE</t>
  </si>
  <si>
    <t>Suisse</t>
  </si>
  <si>
    <t>CHN</t>
  </si>
  <si>
    <t>Chine</t>
  </si>
  <si>
    <t>CYP</t>
  </si>
  <si>
    <t>Chypre</t>
  </si>
  <si>
    <t>CZE</t>
  </si>
  <si>
    <t>République Tchèque</t>
  </si>
  <si>
    <t>DEU</t>
  </si>
  <si>
    <t>Allemagne</t>
  </si>
  <si>
    <t>DNK</t>
  </si>
  <si>
    <t>Danemark</t>
  </si>
  <si>
    <t>DZA</t>
  </si>
  <si>
    <t>Algérie</t>
  </si>
  <si>
    <t>EGY</t>
  </si>
  <si>
    <t>Egypte</t>
  </si>
  <si>
    <t>ESP</t>
  </si>
  <si>
    <t>Espagne</t>
  </si>
  <si>
    <t>EST</t>
  </si>
  <si>
    <t>Estonie</t>
  </si>
  <si>
    <t>ETH</t>
  </si>
  <si>
    <t>Ethiopie</t>
  </si>
  <si>
    <t>FIN</t>
  </si>
  <si>
    <t>Finlande</t>
  </si>
  <si>
    <t>FRA</t>
  </si>
  <si>
    <t>France</t>
  </si>
  <si>
    <t>GBR</t>
  </si>
  <si>
    <t>Royaume-Uni</t>
  </si>
  <si>
    <t>GEO</t>
  </si>
  <si>
    <t>Géorgie</t>
  </si>
  <si>
    <t>GRC</t>
  </si>
  <si>
    <t>Grèce</t>
  </si>
  <si>
    <t>HKG</t>
  </si>
  <si>
    <t>Hong Kong</t>
  </si>
  <si>
    <t>HRV</t>
  </si>
  <si>
    <t>Croatie</t>
  </si>
  <si>
    <t>HUN</t>
  </si>
  <si>
    <t>Hongrie</t>
  </si>
  <si>
    <t>IND</t>
  </si>
  <si>
    <t>Inde</t>
  </si>
  <si>
    <t>IRL</t>
  </si>
  <si>
    <t>Irlande</t>
  </si>
  <si>
    <t>IRN</t>
  </si>
  <si>
    <t>Iran</t>
  </si>
  <si>
    <t>IRQ</t>
  </si>
  <si>
    <t>Iraq</t>
  </si>
  <si>
    <t>ISL</t>
  </si>
  <si>
    <t>Islande</t>
  </si>
  <si>
    <t>ISR</t>
  </si>
  <si>
    <t>Israël</t>
  </si>
  <si>
    <t>ITA</t>
  </si>
  <si>
    <t>Italie</t>
  </si>
  <si>
    <t>JPN</t>
  </si>
  <si>
    <t>Japon</t>
  </si>
  <si>
    <t>KAZ</t>
  </si>
  <si>
    <t>Kazakhstan</t>
  </si>
  <si>
    <t>KOR</t>
  </si>
  <si>
    <t>République de Corée</t>
  </si>
  <si>
    <t>LBN</t>
  </si>
  <si>
    <t>Liban</t>
  </si>
  <si>
    <t>LIE</t>
  </si>
  <si>
    <t>Liechtenstein</t>
  </si>
  <si>
    <t>LTU</t>
  </si>
  <si>
    <t>Lituanie</t>
  </si>
  <si>
    <t>LUX</t>
  </si>
  <si>
    <t>Luxembourg</t>
  </si>
  <si>
    <t>LVA</t>
  </si>
  <si>
    <t>Lettonie</t>
  </si>
  <si>
    <t>MAR</t>
  </si>
  <si>
    <t>Maroc</t>
  </si>
  <si>
    <t>MCO</t>
  </si>
  <si>
    <t>Monaco</t>
  </si>
  <si>
    <t>MDA</t>
  </si>
  <si>
    <t>Moldova</t>
  </si>
  <si>
    <t>MKD</t>
  </si>
  <si>
    <t>Macédoine</t>
  </si>
  <si>
    <t>MLT</t>
  </si>
  <si>
    <t>Malte</t>
  </si>
  <si>
    <t>NLD</t>
  </si>
  <si>
    <t>Pays-Bas</t>
  </si>
  <si>
    <t>NOR</t>
  </si>
  <si>
    <t>Norvège</t>
  </si>
  <si>
    <t>POL</t>
  </si>
  <si>
    <t>Pologne</t>
  </si>
  <si>
    <t>PRT</t>
  </si>
  <si>
    <t>Portugal</t>
  </si>
  <si>
    <t>ROU</t>
  </si>
  <si>
    <t>Roumanie</t>
  </si>
  <si>
    <t>RUS</t>
  </si>
  <si>
    <t>Russie</t>
  </si>
  <si>
    <t>SCG</t>
  </si>
  <si>
    <t>Serbie-et-Monténégro</t>
  </si>
  <si>
    <t>SGP</t>
  </si>
  <si>
    <t>Singapour</t>
  </si>
  <si>
    <t>SMR</t>
  </si>
  <si>
    <t>Saint-Marin</t>
  </si>
  <si>
    <t>SVK</t>
  </si>
  <si>
    <t>Slovaquie</t>
  </si>
  <si>
    <t>SVN</t>
  </si>
  <si>
    <t>Slovénie</t>
  </si>
  <si>
    <t>SWE</t>
  </si>
  <si>
    <t>Suède</t>
  </si>
  <si>
    <t>SYR</t>
  </si>
  <si>
    <t>Syrie</t>
  </si>
  <si>
    <t>TUN</t>
  </si>
  <si>
    <t>Tunisie</t>
  </si>
  <si>
    <t>TUR</t>
  </si>
  <si>
    <t>Turquie</t>
  </si>
  <si>
    <t>UKR</t>
  </si>
  <si>
    <t>Ukraine</t>
  </si>
  <si>
    <t>USA</t>
  </si>
  <si>
    <t>Etats-Unis</t>
  </si>
  <si>
    <t>VAT</t>
  </si>
  <si>
    <t>Cité du Vatican</t>
  </si>
  <si>
    <t>TO BE PAYED</t>
  </si>
  <si>
    <t>EJU TRAINING CAMP SPA 2016 - REGISTRATION FORM</t>
  </si>
  <si>
    <t>Function</t>
  </si>
  <si>
    <t>Tel.</t>
  </si>
  <si>
    <t>Contact Person</t>
  </si>
  <si>
    <t>E-mail</t>
  </si>
  <si>
    <t>NON EJU ATHLETE</t>
  </si>
  <si>
    <t>non EJU athlete</t>
  </si>
  <si>
    <t>Yes</t>
  </si>
  <si>
    <t>No</t>
  </si>
  <si>
    <t xml:space="preserve">Hotel </t>
  </si>
  <si>
    <t>Fee</t>
  </si>
  <si>
    <t>Title</t>
  </si>
  <si>
    <t>Competitor</t>
  </si>
  <si>
    <t>Coach</t>
  </si>
  <si>
    <t>Doctor</t>
  </si>
  <si>
    <t>Physiotherapist</t>
  </si>
  <si>
    <t>Team Leader</t>
  </si>
  <si>
    <t>Ms</t>
  </si>
  <si>
    <t>Mr</t>
  </si>
  <si>
    <t>Brussels Airport to Hotel : € 30,00</t>
  </si>
  <si>
    <t>NO</t>
  </si>
  <si>
    <t>Hotel to Brussels Airport : € 30,00</t>
  </si>
  <si>
    <t>Hotel to Paris : € 60,00</t>
  </si>
  <si>
    <t>Hotel to Spa train station : € 0,00</t>
  </si>
  <si>
    <t>Transfer Arrival</t>
  </si>
  <si>
    <t>Transfer Departure</t>
  </si>
  <si>
    <t>Spa train station to Hotel : € 0,00</t>
  </si>
  <si>
    <t>Visé to Hotel : € 20,00</t>
  </si>
  <si>
    <t>fee</t>
  </si>
  <si>
    <t>room</t>
  </si>
  <si>
    <t>arrival</t>
  </si>
  <si>
    <t>departure</t>
  </si>
  <si>
    <t>info@ffbjudo.be</t>
  </si>
  <si>
    <t>0032 / 81 22 70 03</t>
  </si>
  <si>
    <t>please fill in this travel form</t>
  </si>
  <si>
    <t xml:space="preserve">Travel Form  </t>
  </si>
  <si>
    <t>This form must be returned to info@ffbjudo.be before the 11th of January 2016.</t>
  </si>
  <si>
    <t>ARRIVAL</t>
  </si>
  <si>
    <t>Plane / Train</t>
  </si>
  <si>
    <t>Date</t>
  </si>
  <si>
    <t>Time</t>
  </si>
  <si>
    <t>Flight number</t>
  </si>
  <si>
    <t>From</t>
  </si>
  <si>
    <t>To</t>
  </si>
  <si>
    <t xml:space="preserve">Car </t>
  </si>
  <si>
    <t>Bus from Visé</t>
  </si>
  <si>
    <t>DEPARTURE</t>
  </si>
  <si>
    <t>Bus to Paris</t>
  </si>
  <si>
    <t>Nbr of persons</t>
  </si>
  <si>
    <t>Date: __/__/__</t>
  </si>
  <si>
    <t xml:space="preserve">Signature &amp; Federation's Stamp: </t>
  </si>
  <si>
    <t>Car</t>
  </si>
  <si>
    <t>Deadline</t>
  </si>
  <si>
    <t>HOTEL</t>
  </si>
  <si>
    <t>Bus from Arlon</t>
  </si>
  <si>
    <t>Arlon to Hotel : € 30,00</t>
  </si>
</sst>
</file>

<file path=xl/styles.xml><?xml version="1.0" encoding="utf-8"?>
<styleSheet xmlns="http://schemas.openxmlformats.org/spreadsheetml/2006/main">
  <numFmts count="2">
    <numFmt numFmtId="164" formatCode="#,##0.00\ [$€-1];[Red]\-#,##0.00\ [$€-1]"/>
    <numFmt numFmtId="165" formatCode="&quot;€&quot;\ #,##0.00"/>
  </numFmts>
  <fonts count="18">
    <font>
      <sz val="11"/>
      <color theme="1"/>
      <name val="Calibri"/>
      <family val="2"/>
      <scheme val="minor"/>
    </font>
    <font>
      <b/>
      <sz val="14"/>
      <color rgb="FF243F60"/>
      <name val="Calibri"/>
      <family val="2"/>
    </font>
    <font>
      <i/>
      <sz val="11"/>
      <color rgb="FF0000FF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i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i/>
      <u/>
      <sz val="11"/>
      <color theme="10"/>
      <name val="Calibri"/>
      <family val="2"/>
    </font>
    <font>
      <i/>
      <sz val="11"/>
      <color theme="1"/>
      <name val="Calibri"/>
      <family val="2"/>
      <scheme val="minor"/>
    </font>
    <font>
      <i/>
      <u/>
      <sz val="14"/>
      <color theme="3" tint="0.3999755851924192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3F3F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2" fillId="0" borderId="0" xfId="0" applyFont="1"/>
    <xf numFmtId="0" fontId="0" fillId="0" borderId="0" xfId="0" applyAlignment="1">
      <alignment horizontal="justify"/>
    </xf>
    <xf numFmtId="0" fontId="3" fillId="0" borderId="0" xfId="0" applyFont="1" applyAlignment="1">
      <alignment horizontal="justify"/>
    </xf>
    <xf numFmtId="0" fontId="4" fillId="0" borderId="0" xfId="0" applyFont="1" applyAlignment="1">
      <alignment horizontal="justify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justify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Border="1"/>
    <xf numFmtId="0" fontId="4" fillId="0" borderId="0" xfId="0" applyFont="1" applyBorder="1" applyAlignment="1">
      <alignment horizontal="center" wrapText="1"/>
    </xf>
    <xf numFmtId="0" fontId="0" fillId="0" borderId="0" xfId="0" applyAlignment="1"/>
    <xf numFmtId="0" fontId="4" fillId="0" borderId="0" xfId="0" applyFont="1" applyBorder="1" applyAlignment="1">
      <alignment horizontal="justify" wrapText="1"/>
    </xf>
    <xf numFmtId="0" fontId="4" fillId="0" borderId="0" xfId="0" applyFont="1" applyBorder="1" applyAlignment="1">
      <alignment horizontal="center" vertical="top" wrapText="1"/>
    </xf>
    <xf numFmtId="0" fontId="6" fillId="0" borderId="0" xfId="1" applyAlignment="1" applyProtection="1">
      <alignment horizontal="left"/>
    </xf>
    <xf numFmtId="0" fontId="0" fillId="0" borderId="0" xfId="0" applyBorder="1" applyAlignment="1"/>
    <xf numFmtId="0" fontId="0" fillId="0" borderId="0" xfId="0" applyFill="1" applyBorder="1" applyAlignment="1"/>
    <xf numFmtId="0" fontId="0" fillId="0" borderId="0" xfId="0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64" fontId="0" fillId="0" borderId="1" xfId="0" applyNumberFormat="1" applyBorder="1" applyAlignment="1">
      <alignment horizontal="center"/>
    </xf>
    <xf numFmtId="0" fontId="0" fillId="0" borderId="0" xfId="0" applyFont="1" applyBorder="1"/>
    <xf numFmtId="4" fontId="0" fillId="0" borderId="0" xfId="0" applyNumberFormat="1"/>
    <xf numFmtId="4" fontId="4" fillId="0" borderId="0" xfId="0" applyNumberFormat="1" applyFont="1" applyBorder="1" applyAlignment="1">
      <alignment horizontal="center" wrapText="1"/>
    </xf>
    <xf numFmtId="0" fontId="8" fillId="0" borderId="0" xfId="0" applyFont="1" applyBorder="1" applyAlignment="1">
      <alignment wrapText="1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justify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0" xfId="0" applyAlignment="1"/>
    <xf numFmtId="0" fontId="5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165" fontId="4" fillId="0" borderId="1" xfId="0" applyNumberFormat="1" applyFont="1" applyBorder="1" applyAlignment="1" applyProtection="1">
      <alignment horizontal="center" wrapText="1"/>
    </xf>
    <xf numFmtId="165" fontId="9" fillId="0" borderId="1" xfId="0" applyNumberFormat="1" applyFont="1" applyBorder="1" applyAlignment="1" applyProtection="1">
      <alignment horizontal="center" wrapText="1"/>
    </xf>
    <xf numFmtId="0" fontId="0" fillId="2" borderId="4" xfId="0" applyFill="1" applyBorder="1"/>
    <xf numFmtId="0" fontId="5" fillId="0" borderId="0" xfId="0" applyFont="1" applyBorder="1" applyAlignment="1">
      <alignment horizontal="center" wrapText="1"/>
    </xf>
    <xf numFmtId="0" fontId="0" fillId="2" borderId="3" xfId="0" applyFill="1" applyBorder="1"/>
    <xf numFmtId="0" fontId="0" fillId="0" borderId="0" xfId="0" applyFill="1" applyBorder="1"/>
    <xf numFmtId="0" fontId="0" fillId="2" borderId="2" xfId="0" applyFill="1" applyBorder="1"/>
    <xf numFmtId="0" fontId="3" fillId="0" borderId="0" xfId="0" applyFont="1" applyAlignment="1">
      <alignment horizontal="left"/>
    </xf>
    <xf numFmtId="0" fontId="4" fillId="0" borderId="0" xfId="0" applyFont="1" applyFill="1" applyBorder="1" applyAlignment="1">
      <alignment horizontal="justify" wrapText="1"/>
    </xf>
    <xf numFmtId="0" fontId="4" fillId="0" borderId="0" xfId="0" applyFont="1" applyFill="1" applyBorder="1" applyAlignment="1">
      <alignment horizontal="center" wrapText="1"/>
    </xf>
    <xf numFmtId="14" fontId="0" fillId="0" borderId="0" xfId="0" applyNumberFormat="1" applyFill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10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0" applyFill="1" applyBorder="1" applyAlignment="1" applyProtection="1">
      <alignment wrapText="1"/>
      <protection locked="0"/>
    </xf>
    <xf numFmtId="0" fontId="5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0" xfId="0" applyFill="1" applyBorder="1" applyProtection="1">
      <protection locked="0"/>
    </xf>
    <xf numFmtId="0" fontId="5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Protection="1">
      <protection locked="0"/>
    </xf>
    <xf numFmtId="0" fontId="3" fillId="2" borderId="2" xfId="0" applyFont="1" applyFill="1" applyBorder="1" applyAlignment="1">
      <alignment horizontal="justify" vertical="top" wrapText="1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5" fillId="0" borderId="0" xfId="0" applyFont="1" applyFill="1" applyBorder="1" applyAlignment="1">
      <alignment horizontal="center" wrapText="1"/>
    </xf>
    <xf numFmtId="0" fontId="6" fillId="0" borderId="1" xfId="1" applyBorder="1" applyAlignment="1" applyProtection="1"/>
    <xf numFmtId="0" fontId="7" fillId="0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4" borderId="6" xfId="0" applyFont="1" applyFill="1" applyBorder="1" applyAlignment="1">
      <alignment horizontal="center" wrapText="1"/>
    </xf>
    <xf numFmtId="0" fontId="0" fillId="5" borderId="9" xfId="0" applyFill="1" applyBorder="1" applyAlignment="1">
      <alignment horizontal="center" wrapText="1"/>
    </xf>
    <xf numFmtId="0" fontId="0" fillId="5" borderId="10" xfId="0" applyFill="1" applyBorder="1" applyAlignment="1">
      <alignment horizontal="center" wrapText="1"/>
    </xf>
    <xf numFmtId="0" fontId="0" fillId="0" borderId="9" xfId="0" applyBorder="1" applyAlignment="1">
      <alignment horizontal="justify" vertical="top" wrapText="1"/>
    </xf>
    <xf numFmtId="0" fontId="0" fillId="0" borderId="10" xfId="0" applyBorder="1" applyAlignment="1">
      <alignment horizontal="justify" vertical="top" wrapText="1"/>
    </xf>
    <xf numFmtId="0" fontId="7" fillId="4" borderId="6" xfId="0" applyFont="1" applyFill="1" applyBorder="1" applyAlignment="1">
      <alignment horizontal="center" vertical="top" wrapText="1"/>
    </xf>
    <xf numFmtId="0" fontId="0" fillId="5" borderId="9" xfId="0" applyFill="1" applyBorder="1" applyAlignment="1">
      <alignment horizontal="center" vertical="top" wrapText="1"/>
    </xf>
    <xf numFmtId="0" fontId="0" fillId="5" borderId="10" xfId="0" applyFill="1" applyBorder="1" applyAlignment="1">
      <alignment horizontal="center" vertical="top" wrapText="1"/>
    </xf>
    <xf numFmtId="0" fontId="7" fillId="4" borderId="5" xfId="0" applyFont="1" applyFill="1" applyBorder="1" applyAlignment="1">
      <alignment horizontal="left" vertical="top" wrapText="1"/>
    </xf>
    <xf numFmtId="0" fontId="14" fillId="0" borderId="9" xfId="0" applyFont="1" applyBorder="1" applyAlignment="1">
      <alignment vertical="top" wrapText="1"/>
    </xf>
    <xf numFmtId="0" fontId="0" fillId="4" borderId="9" xfId="0" applyFill="1" applyBorder="1" applyAlignment="1">
      <alignment horizontal="center" vertical="top" wrapText="1"/>
    </xf>
    <xf numFmtId="0" fontId="12" fillId="0" borderId="0" xfId="0" applyFont="1" applyAlignment="1">
      <alignment horizontal="left"/>
    </xf>
    <xf numFmtId="0" fontId="7" fillId="4" borderId="7" xfId="0" applyFont="1" applyFill="1" applyBorder="1" applyAlignment="1">
      <alignment horizontal="center" wrapText="1"/>
    </xf>
    <xf numFmtId="0" fontId="7" fillId="4" borderId="8" xfId="0" applyFont="1" applyFill="1" applyBorder="1" applyAlignment="1">
      <alignment horizontal="center" wrapText="1"/>
    </xf>
    <xf numFmtId="0" fontId="7" fillId="4" borderId="7" xfId="0" applyFont="1" applyFill="1" applyBorder="1" applyAlignment="1">
      <alignment horizontal="center" vertical="top" wrapText="1"/>
    </xf>
    <xf numFmtId="0" fontId="7" fillId="4" borderId="8" xfId="0" applyFont="1" applyFill="1" applyBorder="1" applyAlignment="1">
      <alignment horizontal="center" vertical="top" wrapText="1"/>
    </xf>
    <xf numFmtId="0" fontId="14" fillId="0" borderId="0" xfId="0" applyFont="1" applyBorder="1" applyAlignment="1">
      <alignment vertical="top" wrapText="1"/>
    </xf>
    <xf numFmtId="0" fontId="11" fillId="0" borderId="0" xfId="0" applyFont="1" applyAlignment="1"/>
    <xf numFmtId="0" fontId="0" fillId="0" borderId="0" xfId="0" applyProtection="1">
      <protection locked="0"/>
    </xf>
    <xf numFmtId="0" fontId="15" fillId="0" borderId="0" xfId="1" applyFont="1" applyAlignment="1" applyProtection="1">
      <alignment horizontal="left"/>
    </xf>
    <xf numFmtId="0" fontId="16" fillId="0" borderId="0" xfId="0" applyFont="1"/>
    <xf numFmtId="0" fontId="17" fillId="0" borderId="0" xfId="1" applyFont="1" applyAlignment="1" applyProtection="1"/>
  </cellXfs>
  <cellStyles count="2">
    <cellStyle name="Lien hypertexte" xfId="1" builtinId="8"/>
    <cellStyle name="Normal" xfId="0" builtinId="0"/>
  </cellStyles>
  <dxfs count="2"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ffbjudo.b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ffbjudo.b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zoomScaleNormal="100" workbookViewId="0">
      <selection activeCell="E14" sqref="E14:E18"/>
    </sheetView>
  </sheetViews>
  <sheetFormatPr baseColWidth="10" defaultRowHeight="15"/>
  <cols>
    <col min="1" max="1" width="5.42578125" bestFit="1" customWidth="1"/>
    <col min="2" max="2" width="26.42578125" customWidth="1"/>
    <col min="3" max="3" width="21.42578125" customWidth="1"/>
    <col min="4" max="4" width="15.28515625" customWidth="1"/>
    <col min="5" max="5" width="31" customWidth="1"/>
    <col min="6" max="6" width="31.42578125" customWidth="1"/>
    <col min="7" max="7" width="24.28515625" bestFit="1" customWidth="1"/>
    <col min="8" max="8" width="23.85546875" bestFit="1" customWidth="1"/>
    <col min="9" max="9" width="15.28515625" customWidth="1"/>
    <col min="10" max="10" width="16.42578125" bestFit="1" customWidth="1"/>
    <col min="11" max="13" width="11.42578125" hidden="1" customWidth="1"/>
    <col min="14" max="15" width="9.7109375" hidden="1" customWidth="1"/>
    <col min="16" max="16" width="9.28515625" hidden="1" customWidth="1"/>
    <col min="17" max="17" width="9.5703125" hidden="1" customWidth="1"/>
    <col min="18" max="18" width="11.42578125" hidden="1" customWidth="1"/>
  </cols>
  <sheetData>
    <row r="1" spans="1:18" ht="18.75">
      <c r="B1" s="8"/>
      <c r="E1" s="36" t="s">
        <v>159</v>
      </c>
      <c r="F1" s="41"/>
      <c r="G1" s="39"/>
    </row>
    <row r="2" spans="1:18">
      <c r="B2" s="1"/>
      <c r="I2" s="68" t="s">
        <v>211</v>
      </c>
      <c r="J2" s="69">
        <v>42380</v>
      </c>
    </row>
    <row r="3" spans="1:18">
      <c r="B3" s="3" t="s">
        <v>1</v>
      </c>
      <c r="I3" s="68" t="s">
        <v>163</v>
      </c>
      <c r="J3" s="66" t="s">
        <v>191</v>
      </c>
    </row>
    <row r="4" spans="1:18">
      <c r="B4" s="58" t="s">
        <v>0</v>
      </c>
      <c r="C4" s="26"/>
      <c r="D4" s="15"/>
      <c r="E4" s="19" t="s">
        <v>212</v>
      </c>
      <c r="F4" s="19" t="s">
        <v>11</v>
      </c>
      <c r="G4" s="19" t="s">
        <v>12</v>
      </c>
      <c r="I4" s="68" t="s">
        <v>161</v>
      </c>
      <c r="J4" s="67" t="s">
        <v>192</v>
      </c>
    </row>
    <row r="5" spans="1:18">
      <c r="B5" s="58" t="s">
        <v>162</v>
      </c>
      <c r="C5" s="60"/>
      <c r="D5" s="59"/>
      <c r="E5" s="20" t="s">
        <v>9</v>
      </c>
      <c r="F5" s="21">
        <v>420</v>
      </c>
      <c r="G5" s="21">
        <v>350</v>
      </c>
    </row>
    <row r="6" spans="1:18">
      <c r="B6" s="43" t="s">
        <v>163</v>
      </c>
      <c r="C6" s="61"/>
      <c r="D6" s="15"/>
      <c r="E6" s="20" t="s">
        <v>10</v>
      </c>
      <c r="F6" s="21">
        <v>320</v>
      </c>
      <c r="G6" s="21">
        <v>250</v>
      </c>
    </row>
    <row r="7" spans="1:18">
      <c r="B7" s="43" t="s">
        <v>161</v>
      </c>
      <c r="C7" s="62"/>
      <c r="D7" s="15"/>
      <c r="E7" s="15"/>
    </row>
    <row r="8" spans="1:18">
      <c r="B8" s="16"/>
      <c r="C8" s="51"/>
      <c r="D8" s="51"/>
      <c r="E8" s="51"/>
      <c r="F8" s="18"/>
      <c r="I8" s="19" t="s">
        <v>13</v>
      </c>
      <c r="J8" s="19" t="s">
        <v>164</v>
      </c>
    </row>
    <row r="9" spans="1:18">
      <c r="B9" s="4"/>
      <c r="I9" s="21">
        <v>30</v>
      </c>
      <c r="J9" s="21">
        <v>100</v>
      </c>
    </row>
    <row r="10" spans="1:18">
      <c r="B10" s="5"/>
    </row>
    <row r="11" spans="1:18">
      <c r="A11" s="35" t="s">
        <v>170</v>
      </c>
      <c r="B11" s="35" t="s">
        <v>2</v>
      </c>
      <c r="C11" s="35" t="s">
        <v>3</v>
      </c>
      <c r="D11" s="35" t="s">
        <v>160</v>
      </c>
      <c r="E11" s="35" t="s">
        <v>183</v>
      </c>
      <c r="F11" s="35" t="s">
        <v>184</v>
      </c>
      <c r="G11" s="35" t="s">
        <v>168</v>
      </c>
      <c r="H11" s="35" t="s">
        <v>4</v>
      </c>
      <c r="I11" s="35" t="s">
        <v>169</v>
      </c>
      <c r="J11" s="35" t="s">
        <v>6</v>
      </c>
      <c r="K11" s="9"/>
      <c r="L11" s="65" t="s">
        <v>189</v>
      </c>
      <c r="M11" s="65" t="s">
        <v>190</v>
      </c>
      <c r="N11" s="17" t="s">
        <v>188</v>
      </c>
      <c r="O11" s="17" t="s">
        <v>188</v>
      </c>
      <c r="P11" s="17" t="s">
        <v>188</v>
      </c>
      <c r="Q11" s="17" t="s">
        <v>188</v>
      </c>
      <c r="R11" s="17" t="s">
        <v>187</v>
      </c>
    </row>
    <row r="12" spans="1:18">
      <c r="A12" s="33"/>
      <c r="B12" s="26"/>
      <c r="C12" s="26"/>
      <c r="D12" s="26"/>
      <c r="E12" s="26"/>
      <c r="F12" s="27"/>
      <c r="G12" s="28"/>
      <c r="H12" s="29"/>
      <c r="I12" s="29"/>
      <c r="J12" s="37" t="str">
        <f>IF(SUM($K12:$Z12)=0,"",SUM($K12:$Z12))</f>
        <v/>
      </c>
      <c r="K12" s="24"/>
      <c r="L12" s="24">
        <f>IF($E12="",0,VLOOKUP($E12,Feuil2!$D$4:$E$8,2))</f>
        <v>0</v>
      </c>
      <c r="M12" s="24">
        <f>IF($F12="",0,VLOOKUP($F12,Feuil2!$D$10:$E$13,2))</f>
        <v>0</v>
      </c>
      <c r="N12" s="23">
        <f t="shared" ref="N12:N27" si="0">IF(AND($G12="Olympic",$H12="Single"),420,0)</f>
        <v>0</v>
      </c>
      <c r="O12" s="23">
        <f t="shared" ref="O12:O27" si="1">IF(AND($G12="Olympic",$H12="Double-Triple-Multiple"),350,0)</f>
        <v>0</v>
      </c>
      <c r="P12" s="23">
        <f>IF(AND($G12="FRAINEUSE",$H12="Single"),320,0)</f>
        <v>0</v>
      </c>
      <c r="Q12" s="23">
        <f>IF(AND($G12="FRAINEUSE",$H12="Double-Triple-Multiple"),250,0)</f>
        <v>0</v>
      </c>
      <c r="R12">
        <f>IF($I12="",0,IF($I12="EJU athlete",30,100))</f>
        <v>0</v>
      </c>
    </row>
    <row r="13" spans="1:18">
      <c r="A13" s="33"/>
      <c r="B13" s="30"/>
      <c r="C13" s="30"/>
      <c r="D13" s="26"/>
      <c r="E13" s="31"/>
      <c r="F13" s="27"/>
      <c r="G13" s="28"/>
      <c r="H13" s="29"/>
      <c r="I13" s="29"/>
      <c r="J13" s="37" t="str">
        <f t="shared" ref="J13:J40" si="2">IF(SUM($K13:$Z13)=0,"",SUM($K13:$Z13))</f>
        <v/>
      </c>
      <c r="K13" s="24"/>
      <c r="L13" s="24">
        <f>IF($E13="",0,VLOOKUP($E13,Feuil2!$D$4:$E$8,2))</f>
        <v>0</v>
      </c>
      <c r="M13" s="24">
        <f>IF($F13="",0,VLOOKUP($F13,Feuil2!$D$10:$E$13,2))</f>
        <v>0</v>
      </c>
      <c r="N13" s="23">
        <f t="shared" si="0"/>
        <v>0</v>
      </c>
      <c r="O13" s="23">
        <f t="shared" si="1"/>
        <v>0</v>
      </c>
      <c r="P13" s="23">
        <f>IF(AND($G13="FRAINEUSE",$H13="Single"),320,0)</f>
        <v>0</v>
      </c>
      <c r="Q13" s="23">
        <f>IF(AND($G13="FRAINEUSE",$H13="Double-Triple-Multiple"),250,0)</f>
        <v>0</v>
      </c>
      <c r="R13">
        <f>IF($I13="",0,IF($I13="EJU athlete",30,100))</f>
        <v>0</v>
      </c>
    </row>
    <row r="14" spans="1:18">
      <c r="A14" s="33"/>
      <c r="B14" s="30"/>
      <c r="C14" s="30"/>
      <c r="D14" s="26"/>
      <c r="E14" s="26"/>
      <c r="F14" s="32"/>
      <c r="G14" s="31"/>
      <c r="H14" s="29"/>
      <c r="I14" s="31"/>
      <c r="J14" s="37" t="str">
        <f t="shared" si="2"/>
        <v/>
      </c>
      <c r="K14" s="24"/>
      <c r="L14" s="24">
        <f>IF($E14="",0,VLOOKUP($E14,Feuil2!$D$4:$E$8,2))</f>
        <v>0</v>
      </c>
      <c r="M14" s="24">
        <f>IF($F14="",0,VLOOKUP($F14,Feuil2!$D$10:$E$13,2))</f>
        <v>0</v>
      </c>
      <c r="N14" s="23">
        <f t="shared" si="0"/>
        <v>0</v>
      </c>
      <c r="O14" s="23">
        <f t="shared" si="1"/>
        <v>0</v>
      </c>
      <c r="P14" s="23">
        <f t="shared" ref="P14:P40" si="3">IF(AND($G14="FRAINEUSE",$H14="Single"),320,0)</f>
        <v>0</v>
      </c>
      <c r="Q14" s="23">
        <f t="shared" ref="Q14:Q40" si="4">IF(AND($G14="FRAINEUSE",$H14="Double-Triple-Multiple"),250,0)</f>
        <v>0</v>
      </c>
      <c r="R14">
        <f t="shared" ref="R14:R40" si="5">IF($I14="",0,IF($I14="EJU athlete",30,100))</f>
        <v>0</v>
      </c>
    </row>
    <row r="15" spans="1:18">
      <c r="A15" s="33"/>
      <c r="B15" s="30"/>
      <c r="C15" s="30"/>
      <c r="D15" s="26"/>
      <c r="E15" s="26"/>
      <c r="F15" s="27"/>
      <c r="G15" s="28"/>
      <c r="H15" s="31"/>
      <c r="I15" s="29"/>
      <c r="J15" s="37" t="str">
        <f t="shared" si="2"/>
        <v/>
      </c>
      <c r="K15" s="24"/>
      <c r="L15" s="24">
        <f>IF($E15="",0,VLOOKUP($E15,Feuil2!$D$4:$E$8,2))</f>
        <v>0</v>
      </c>
      <c r="M15" s="24">
        <f>IF($F15="",0,VLOOKUP($F15,Feuil2!$D$10:$E$13,2))</f>
        <v>0</v>
      </c>
      <c r="N15" s="23">
        <f t="shared" si="0"/>
        <v>0</v>
      </c>
      <c r="O15" s="23">
        <f t="shared" si="1"/>
        <v>0</v>
      </c>
      <c r="P15" s="23">
        <f t="shared" si="3"/>
        <v>0</v>
      </c>
      <c r="Q15" s="23">
        <f t="shared" si="4"/>
        <v>0</v>
      </c>
      <c r="R15">
        <f t="shared" si="5"/>
        <v>0</v>
      </c>
    </row>
    <row r="16" spans="1:18">
      <c r="A16" s="33"/>
      <c r="B16" s="30"/>
      <c r="C16" s="30"/>
      <c r="D16" s="26"/>
      <c r="E16" s="26"/>
      <c r="F16" s="27"/>
      <c r="G16" s="28"/>
      <c r="H16" s="29"/>
      <c r="I16" s="29"/>
      <c r="J16" s="37" t="str">
        <f t="shared" si="2"/>
        <v/>
      </c>
      <c r="K16" s="24"/>
      <c r="L16" s="24">
        <f>IF($E16="",0,VLOOKUP($E16,Feuil2!$D$4:$E$8,2))</f>
        <v>0</v>
      </c>
      <c r="M16" s="24">
        <f>IF($F16="",0,VLOOKUP($F16,Feuil2!$D$10:$E$13,2))</f>
        <v>0</v>
      </c>
      <c r="N16" s="23">
        <f t="shared" si="0"/>
        <v>0</v>
      </c>
      <c r="O16" s="23">
        <f t="shared" si="1"/>
        <v>0</v>
      </c>
      <c r="P16" s="23">
        <f t="shared" si="3"/>
        <v>0</v>
      </c>
      <c r="Q16" s="23">
        <f t="shared" si="4"/>
        <v>0</v>
      </c>
      <c r="R16">
        <f t="shared" si="5"/>
        <v>0</v>
      </c>
    </row>
    <row r="17" spans="1:18">
      <c r="A17" s="33"/>
      <c r="B17" s="30"/>
      <c r="C17" s="30"/>
      <c r="D17" s="26"/>
      <c r="E17" s="26"/>
      <c r="F17" s="27"/>
      <c r="G17" s="28"/>
      <c r="H17" s="29"/>
      <c r="I17" s="29"/>
      <c r="J17" s="37" t="str">
        <f t="shared" si="2"/>
        <v/>
      </c>
      <c r="K17" s="24"/>
      <c r="L17" s="24">
        <f>IF($E17="",0,VLOOKUP($E17,Feuil2!$D$4:$E$8,2))</f>
        <v>0</v>
      </c>
      <c r="M17" s="24">
        <f>IF($F17="",0,VLOOKUP($F17,Feuil2!$D$10:$E$13,2))</f>
        <v>0</v>
      </c>
      <c r="N17" s="23">
        <f t="shared" si="0"/>
        <v>0</v>
      </c>
      <c r="O17" s="23">
        <f t="shared" si="1"/>
        <v>0</v>
      </c>
      <c r="P17" s="23">
        <f t="shared" si="3"/>
        <v>0</v>
      </c>
      <c r="Q17" s="23">
        <f t="shared" si="4"/>
        <v>0</v>
      </c>
      <c r="R17">
        <f t="shared" si="5"/>
        <v>0</v>
      </c>
    </row>
    <row r="18" spans="1:18">
      <c r="A18" s="33"/>
      <c r="B18" s="30"/>
      <c r="C18" s="30"/>
      <c r="D18" s="26"/>
      <c r="E18" s="26"/>
      <c r="F18" s="27"/>
      <c r="G18" s="28"/>
      <c r="H18" s="29"/>
      <c r="I18" s="29"/>
      <c r="J18" s="37" t="str">
        <f t="shared" si="2"/>
        <v/>
      </c>
      <c r="K18" s="24"/>
      <c r="L18" s="24">
        <f>IF($E18="",0,VLOOKUP($E18,Feuil2!$D$4:$E$8,2))</f>
        <v>0</v>
      </c>
      <c r="M18" s="24">
        <f>IF($F18="",0,VLOOKUP($F18,Feuil2!$D$10:$E$13,2))</f>
        <v>0</v>
      </c>
      <c r="N18" s="23">
        <f t="shared" si="0"/>
        <v>0</v>
      </c>
      <c r="O18" s="23">
        <f t="shared" si="1"/>
        <v>0</v>
      </c>
      <c r="P18" s="23">
        <f t="shared" si="3"/>
        <v>0</v>
      </c>
      <c r="Q18" s="23">
        <f t="shared" si="4"/>
        <v>0</v>
      </c>
      <c r="R18">
        <f t="shared" si="5"/>
        <v>0</v>
      </c>
    </row>
    <row r="19" spans="1:18">
      <c r="A19" s="33"/>
      <c r="B19" s="30"/>
      <c r="C19" s="30"/>
      <c r="D19" s="26"/>
      <c r="E19" s="26"/>
      <c r="F19" s="27"/>
      <c r="G19" s="28"/>
      <c r="H19" s="29"/>
      <c r="I19" s="29"/>
      <c r="J19" s="37" t="str">
        <f t="shared" si="2"/>
        <v/>
      </c>
      <c r="K19" s="24"/>
      <c r="L19" s="24">
        <f>IF($E19="",0,VLOOKUP($E19,Feuil2!$D$4:$E$8,2))</f>
        <v>0</v>
      </c>
      <c r="M19" s="24">
        <f>IF($F19="",0,VLOOKUP($F19,Feuil2!$D$10:$E$13,2))</f>
        <v>0</v>
      </c>
      <c r="N19" s="23">
        <f t="shared" si="0"/>
        <v>0</v>
      </c>
      <c r="O19" s="23">
        <f t="shared" si="1"/>
        <v>0</v>
      </c>
      <c r="P19" s="23">
        <f t="shared" si="3"/>
        <v>0</v>
      </c>
      <c r="Q19" s="23">
        <f t="shared" si="4"/>
        <v>0</v>
      </c>
      <c r="R19">
        <f t="shared" si="5"/>
        <v>0</v>
      </c>
    </row>
    <row r="20" spans="1:18">
      <c r="A20" s="33"/>
      <c r="B20" s="30"/>
      <c r="C20" s="30"/>
      <c r="D20" s="26"/>
      <c r="E20" s="26"/>
      <c r="F20" s="27"/>
      <c r="G20" s="28"/>
      <c r="H20" s="29"/>
      <c r="I20" s="29"/>
      <c r="J20" s="37" t="str">
        <f t="shared" si="2"/>
        <v/>
      </c>
      <c r="K20" s="24"/>
      <c r="L20" s="24">
        <f>IF($E20="",0,VLOOKUP($E20,Feuil2!$D$4:$E$8,2))</f>
        <v>0</v>
      </c>
      <c r="M20" s="24">
        <f>IF($F20="",0,VLOOKUP($F20,Feuil2!$D$10:$E$13,2))</f>
        <v>0</v>
      </c>
      <c r="N20" s="23">
        <f t="shared" si="0"/>
        <v>0</v>
      </c>
      <c r="O20" s="23">
        <f t="shared" si="1"/>
        <v>0</v>
      </c>
      <c r="P20" s="23">
        <f t="shared" si="3"/>
        <v>0</v>
      </c>
      <c r="Q20" s="23">
        <f t="shared" si="4"/>
        <v>0</v>
      </c>
      <c r="R20">
        <f t="shared" si="5"/>
        <v>0</v>
      </c>
    </row>
    <row r="21" spans="1:18">
      <c r="A21" s="33"/>
      <c r="B21" s="30"/>
      <c r="C21" s="30"/>
      <c r="D21" s="26"/>
      <c r="E21" s="26"/>
      <c r="F21" s="27"/>
      <c r="G21" s="28"/>
      <c r="H21" s="29"/>
      <c r="I21" s="29"/>
      <c r="J21" s="37" t="str">
        <f t="shared" si="2"/>
        <v/>
      </c>
      <c r="K21" s="24"/>
      <c r="L21" s="24">
        <f>IF($E21="",0,VLOOKUP($E21,Feuil2!$D$4:$E$8,2))</f>
        <v>0</v>
      </c>
      <c r="M21" s="24">
        <f>IF($F21="",0,VLOOKUP($F21,Feuil2!$D$10:$E$13,2))</f>
        <v>0</v>
      </c>
      <c r="N21" s="23">
        <f t="shared" si="0"/>
        <v>0</v>
      </c>
      <c r="O21" s="23">
        <f t="shared" si="1"/>
        <v>0</v>
      </c>
      <c r="P21" s="23">
        <f t="shared" si="3"/>
        <v>0</v>
      </c>
      <c r="Q21" s="23">
        <f t="shared" si="4"/>
        <v>0</v>
      </c>
      <c r="R21">
        <f t="shared" si="5"/>
        <v>0</v>
      </c>
    </row>
    <row r="22" spans="1:18">
      <c r="A22" s="33"/>
      <c r="B22" s="30"/>
      <c r="C22" s="30"/>
      <c r="D22" s="26"/>
      <c r="E22" s="26"/>
      <c r="F22" s="27"/>
      <c r="G22" s="28"/>
      <c r="H22" s="29"/>
      <c r="I22" s="29"/>
      <c r="J22" s="37" t="str">
        <f t="shared" si="2"/>
        <v/>
      </c>
      <c r="K22" s="24"/>
      <c r="L22" s="24">
        <f>IF($E22="",0,VLOOKUP($E22,Feuil2!$D$4:$E$8,2))</f>
        <v>0</v>
      </c>
      <c r="M22" s="24">
        <f>IF($F22="",0,VLOOKUP($F22,Feuil2!$D$10:$E$13,2))</f>
        <v>0</v>
      </c>
      <c r="N22" s="23">
        <f t="shared" si="0"/>
        <v>0</v>
      </c>
      <c r="O22" s="23">
        <f t="shared" si="1"/>
        <v>0</v>
      </c>
      <c r="P22" s="23">
        <f t="shared" si="3"/>
        <v>0</v>
      </c>
      <c r="Q22" s="23">
        <f t="shared" si="4"/>
        <v>0</v>
      </c>
      <c r="R22">
        <f t="shared" si="5"/>
        <v>0</v>
      </c>
    </row>
    <row r="23" spans="1:18">
      <c r="A23" s="33"/>
      <c r="B23" s="30"/>
      <c r="C23" s="30"/>
      <c r="D23" s="26"/>
      <c r="E23" s="26"/>
      <c r="F23" s="27"/>
      <c r="G23" s="28"/>
      <c r="H23" s="29"/>
      <c r="I23" s="29"/>
      <c r="J23" s="37" t="str">
        <f t="shared" si="2"/>
        <v/>
      </c>
      <c r="K23" s="24"/>
      <c r="L23" s="24">
        <f>IF($E23="",0,VLOOKUP($E23,Feuil2!$D$4:$E$8,2))</f>
        <v>0</v>
      </c>
      <c r="M23" s="24">
        <f>IF($F23="",0,VLOOKUP($F23,Feuil2!$D$10:$E$13,2))</f>
        <v>0</v>
      </c>
      <c r="N23" s="23">
        <f t="shared" si="0"/>
        <v>0</v>
      </c>
      <c r="O23" s="23">
        <f t="shared" si="1"/>
        <v>0</v>
      </c>
      <c r="P23" s="23">
        <f t="shared" si="3"/>
        <v>0</v>
      </c>
      <c r="Q23" s="23">
        <f t="shared" si="4"/>
        <v>0</v>
      </c>
      <c r="R23">
        <f t="shared" si="5"/>
        <v>0</v>
      </c>
    </row>
    <row r="24" spans="1:18">
      <c r="A24" s="33"/>
      <c r="B24" s="30"/>
      <c r="C24" s="30"/>
      <c r="D24" s="26"/>
      <c r="E24" s="26"/>
      <c r="F24" s="27"/>
      <c r="G24" s="28"/>
      <c r="H24" s="29"/>
      <c r="I24" s="29"/>
      <c r="J24" s="37" t="str">
        <f t="shared" si="2"/>
        <v/>
      </c>
      <c r="K24" s="24"/>
      <c r="L24" s="24">
        <f>IF($E24="",0,VLOOKUP($E24,Feuil2!$D$4:$E$8,2))</f>
        <v>0</v>
      </c>
      <c r="M24" s="24">
        <f>IF($F24="",0,VLOOKUP($F24,Feuil2!$D$10:$E$13,2))</f>
        <v>0</v>
      </c>
      <c r="N24" s="23">
        <f t="shared" si="0"/>
        <v>0</v>
      </c>
      <c r="O24" s="23">
        <f t="shared" si="1"/>
        <v>0</v>
      </c>
      <c r="P24" s="23">
        <f t="shared" si="3"/>
        <v>0</v>
      </c>
      <c r="Q24" s="23">
        <f t="shared" si="4"/>
        <v>0</v>
      </c>
      <c r="R24">
        <f t="shared" si="5"/>
        <v>0</v>
      </c>
    </row>
    <row r="25" spans="1:18">
      <c r="A25" s="33"/>
      <c r="B25" s="30"/>
      <c r="C25" s="30"/>
      <c r="D25" s="26"/>
      <c r="E25" s="26"/>
      <c r="F25" s="27"/>
      <c r="G25" s="28"/>
      <c r="H25" s="29"/>
      <c r="I25" s="29"/>
      <c r="J25" s="37" t="str">
        <f t="shared" si="2"/>
        <v/>
      </c>
      <c r="K25" s="24"/>
      <c r="L25" s="24">
        <f>IF($E25="",0,VLOOKUP($E25,Feuil2!$D$4:$E$8,2))</f>
        <v>0</v>
      </c>
      <c r="M25" s="24">
        <f>IF($F25="",0,VLOOKUP($F25,Feuil2!$D$10:$E$13,2))</f>
        <v>0</v>
      </c>
      <c r="N25" s="23">
        <f t="shared" si="0"/>
        <v>0</v>
      </c>
      <c r="O25" s="23">
        <f t="shared" si="1"/>
        <v>0</v>
      </c>
      <c r="P25" s="23">
        <f t="shared" si="3"/>
        <v>0</v>
      </c>
      <c r="Q25" s="23">
        <f t="shared" si="4"/>
        <v>0</v>
      </c>
      <c r="R25">
        <f t="shared" si="5"/>
        <v>0</v>
      </c>
    </row>
    <row r="26" spans="1:18">
      <c r="A26" s="33"/>
      <c r="B26" s="30"/>
      <c r="C26" s="30"/>
      <c r="D26" s="26"/>
      <c r="E26" s="26"/>
      <c r="F26" s="27"/>
      <c r="G26" s="28"/>
      <c r="H26" s="29"/>
      <c r="I26" s="29"/>
      <c r="J26" s="37" t="str">
        <f t="shared" si="2"/>
        <v/>
      </c>
      <c r="K26" s="24"/>
      <c r="L26" s="24">
        <f>IF($E26="",0,VLOOKUP($E26,Feuil2!$D$4:$E$8,2))</f>
        <v>0</v>
      </c>
      <c r="M26" s="24">
        <f>IF($F26="",0,VLOOKUP($F26,Feuil2!$D$10:$E$13,2))</f>
        <v>0</v>
      </c>
      <c r="N26" s="23">
        <f t="shared" si="0"/>
        <v>0</v>
      </c>
      <c r="O26" s="23">
        <f t="shared" si="1"/>
        <v>0</v>
      </c>
      <c r="P26" s="23">
        <f t="shared" si="3"/>
        <v>0</v>
      </c>
      <c r="Q26" s="23">
        <f t="shared" si="4"/>
        <v>0</v>
      </c>
      <c r="R26">
        <f t="shared" si="5"/>
        <v>0</v>
      </c>
    </row>
    <row r="27" spans="1:18">
      <c r="A27" s="33"/>
      <c r="B27" s="30"/>
      <c r="C27" s="30"/>
      <c r="D27" s="26"/>
      <c r="E27" s="26"/>
      <c r="F27" s="27"/>
      <c r="G27" s="28"/>
      <c r="H27" s="29"/>
      <c r="I27" s="29"/>
      <c r="J27" s="37" t="str">
        <f t="shared" si="2"/>
        <v/>
      </c>
      <c r="K27" s="24"/>
      <c r="L27" s="24">
        <f>IF($E27="",0,VLOOKUP($E27,Feuil2!$D$4:$E$8,2))</f>
        <v>0</v>
      </c>
      <c r="M27" s="24">
        <f>IF($F27="",0,VLOOKUP($F27,Feuil2!$D$10:$E$13,2))</f>
        <v>0</v>
      </c>
      <c r="N27" s="23">
        <f t="shared" si="0"/>
        <v>0</v>
      </c>
      <c r="O27" s="23">
        <f t="shared" si="1"/>
        <v>0</v>
      </c>
      <c r="P27" s="23">
        <f t="shared" si="3"/>
        <v>0</v>
      </c>
      <c r="Q27" s="23">
        <f t="shared" si="4"/>
        <v>0</v>
      </c>
      <c r="R27">
        <f t="shared" si="5"/>
        <v>0</v>
      </c>
    </row>
    <row r="28" spans="1:18">
      <c r="A28" s="33"/>
      <c r="B28" s="30"/>
      <c r="C28" s="30"/>
      <c r="D28" s="26"/>
      <c r="E28" s="26"/>
      <c r="F28" s="27"/>
      <c r="G28" s="28"/>
      <c r="H28" s="29"/>
      <c r="I28" s="29"/>
      <c r="J28" s="37" t="str">
        <f t="shared" si="2"/>
        <v/>
      </c>
      <c r="K28" s="24"/>
      <c r="L28" s="24">
        <f>IF($E28="",0,VLOOKUP($E28,Feuil2!$D$4:$E$8,2))</f>
        <v>0</v>
      </c>
      <c r="M28" s="24">
        <f>IF($F28="",0,VLOOKUP($F28,Feuil2!$D$10:$E$13,2))</f>
        <v>0</v>
      </c>
      <c r="N28" s="23">
        <f t="shared" ref="N28:N30" si="6">IF(AND($G28="Olympic",$H28="Single"),420,0)</f>
        <v>0</v>
      </c>
      <c r="O28" s="23">
        <f t="shared" ref="O28:O30" si="7">IF(AND($G28="Olympic",$H28="Double-Triple-Multiple"),350,0)</f>
        <v>0</v>
      </c>
      <c r="P28" s="23">
        <f t="shared" si="3"/>
        <v>0</v>
      </c>
      <c r="Q28" s="23">
        <f t="shared" si="4"/>
        <v>0</v>
      </c>
      <c r="R28">
        <f t="shared" si="5"/>
        <v>0</v>
      </c>
    </row>
    <row r="29" spans="1:18">
      <c r="A29" s="33"/>
      <c r="B29" s="30"/>
      <c r="C29" s="30"/>
      <c r="D29" s="26"/>
      <c r="E29" s="26"/>
      <c r="F29" s="27"/>
      <c r="G29" s="28"/>
      <c r="H29" s="29"/>
      <c r="I29" s="29"/>
      <c r="J29" s="37" t="str">
        <f t="shared" si="2"/>
        <v/>
      </c>
      <c r="K29" s="24"/>
      <c r="L29" s="24">
        <f>IF($E29="",0,VLOOKUP($E29,Feuil2!$D$4:$E$8,2))</f>
        <v>0</v>
      </c>
      <c r="M29" s="24">
        <f>IF($F29="",0,VLOOKUP($F29,Feuil2!$D$10:$E$13,2))</f>
        <v>0</v>
      </c>
      <c r="N29" s="23">
        <f t="shared" si="6"/>
        <v>0</v>
      </c>
      <c r="O29" s="23">
        <f t="shared" si="7"/>
        <v>0</v>
      </c>
      <c r="P29" s="23">
        <f t="shared" si="3"/>
        <v>0</v>
      </c>
      <c r="Q29" s="23">
        <f t="shared" si="4"/>
        <v>0</v>
      </c>
      <c r="R29">
        <f t="shared" si="5"/>
        <v>0</v>
      </c>
    </row>
    <row r="30" spans="1:18">
      <c r="A30" s="33"/>
      <c r="B30" s="30"/>
      <c r="C30" s="30"/>
      <c r="D30" s="26"/>
      <c r="E30" s="26"/>
      <c r="F30" s="27"/>
      <c r="G30" s="28"/>
      <c r="H30" s="29"/>
      <c r="I30" s="29"/>
      <c r="J30" s="37" t="str">
        <f t="shared" si="2"/>
        <v/>
      </c>
      <c r="K30" s="24"/>
      <c r="L30" s="24">
        <f>IF($E30="",0,VLOOKUP($E30,Feuil2!$D$4:$E$8,2))</f>
        <v>0</v>
      </c>
      <c r="M30" s="24">
        <f>IF($F30="",0,VLOOKUP($F30,Feuil2!$D$10:$E$13,2))</f>
        <v>0</v>
      </c>
      <c r="N30" s="23">
        <f t="shared" si="6"/>
        <v>0</v>
      </c>
      <c r="O30" s="23">
        <f t="shared" si="7"/>
        <v>0</v>
      </c>
      <c r="P30" s="23">
        <f t="shared" si="3"/>
        <v>0</v>
      </c>
      <c r="Q30" s="23">
        <f t="shared" si="4"/>
        <v>0</v>
      </c>
      <c r="R30">
        <f t="shared" si="5"/>
        <v>0</v>
      </c>
    </row>
    <row r="31" spans="1:18">
      <c r="A31" s="33"/>
      <c r="B31" s="30"/>
      <c r="C31" s="30"/>
      <c r="D31" s="26"/>
      <c r="E31" s="26"/>
      <c r="F31" s="27"/>
      <c r="G31" s="28"/>
      <c r="H31" s="29"/>
      <c r="I31" s="29"/>
      <c r="J31" s="37" t="str">
        <f t="shared" si="2"/>
        <v/>
      </c>
      <c r="K31" s="24"/>
      <c r="L31" s="24">
        <f>IF($E31="",0,VLOOKUP($E31,Feuil2!$D$4:$E$8,2))</f>
        <v>0</v>
      </c>
      <c r="M31" s="24">
        <f>IF($F31="",0,VLOOKUP($F31,Feuil2!$D$10:$E$13,2))</f>
        <v>0</v>
      </c>
      <c r="N31" s="23">
        <f t="shared" ref="N31:N40" si="8">IF(AND($G31="Olympic",$H31="Single"),420,0)</f>
        <v>0</v>
      </c>
      <c r="O31" s="23">
        <f t="shared" ref="O31:O40" si="9">IF(AND($G31="Olympic",$H31="Double-Triple-Multiple"),350,0)</f>
        <v>0</v>
      </c>
      <c r="P31" s="23">
        <f t="shared" si="3"/>
        <v>0</v>
      </c>
      <c r="Q31" s="23">
        <f t="shared" si="4"/>
        <v>0</v>
      </c>
      <c r="R31">
        <f t="shared" si="5"/>
        <v>0</v>
      </c>
    </row>
    <row r="32" spans="1:18">
      <c r="A32" s="33"/>
      <c r="B32" s="30"/>
      <c r="C32" s="30"/>
      <c r="D32" s="26"/>
      <c r="E32" s="26"/>
      <c r="F32" s="27"/>
      <c r="G32" s="28"/>
      <c r="H32" s="29"/>
      <c r="I32" s="29"/>
      <c r="J32" s="37" t="str">
        <f t="shared" si="2"/>
        <v/>
      </c>
      <c r="K32" s="24"/>
      <c r="L32" s="24">
        <f>IF($E32="",0,VLOOKUP($E32,Feuil2!$D$4:$E$8,2))</f>
        <v>0</v>
      </c>
      <c r="M32" s="24">
        <f>IF($F32="",0,VLOOKUP($F32,Feuil2!$D$10:$E$13,2))</f>
        <v>0</v>
      </c>
      <c r="N32" s="23">
        <f t="shared" si="8"/>
        <v>0</v>
      </c>
      <c r="O32" s="23">
        <f t="shared" si="9"/>
        <v>0</v>
      </c>
      <c r="P32" s="23">
        <f t="shared" si="3"/>
        <v>0</v>
      </c>
      <c r="Q32" s="23">
        <f t="shared" si="4"/>
        <v>0</v>
      </c>
      <c r="R32">
        <f t="shared" si="5"/>
        <v>0</v>
      </c>
    </row>
    <row r="33" spans="1:18">
      <c r="A33" s="33"/>
      <c r="B33" s="30"/>
      <c r="C33" s="30"/>
      <c r="D33" s="26"/>
      <c r="E33" s="26"/>
      <c r="F33" s="27"/>
      <c r="G33" s="28"/>
      <c r="H33" s="29"/>
      <c r="I33" s="29"/>
      <c r="J33" s="37" t="str">
        <f t="shared" si="2"/>
        <v/>
      </c>
      <c r="K33" s="24"/>
      <c r="L33" s="24">
        <f>IF($E33="",0,VLOOKUP($E33,Feuil2!$D$4:$E$8,2))</f>
        <v>0</v>
      </c>
      <c r="M33" s="24">
        <f>IF($F33="",0,VLOOKUP($F33,Feuil2!$D$10:$E$13,2))</f>
        <v>0</v>
      </c>
      <c r="N33" s="23">
        <f t="shared" si="8"/>
        <v>0</v>
      </c>
      <c r="O33" s="23">
        <f t="shared" si="9"/>
        <v>0</v>
      </c>
      <c r="P33" s="23">
        <f t="shared" si="3"/>
        <v>0</v>
      </c>
      <c r="Q33" s="23">
        <f t="shared" si="4"/>
        <v>0</v>
      </c>
      <c r="R33">
        <f t="shared" si="5"/>
        <v>0</v>
      </c>
    </row>
    <row r="34" spans="1:18">
      <c r="A34" s="33"/>
      <c r="B34" s="30"/>
      <c r="C34" s="30"/>
      <c r="D34" s="26"/>
      <c r="E34" s="26"/>
      <c r="F34" s="27"/>
      <c r="G34" s="28"/>
      <c r="H34" s="29"/>
      <c r="I34" s="29"/>
      <c r="J34" s="37" t="str">
        <f t="shared" si="2"/>
        <v/>
      </c>
      <c r="K34" s="24"/>
      <c r="L34" s="24">
        <f>IF($E34="",0,VLOOKUP($E34,Feuil2!$D$4:$E$8,2))</f>
        <v>0</v>
      </c>
      <c r="M34" s="24">
        <f>IF($F34="",0,VLOOKUP($F34,Feuil2!$D$10:$E$13,2))</f>
        <v>0</v>
      </c>
      <c r="N34" s="23">
        <f t="shared" si="8"/>
        <v>0</v>
      </c>
      <c r="O34" s="23">
        <f t="shared" si="9"/>
        <v>0</v>
      </c>
      <c r="P34" s="23">
        <f t="shared" si="3"/>
        <v>0</v>
      </c>
      <c r="Q34" s="23">
        <f t="shared" si="4"/>
        <v>0</v>
      </c>
      <c r="R34">
        <f t="shared" si="5"/>
        <v>0</v>
      </c>
    </row>
    <row r="35" spans="1:18">
      <c r="A35" s="33"/>
      <c r="B35" s="30"/>
      <c r="C35" s="30"/>
      <c r="D35" s="26"/>
      <c r="E35" s="26"/>
      <c r="F35" s="27"/>
      <c r="G35" s="28"/>
      <c r="H35" s="29"/>
      <c r="I35" s="29"/>
      <c r="J35" s="37" t="str">
        <f t="shared" si="2"/>
        <v/>
      </c>
      <c r="K35" s="24"/>
      <c r="L35" s="24">
        <f>IF($E35="",0,VLOOKUP($E35,Feuil2!$D$4:$E$8,2))</f>
        <v>0</v>
      </c>
      <c r="M35" s="24">
        <f>IF($F35="",0,VLOOKUP($F35,Feuil2!$D$10:$E$13,2))</f>
        <v>0</v>
      </c>
      <c r="N35" s="23">
        <f t="shared" si="8"/>
        <v>0</v>
      </c>
      <c r="O35" s="23">
        <f t="shared" si="9"/>
        <v>0</v>
      </c>
      <c r="P35" s="23">
        <f t="shared" si="3"/>
        <v>0</v>
      </c>
      <c r="Q35" s="23">
        <f t="shared" si="4"/>
        <v>0</v>
      </c>
      <c r="R35">
        <f t="shared" si="5"/>
        <v>0</v>
      </c>
    </row>
    <row r="36" spans="1:18">
      <c r="A36" s="33"/>
      <c r="B36" s="30"/>
      <c r="C36" s="30"/>
      <c r="D36" s="26"/>
      <c r="E36" s="26"/>
      <c r="F36" s="27"/>
      <c r="G36" s="28"/>
      <c r="H36" s="29"/>
      <c r="I36" s="29"/>
      <c r="J36" s="37" t="str">
        <f t="shared" si="2"/>
        <v/>
      </c>
      <c r="K36" s="24"/>
      <c r="L36" s="24">
        <f>IF($E36="",0,VLOOKUP($E36,Feuil2!$D$4:$E$8,2))</f>
        <v>0</v>
      </c>
      <c r="M36" s="24">
        <f>IF($F36="",0,VLOOKUP($F36,Feuil2!$D$10:$E$13,2))</f>
        <v>0</v>
      </c>
      <c r="N36" s="23">
        <f t="shared" si="8"/>
        <v>0</v>
      </c>
      <c r="O36" s="23">
        <f t="shared" si="9"/>
        <v>0</v>
      </c>
      <c r="P36" s="23">
        <f t="shared" si="3"/>
        <v>0</v>
      </c>
      <c r="Q36" s="23">
        <f t="shared" si="4"/>
        <v>0</v>
      </c>
      <c r="R36">
        <f t="shared" si="5"/>
        <v>0</v>
      </c>
    </row>
    <row r="37" spans="1:18">
      <c r="A37" s="33"/>
      <c r="B37" s="30"/>
      <c r="C37" s="30"/>
      <c r="D37" s="26"/>
      <c r="E37" s="26"/>
      <c r="F37" s="27"/>
      <c r="G37" s="28"/>
      <c r="H37" s="29"/>
      <c r="I37" s="29"/>
      <c r="J37" s="37" t="str">
        <f t="shared" si="2"/>
        <v/>
      </c>
      <c r="K37" s="24"/>
      <c r="L37" s="24">
        <f>IF($E37="",0,VLOOKUP($E37,Feuil2!$D$4:$E$8,2))</f>
        <v>0</v>
      </c>
      <c r="M37" s="24">
        <f>IF($F37="",0,VLOOKUP($F37,Feuil2!$D$10:$E$13,2))</f>
        <v>0</v>
      </c>
      <c r="N37" s="23">
        <f t="shared" si="8"/>
        <v>0</v>
      </c>
      <c r="O37" s="23">
        <f t="shared" si="9"/>
        <v>0</v>
      </c>
      <c r="P37" s="23">
        <f t="shared" si="3"/>
        <v>0</v>
      </c>
      <c r="Q37" s="23">
        <f t="shared" si="4"/>
        <v>0</v>
      </c>
      <c r="R37">
        <f t="shared" si="5"/>
        <v>0</v>
      </c>
    </row>
    <row r="38" spans="1:18">
      <c r="A38" s="33"/>
      <c r="B38" s="30"/>
      <c r="C38" s="30"/>
      <c r="D38" s="26"/>
      <c r="E38" s="26"/>
      <c r="F38" s="27"/>
      <c r="G38" s="28"/>
      <c r="H38" s="29"/>
      <c r="I38" s="29"/>
      <c r="J38" s="37" t="str">
        <f t="shared" si="2"/>
        <v/>
      </c>
      <c r="K38" s="24"/>
      <c r="L38" s="24">
        <f>IF($E38="",0,VLOOKUP($E38,Feuil2!$D$4:$E$8,2))</f>
        <v>0</v>
      </c>
      <c r="M38" s="24">
        <f>IF($F38="",0,VLOOKUP($F38,Feuil2!$D$10:$E$13,2))</f>
        <v>0</v>
      </c>
      <c r="N38" s="23">
        <f t="shared" si="8"/>
        <v>0</v>
      </c>
      <c r="O38" s="23">
        <f t="shared" si="9"/>
        <v>0</v>
      </c>
      <c r="P38" s="23">
        <f t="shared" si="3"/>
        <v>0</v>
      </c>
      <c r="Q38" s="23">
        <f t="shared" si="4"/>
        <v>0</v>
      </c>
      <c r="R38">
        <f t="shared" si="5"/>
        <v>0</v>
      </c>
    </row>
    <row r="39" spans="1:18">
      <c r="A39" s="33"/>
      <c r="B39" s="30"/>
      <c r="C39" s="30"/>
      <c r="D39" s="26"/>
      <c r="E39" s="26"/>
      <c r="F39" s="27"/>
      <c r="G39" s="28"/>
      <c r="H39" s="29"/>
      <c r="I39" s="29"/>
      <c r="J39" s="37" t="str">
        <f t="shared" si="2"/>
        <v/>
      </c>
      <c r="K39" s="24"/>
      <c r="L39" s="24">
        <f>IF($E39="",0,VLOOKUP($E39,Feuil2!$D$4:$E$8,2))</f>
        <v>0</v>
      </c>
      <c r="M39" s="24">
        <f>IF($F39="",0,VLOOKUP($F39,Feuil2!$D$10:$E$13,2))</f>
        <v>0</v>
      </c>
      <c r="N39" s="23">
        <f t="shared" si="8"/>
        <v>0</v>
      </c>
      <c r="O39" s="23">
        <f t="shared" si="9"/>
        <v>0</v>
      </c>
      <c r="P39" s="23">
        <f t="shared" si="3"/>
        <v>0</v>
      </c>
      <c r="Q39" s="23">
        <f t="shared" si="4"/>
        <v>0</v>
      </c>
      <c r="R39">
        <f t="shared" si="5"/>
        <v>0</v>
      </c>
    </row>
    <row r="40" spans="1:18">
      <c r="A40" s="33"/>
      <c r="B40" s="30"/>
      <c r="C40" s="30"/>
      <c r="D40" s="26"/>
      <c r="E40" s="26"/>
      <c r="F40" s="27"/>
      <c r="G40" s="28"/>
      <c r="H40" s="29"/>
      <c r="I40" s="29"/>
      <c r="J40" s="37" t="str">
        <f t="shared" si="2"/>
        <v/>
      </c>
      <c r="K40" s="24"/>
      <c r="L40" s="24">
        <f>IF($E40="",0,VLOOKUP($E40,Feuil2!$D$4:$E$8,2))</f>
        <v>0</v>
      </c>
      <c r="M40" s="24">
        <f>IF($F40="",0,VLOOKUP($F40,Feuil2!$D$10:$E$13,2))</f>
        <v>0</v>
      </c>
      <c r="N40" s="23">
        <f t="shared" si="8"/>
        <v>0</v>
      </c>
      <c r="O40" s="23">
        <f t="shared" si="9"/>
        <v>0</v>
      </c>
      <c r="P40" s="23">
        <f t="shared" si="3"/>
        <v>0</v>
      </c>
      <c r="Q40" s="23">
        <f t="shared" si="4"/>
        <v>0</v>
      </c>
      <c r="R40">
        <f t="shared" si="5"/>
        <v>0</v>
      </c>
    </row>
    <row r="41" spans="1:18" ht="18.75">
      <c r="B41" s="12"/>
      <c r="C41" s="12"/>
      <c r="D41" s="10"/>
      <c r="E41" s="10"/>
      <c r="F41" s="13"/>
      <c r="G41" s="13"/>
      <c r="I41" s="40" t="s">
        <v>158</v>
      </c>
      <c r="J41" s="38">
        <f>SUM(J12:J40)</f>
        <v>0</v>
      </c>
    </row>
    <row r="42" spans="1:18">
      <c r="B42" s="2"/>
    </row>
    <row r="43" spans="1:18">
      <c r="B43" s="49"/>
      <c r="C43" s="50"/>
      <c r="D43" s="50"/>
      <c r="E43" s="50"/>
      <c r="F43" s="34"/>
      <c r="G43" s="34"/>
      <c r="H43" s="34"/>
    </row>
    <row r="44" spans="1:18">
      <c r="B44" s="4"/>
      <c r="C44" s="11"/>
      <c r="D44" s="11"/>
      <c r="E44" s="11"/>
      <c r="F44" s="11"/>
      <c r="G44" s="11"/>
      <c r="H44" s="11"/>
    </row>
    <row r="45" spans="1:18">
      <c r="B45" s="46"/>
      <c r="C45" s="16"/>
      <c r="D45" s="16"/>
      <c r="E45" s="45"/>
      <c r="F45" s="47"/>
      <c r="G45" s="45"/>
      <c r="H45" s="48"/>
      <c r="I45" s="48"/>
    </row>
    <row r="46" spans="1:18">
      <c r="B46" s="46"/>
      <c r="C46" s="16"/>
      <c r="D46" s="16"/>
      <c r="E46" s="45"/>
      <c r="F46" s="47"/>
      <c r="G46" s="45"/>
      <c r="H46" s="48"/>
      <c r="I46" s="48"/>
    </row>
    <row r="47" spans="1:18">
      <c r="B47" s="6"/>
    </row>
    <row r="48" spans="1:18" ht="18.75">
      <c r="B48" s="93" t="s">
        <v>193</v>
      </c>
    </row>
    <row r="50" spans="2:8">
      <c r="B50" s="52"/>
      <c r="C50" s="42"/>
      <c r="F50" s="56"/>
      <c r="G50" s="56"/>
      <c r="H50" s="56"/>
    </row>
    <row r="51" spans="2:8">
      <c r="B51" s="53" t="s">
        <v>7</v>
      </c>
      <c r="C51" s="54"/>
      <c r="F51" s="53" t="s">
        <v>8</v>
      </c>
      <c r="G51" s="42"/>
      <c r="H51" s="57"/>
    </row>
    <row r="52" spans="2:8">
      <c r="B52" s="55"/>
      <c r="C52" s="42"/>
      <c r="F52" s="56"/>
      <c r="G52" s="56"/>
      <c r="H52" s="56"/>
    </row>
    <row r="53" spans="2:8">
      <c r="B53" s="7"/>
    </row>
    <row r="54" spans="2:8">
      <c r="B54" s="7"/>
    </row>
    <row r="55" spans="2:8">
      <c r="B55" s="14"/>
    </row>
    <row r="56" spans="2:8">
      <c r="B56" s="44"/>
    </row>
  </sheetData>
  <sheetProtection sheet="1" objects="1" scenarios="1"/>
  <conditionalFormatting sqref="D12:D40">
    <cfRule type="containsText" dxfId="1" priority="1" operator="containsText" text="Team Leader">
      <formula>NOT(ISERROR(SEARCH("Team Leader",D12)))</formula>
    </cfRule>
    <cfRule type="containsText" dxfId="0" priority="2" operator="containsText" text="Team Leader">
      <formula>NOT(ISERROR(SEARCH("Team Leader",D12)))</formula>
    </cfRule>
  </conditionalFormatting>
  <dataValidations count="7">
    <dataValidation type="list" allowBlank="1" showInputMessage="1" showErrorMessage="1" sqref="G12:G40">
      <formula1>Feuil2!$A$16:$A$17</formula1>
    </dataValidation>
    <dataValidation type="list" allowBlank="1" showInputMessage="1" showErrorMessage="1" sqref="H12:H40">
      <formula1>Feuil2!$A$19:$A$20</formula1>
    </dataValidation>
    <dataValidation type="list" allowBlank="1" showInputMessage="1" showErrorMessage="1" sqref="I12:I40">
      <formula1>Feuil2!$A$22:$A$23</formula1>
    </dataValidation>
    <dataValidation type="list" allowBlank="1" showInputMessage="1" showErrorMessage="1" sqref="A12:A40">
      <formula1>Feuil2!$A$1:$A$2</formula1>
    </dataValidation>
    <dataValidation type="list" allowBlank="1" showInputMessage="1" showErrorMessage="1" sqref="F12:F40">
      <formula1>Feuil2!$A$10:$A$13</formula1>
    </dataValidation>
    <dataValidation type="list" allowBlank="1" showInputMessage="1" showErrorMessage="1" sqref="D12:D40">
      <formula1>Feuil2!$A$28:$A$32</formula1>
    </dataValidation>
    <dataValidation type="list" allowBlank="1" showInputMessage="1" showErrorMessage="1" sqref="E12:E40">
      <formula1>Feuil2!$A$4:$A$8</formula1>
    </dataValidation>
  </dataValidations>
  <hyperlinks>
    <hyperlink ref="J3" r:id="rId1"/>
    <hyperlink ref="B48" location="Travel!A1" display="please fill in this travel form"/>
  </hyperlinks>
  <pageMargins left="0.70866141732283472" right="0.70866141732283472" top="0.74803149606299213" bottom="0.74803149606299213" header="0.31496062992125984" footer="0.31496062992125984"/>
  <pageSetup paperSize="9" scale="60" orientation="landscape" r:id="rId2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40"/>
  <sheetViews>
    <sheetView workbookViewId="0">
      <selection activeCell="I30" sqref="I30"/>
    </sheetView>
  </sheetViews>
  <sheetFormatPr baseColWidth="10" defaultRowHeight="15"/>
  <cols>
    <col min="3" max="3" width="15.85546875" bestFit="1" customWidth="1"/>
    <col min="4" max="4" width="16.28515625" customWidth="1"/>
    <col min="5" max="5" width="16.5703125" customWidth="1"/>
    <col min="6" max="6" width="16.140625" customWidth="1"/>
  </cols>
  <sheetData>
    <row r="1" spans="1:6" ht="18.75">
      <c r="A1" s="70"/>
      <c r="C1" s="89" t="s">
        <v>194</v>
      </c>
    </row>
    <row r="2" spans="1:6" s="92" customFormat="1">
      <c r="A2" s="91" t="s">
        <v>195</v>
      </c>
    </row>
    <row r="3" spans="1:6">
      <c r="A3" s="14"/>
    </row>
    <row r="4" spans="1:6">
      <c r="A4" s="14"/>
    </row>
    <row r="5" spans="1:6" ht="15.75" thickBot="1">
      <c r="A5" s="71"/>
      <c r="B5" s="34"/>
      <c r="C5" s="71" t="s">
        <v>196</v>
      </c>
      <c r="D5" s="34"/>
      <c r="E5" s="34"/>
      <c r="F5" s="34"/>
    </row>
    <row r="6" spans="1:6" ht="15.75" thickBot="1">
      <c r="A6" s="72"/>
      <c r="B6" s="84"/>
      <c r="C6" s="84" t="s">
        <v>197</v>
      </c>
      <c r="D6" s="84"/>
      <c r="E6" s="84"/>
      <c r="F6" s="85"/>
    </row>
    <row r="7" spans="1:6" ht="15.75" thickBot="1">
      <c r="A7" s="73" t="s">
        <v>198</v>
      </c>
      <c r="B7" s="74" t="s">
        <v>199</v>
      </c>
      <c r="C7" s="74" t="s">
        <v>200</v>
      </c>
      <c r="D7" s="74" t="s">
        <v>201</v>
      </c>
      <c r="E7" s="74" t="s">
        <v>202</v>
      </c>
      <c r="F7" s="74" t="s">
        <v>207</v>
      </c>
    </row>
    <row r="8" spans="1:6" ht="15.75" thickBot="1">
      <c r="A8" s="75"/>
      <c r="B8" s="76"/>
      <c r="C8" s="76"/>
      <c r="D8" s="76"/>
      <c r="E8" s="76"/>
      <c r="F8" s="76"/>
    </row>
    <row r="9" spans="1:6" ht="15.75" thickBot="1">
      <c r="A9" s="75"/>
      <c r="B9" s="76"/>
      <c r="C9" s="76"/>
      <c r="D9" s="76"/>
      <c r="E9" s="76"/>
      <c r="F9" s="76"/>
    </row>
    <row r="10" spans="1:6" ht="15.75" thickBot="1">
      <c r="A10" s="75"/>
      <c r="B10" s="76"/>
      <c r="C10" s="76"/>
      <c r="D10" s="76"/>
      <c r="E10" s="76"/>
      <c r="F10" s="76"/>
    </row>
    <row r="11" spans="1:6" ht="15.75" thickBot="1">
      <c r="A11" s="2"/>
      <c r="B11" s="34"/>
      <c r="C11" s="34"/>
      <c r="D11" s="34"/>
      <c r="E11" s="34"/>
      <c r="F11" s="34"/>
    </row>
    <row r="12" spans="1:6" ht="15.75" thickBot="1">
      <c r="C12" s="72"/>
      <c r="D12" s="86" t="s">
        <v>203</v>
      </c>
      <c r="E12" s="87"/>
      <c r="F12" s="34"/>
    </row>
    <row r="13" spans="1:6" ht="15.75" thickBot="1">
      <c r="C13" s="78" t="s">
        <v>198</v>
      </c>
      <c r="D13" s="79" t="s">
        <v>199</v>
      </c>
      <c r="E13" s="82" t="s">
        <v>207</v>
      </c>
      <c r="F13" s="34"/>
    </row>
    <row r="14" spans="1:6" ht="15.75" thickBot="1">
      <c r="C14" s="75"/>
      <c r="D14" s="76"/>
      <c r="E14" s="76"/>
      <c r="F14" s="34"/>
    </row>
    <row r="15" spans="1:6" ht="15.75" thickBot="1">
      <c r="C15" s="75"/>
      <c r="D15" s="76"/>
      <c r="E15" s="76"/>
      <c r="F15" s="34"/>
    </row>
    <row r="16" spans="1:6" ht="15.75" thickBot="1">
      <c r="C16" s="75"/>
      <c r="D16" s="76"/>
      <c r="E16" s="76"/>
      <c r="F16" s="34"/>
    </row>
    <row r="17" spans="1:6" ht="15.75" thickBot="1">
      <c r="A17" s="2"/>
      <c r="B17" s="34"/>
      <c r="C17" s="34"/>
      <c r="D17" s="34"/>
      <c r="E17" s="34"/>
      <c r="F17" s="34"/>
    </row>
    <row r="18" spans="1:6" ht="15.75" thickBot="1">
      <c r="B18" s="34"/>
      <c r="C18" s="80" t="s">
        <v>213</v>
      </c>
      <c r="E18" s="80" t="s">
        <v>204</v>
      </c>
      <c r="F18" s="34"/>
    </row>
    <row r="19" spans="1:6" ht="15.75" thickBot="1">
      <c r="B19" s="34"/>
      <c r="C19" s="82" t="s">
        <v>207</v>
      </c>
      <c r="E19" s="82" t="s">
        <v>207</v>
      </c>
      <c r="F19" s="34"/>
    </row>
    <row r="20" spans="1:6" ht="15.75" thickBot="1">
      <c r="B20" s="34"/>
      <c r="C20" s="81"/>
      <c r="E20" s="81"/>
      <c r="F20" s="34"/>
    </row>
    <row r="21" spans="1:6">
      <c r="A21" s="2"/>
      <c r="B21" s="34"/>
      <c r="C21" s="34"/>
      <c r="D21" s="34"/>
      <c r="E21" s="34"/>
      <c r="F21" s="34"/>
    </row>
    <row r="22" spans="1:6" ht="15.75" thickBot="1">
      <c r="A22" s="34"/>
      <c r="B22" s="34"/>
      <c r="C22" s="71" t="s">
        <v>205</v>
      </c>
      <c r="D22" s="34"/>
      <c r="E22" s="34"/>
      <c r="F22" s="34"/>
    </row>
    <row r="23" spans="1:6" ht="15.75" thickBot="1">
      <c r="A23" s="72"/>
      <c r="B23" s="84"/>
      <c r="C23" s="84" t="s">
        <v>197</v>
      </c>
      <c r="D23" s="84"/>
      <c r="E23" s="84"/>
      <c r="F23" s="85"/>
    </row>
    <row r="24" spans="1:6" ht="15.75" thickBot="1">
      <c r="A24" s="73" t="s">
        <v>198</v>
      </c>
      <c r="B24" s="74" t="s">
        <v>199</v>
      </c>
      <c r="C24" s="74" t="s">
        <v>200</v>
      </c>
      <c r="D24" s="74" t="s">
        <v>201</v>
      </c>
      <c r="E24" s="74" t="s">
        <v>202</v>
      </c>
      <c r="F24" s="74" t="s">
        <v>207</v>
      </c>
    </row>
    <row r="25" spans="1:6" ht="15.75" thickBot="1">
      <c r="A25" s="75"/>
      <c r="B25" s="76"/>
      <c r="C25" s="76"/>
      <c r="D25" s="76"/>
      <c r="E25" s="76"/>
      <c r="F25" s="76"/>
    </row>
    <row r="26" spans="1:6" ht="15.75" thickBot="1">
      <c r="A26" s="75"/>
      <c r="B26" s="76"/>
      <c r="C26" s="76"/>
      <c r="D26" s="76"/>
      <c r="E26" s="76"/>
      <c r="F26" s="76"/>
    </row>
    <row r="27" spans="1:6" ht="15.75" thickBot="1">
      <c r="A27" s="75"/>
      <c r="B27" s="76"/>
      <c r="C27" s="76"/>
      <c r="D27" s="76"/>
      <c r="E27" s="76"/>
      <c r="F27" s="76"/>
    </row>
    <row r="28" spans="1:6" ht="15.75" thickBot="1">
      <c r="A28" s="2"/>
      <c r="B28" s="34"/>
      <c r="C28" s="34"/>
      <c r="D28" s="34"/>
      <c r="E28" s="34"/>
      <c r="F28" s="34"/>
    </row>
    <row r="29" spans="1:6" ht="15.75" thickBot="1">
      <c r="C29" s="77"/>
      <c r="D29" s="86" t="s">
        <v>210</v>
      </c>
      <c r="E29" s="87"/>
      <c r="F29" s="34"/>
    </row>
    <row r="30" spans="1:6" ht="15.75" thickBot="1">
      <c r="C30" s="78" t="s">
        <v>198</v>
      </c>
      <c r="D30" s="79" t="s">
        <v>199</v>
      </c>
      <c r="E30" s="79" t="s">
        <v>207</v>
      </c>
      <c r="F30" s="34"/>
    </row>
    <row r="31" spans="1:6" ht="15.75" thickBot="1">
      <c r="C31" s="75"/>
      <c r="D31" s="76"/>
      <c r="E31" s="76"/>
      <c r="F31" s="34"/>
    </row>
    <row r="32" spans="1:6" ht="15.75" thickBot="1">
      <c r="C32" s="75"/>
      <c r="D32" s="76"/>
      <c r="E32" s="76"/>
      <c r="F32" s="34"/>
    </row>
    <row r="33" spans="1:6" ht="15.75" thickBot="1">
      <c r="C33" s="75"/>
      <c r="D33" s="76"/>
      <c r="E33" s="76"/>
      <c r="F33" s="34"/>
    </row>
    <row r="34" spans="1:6" ht="15.75" thickBot="1">
      <c r="A34" s="2"/>
      <c r="B34" s="34"/>
      <c r="C34" s="34"/>
      <c r="D34" s="34"/>
      <c r="E34" s="34"/>
      <c r="F34" s="34"/>
    </row>
    <row r="35" spans="1:6" ht="15.75" thickBot="1">
      <c r="B35" s="34"/>
      <c r="D35" s="80" t="s">
        <v>206</v>
      </c>
      <c r="E35" s="34"/>
      <c r="F35" s="34"/>
    </row>
    <row r="36" spans="1:6" ht="15.75" thickBot="1">
      <c r="B36" s="34"/>
      <c r="D36" s="82" t="s">
        <v>207</v>
      </c>
      <c r="E36" s="34"/>
      <c r="F36" s="34"/>
    </row>
    <row r="37" spans="1:6" ht="15.75" thickBot="1">
      <c r="B37" s="34"/>
      <c r="D37" s="81"/>
      <c r="E37" s="34"/>
      <c r="F37" s="34"/>
    </row>
    <row r="38" spans="1:6">
      <c r="B38" s="34"/>
      <c r="C38" s="88"/>
      <c r="D38" s="34"/>
      <c r="E38" s="34"/>
      <c r="F38" s="34"/>
    </row>
    <row r="39" spans="1:6">
      <c r="B39" s="34"/>
      <c r="C39" s="88"/>
      <c r="D39" s="34"/>
      <c r="E39" s="34"/>
      <c r="F39" s="34"/>
    </row>
    <row r="40" spans="1:6">
      <c r="A40" s="83" t="s">
        <v>208</v>
      </c>
      <c r="B40" s="90"/>
      <c r="D40" s="83" t="s">
        <v>209</v>
      </c>
    </row>
  </sheetData>
  <sheetProtection sheet="1" objects="1" scenarios="1"/>
  <hyperlinks>
    <hyperlink ref="A2" r:id="rId1" display="mailto:info@ffbjudo.be"/>
  </hyperlinks>
  <pageMargins left="0.70866141732283472" right="0.70866141732283472" top="0.74803149606299213" bottom="0.74803149606299213" header="0.31496062992125984" footer="0.31496062992125984"/>
  <pageSetup paperSize="9" scale="90" orientation="portrait" r:id="rId2"/>
  <headerFooter>
    <oddHeader>&amp;L&amp;"-,Gras"&amp;16EJU Training Camp&amp;R&amp;"-,Gras"&amp;14Spa, BEL
February 01-04,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104"/>
  <sheetViews>
    <sheetView workbookViewId="0">
      <selection activeCell="D8" sqref="D8"/>
    </sheetView>
  </sheetViews>
  <sheetFormatPr baseColWidth="10" defaultRowHeight="15"/>
  <cols>
    <col min="1" max="1" width="30.42578125" bestFit="1" customWidth="1"/>
    <col min="2" max="2" width="22.140625" bestFit="1" customWidth="1"/>
    <col min="3" max="3" width="7.85546875" customWidth="1"/>
    <col min="4" max="4" width="30.42578125" bestFit="1" customWidth="1"/>
    <col min="6" max="6" width="14.28515625" bestFit="1" customWidth="1"/>
  </cols>
  <sheetData>
    <row r="1" spans="1:5">
      <c r="A1" s="17" t="s">
        <v>176</v>
      </c>
    </row>
    <row r="2" spans="1:5">
      <c r="A2" s="17" t="s">
        <v>177</v>
      </c>
    </row>
    <row r="3" spans="1:5">
      <c r="A3" s="17"/>
    </row>
    <row r="4" spans="1:5">
      <c r="A4" s="63" t="s">
        <v>178</v>
      </c>
      <c r="D4" s="63" t="s">
        <v>214</v>
      </c>
      <c r="E4" s="23">
        <v>30</v>
      </c>
    </row>
    <row r="5" spans="1:5">
      <c r="A5" s="63" t="s">
        <v>186</v>
      </c>
      <c r="D5" s="63" t="s">
        <v>178</v>
      </c>
      <c r="E5" s="23">
        <v>30</v>
      </c>
    </row>
    <row r="6" spans="1:5">
      <c r="A6" s="63" t="s">
        <v>214</v>
      </c>
      <c r="D6" s="63" t="s">
        <v>179</v>
      </c>
      <c r="E6" s="23">
        <v>0</v>
      </c>
    </row>
    <row r="7" spans="1:5">
      <c r="A7" s="63" t="s">
        <v>185</v>
      </c>
      <c r="D7" s="63" t="s">
        <v>185</v>
      </c>
      <c r="E7" s="23">
        <v>0</v>
      </c>
    </row>
    <row r="8" spans="1:5">
      <c r="A8" s="63" t="s">
        <v>179</v>
      </c>
      <c r="D8" s="63" t="s">
        <v>186</v>
      </c>
      <c r="E8" s="23">
        <v>20</v>
      </c>
    </row>
    <row r="10" spans="1:5">
      <c r="A10" s="63" t="s">
        <v>180</v>
      </c>
      <c r="D10" s="63" t="s">
        <v>180</v>
      </c>
      <c r="E10" s="64">
        <v>30</v>
      </c>
    </row>
    <row r="11" spans="1:5">
      <c r="A11" s="63" t="s">
        <v>181</v>
      </c>
      <c r="D11" s="63" t="s">
        <v>181</v>
      </c>
      <c r="E11" s="64">
        <v>60</v>
      </c>
    </row>
    <row r="12" spans="1:5">
      <c r="A12" s="63" t="s">
        <v>182</v>
      </c>
      <c r="D12" s="63" t="s">
        <v>182</v>
      </c>
      <c r="E12" s="64">
        <v>0</v>
      </c>
    </row>
    <row r="13" spans="1:5">
      <c r="A13" s="63" t="s">
        <v>179</v>
      </c>
      <c r="D13" s="63" t="s">
        <v>179</v>
      </c>
      <c r="E13" s="64">
        <v>0</v>
      </c>
    </row>
    <row r="14" spans="1:5">
      <c r="A14" s="63"/>
      <c r="B14" s="63"/>
    </row>
    <row r="16" spans="1:5">
      <c r="A16" s="22" t="s">
        <v>9</v>
      </c>
    </row>
    <row r="17" spans="1:6">
      <c r="A17" s="22" t="s">
        <v>10</v>
      </c>
    </row>
    <row r="18" spans="1:6">
      <c r="E18" s="22"/>
      <c r="F18" s="22"/>
    </row>
    <row r="19" spans="1:6">
      <c r="A19" t="s">
        <v>14</v>
      </c>
      <c r="E19" s="23"/>
      <c r="F19" s="23"/>
    </row>
    <row r="20" spans="1:6">
      <c r="A20" t="s">
        <v>15</v>
      </c>
      <c r="E20" s="23"/>
      <c r="F20" s="23"/>
    </row>
    <row r="21" spans="1:6">
      <c r="E21" s="23"/>
      <c r="F21" s="23"/>
    </row>
    <row r="22" spans="1:6">
      <c r="A22" t="s">
        <v>5</v>
      </c>
      <c r="E22" s="23"/>
      <c r="F22" s="23"/>
    </row>
    <row r="23" spans="1:6">
      <c r="A23" t="s">
        <v>165</v>
      </c>
      <c r="E23" s="23"/>
      <c r="F23" s="23"/>
    </row>
    <row r="24" spans="1:6">
      <c r="E24" s="23"/>
      <c r="F24" s="23"/>
    </row>
    <row r="25" spans="1:6">
      <c r="A25" t="s">
        <v>166</v>
      </c>
      <c r="F25" s="23"/>
    </row>
    <row r="26" spans="1:6">
      <c r="A26" t="s">
        <v>167</v>
      </c>
      <c r="F26" s="23"/>
    </row>
    <row r="27" spans="1:6">
      <c r="F27" s="23"/>
    </row>
    <row r="28" spans="1:6">
      <c r="A28" t="s">
        <v>171</v>
      </c>
      <c r="F28" s="23"/>
    </row>
    <row r="29" spans="1:6">
      <c r="A29" t="s">
        <v>172</v>
      </c>
      <c r="F29" s="23"/>
    </row>
    <row r="30" spans="1:6">
      <c r="A30" t="s">
        <v>173</v>
      </c>
      <c r="F30" s="23"/>
    </row>
    <row r="31" spans="1:6">
      <c r="A31" t="s">
        <v>174</v>
      </c>
      <c r="F31" s="23"/>
    </row>
    <row r="32" spans="1:6">
      <c r="A32" t="s">
        <v>175</v>
      </c>
      <c r="F32" s="23"/>
    </row>
    <row r="34" spans="1:3">
      <c r="A34" s="25" t="s">
        <v>16</v>
      </c>
      <c r="B34" s="25" t="s">
        <v>17</v>
      </c>
      <c r="C34" s="23"/>
    </row>
    <row r="35" spans="1:3">
      <c r="A35" s="25" t="s">
        <v>18</v>
      </c>
      <c r="B35" s="25" t="s">
        <v>19</v>
      </c>
      <c r="C35" s="23"/>
    </row>
    <row r="36" spans="1:3">
      <c r="A36" s="25" t="s">
        <v>20</v>
      </c>
      <c r="B36" s="25" t="s">
        <v>21</v>
      </c>
    </row>
    <row r="37" spans="1:3">
      <c r="A37" s="25" t="s">
        <v>22</v>
      </c>
      <c r="B37" s="25" t="s">
        <v>23</v>
      </c>
    </row>
    <row r="38" spans="1:3">
      <c r="A38" s="25" t="s">
        <v>24</v>
      </c>
      <c r="B38" s="25" t="s">
        <v>25</v>
      </c>
    </row>
    <row r="39" spans="1:3">
      <c r="A39" s="25" t="s">
        <v>26</v>
      </c>
      <c r="B39" s="25" t="s">
        <v>27</v>
      </c>
    </row>
    <row r="40" spans="1:3">
      <c r="A40" s="25" t="s">
        <v>28</v>
      </c>
      <c r="B40" s="25" t="s">
        <v>29</v>
      </c>
    </row>
    <row r="41" spans="1:3">
      <c r="A41" s="25" t="s">
        <v>30</v>
      </c>
      <c r="B41" s="25" t="s">
        <v>31</v>
      </c>
    </row>
    <row r="42" spans="1:3">
      <c r="A42" s="25" t="s">
        <v>32</v>
      </c>
      <c r="B42" s="25" t="s">
        <v>33</v>
      </c>
    </row>
    <row r="43" spans="1:3">
      <c r="A43" s="25" t="s">
        <v>34</v>
      </c>
      <c r="B43" s="25" t="s">
        <v>35</v>
      </c>
    </row>
    <row r="44" spans="1:3">
      <c r="A44" s="25" t="s">
        <v>36</v>
      </c>
      <c r="B44" s="25" t="s">
        <v>37</v>
      </c>
    </row>
    <row r="45" spans="1:3">
      <c r="A45" s="25" t="s">
        <v>38</v>
      </c>
      <c r="B45" s="25" t="s">
        <v>39</v>
      </c>
    </row>
    <row r="46" spans="1:3">
      <c r="A46" s="25" t="s">
        <v>40</v>
      </c>
      <c r="B46" s="25" t="s">
        <v>41</v>
      </c>
    </row>
    <row r="47" spans="1:3">
      <c r="A47" s="25" t="s">
        <v>42</v>
      </c>
      <c r="B47" s="25" t="s">
        <v>43</v>
      </c>
    </row>
    <row r="48" spans="1:3">
      <c r="A48" s="25" t="s">
        <v>44</v>
      </c>
      <c r="B48" s="25" t="s">
        <v>45</v>
      </c>
    </row>
    <row r="49" spans="1:2">
      <c r="A49" s="25" t="s">
        <v>46</v>
      </c>
      <c r="B49" s="25" t="s">
        <v>47</v>
      </c>
    </row>
    <row r="50" spans="1:2">
      <c r="A50" s="25" t="s">
        <v>48</v>
      </c>
      <c r="B50" s="25" t="s">
        <v>49</v>
      </c>
    </row>
    <row r="51" spans="1:2">
      <c r="A51" s="25" t="s">
        <v>50</v>
      </c>
      <c r="B51" s="25" t="s">
        <v>51</v>
      </c>
    </row>
    <row r="52" spans="1:2">
      <c r="A52" s="25" t="s">
        <v>52</v>
      </c>
      <c r="B52" s="25" t="s">
        <v>53</v>
      </c>
    </row>
    <row r="53" spans="1:2">
      <c r="A53" s="25" t="s">
        <v>54</v>
      </c>
      <c r="B53" s="25" t="s">
        <v>55</v>
      </c>
    </row>
    <row r="54" spans="1:2">
      <c r="A54" s="25" t="s">
        <v>56</v>
      </c>
      <c r="B54" s="25" t="s">
        <v>57</v>
      </c>
    </row>
    <row r="55" spans="1:2">
      <c r="A55" s="25" t="s">
        <v>58</v>
      </c>
      <c r="B55" s="25" t="s">
        <v>59</v>
      </c>
    </row>
    <row r="56" spans="1:2">
      <c r="A56" s="25" t="s">
        <v>60</v>
      </c>
      <c r="B56" s="25" t="s">
        <v>61</v>
      </c>
    </row>
    <row r="57" spans="1:2">
      <c r="A57" s="25" t="s">
        <v>62</v>
      </c>
      <c r="B57" s="25" t="s">
        <v>63</v>
      </c>
    </row>
    <row r="58" spans="1:2">
      <c r="A58" s="25" t="s">
        <v>64</v>
      </c>
      <c r="B58" s="25" t="s">
        <v>65</v>
      </c>
    </row>
    <row r="59" spans="1:2">
      <c r="A59" s="25" t="s">
        <v>66</v>
      </c>
      <c r="B59" s="25" t="s">
        <v>67</v>
      </c>
    </row>
    <row r="60" spans="1:2">
      <c r="A60" s="25" t="s">
        <v>68</v>
      </c>
      <c r="B60" s="25" t="s">
        <v>69</v>
      </c>
    </row>
    <row r="61" spans="1:2">
      <c r="A61" s="25" t="s">
        <v>70</v>
      </c>
      <c r="B61" s="25" t="s">
        <v>71</v>
      </c>
    </row>
    <row r="62" spans="1:2">
      <c r="A62" s="25" t="s">
        <v>72</v>
      </c>
      <c r="B62" s="25" t="s">
        <v>73</v>
      </c>
    </row>
    <row r="63" spans="1:2">
      <c r="A63" s="25" t="s">
        <v>74</v>
      </c>
      <c r="B63" s="25" t="s">
        <v>75</v>
      </c>
    </row>
    <row r="64" spans="1:2">
      <c r="A64" s="25" t="s">
        <v>76</v>
      </c>
      <c r="B64" s="25" t="s">
        <v>77</v>
      </c>
    </row>
    <row r="65" spans="1:2">
      <c r="A65" s="25" t="s">
        <v>78</v>
      </c>
      <c r="B65" s="25" t="s">
        <v>79</v>
      </c>
    </row>
    <row r="66" spans="1:2">
      <c r="A66" s="25" t="s">
        <v>80</v>
      </c>
      <c r="B66" s="25" t="s">
        <v>81</v>
      </c>
    </row>
    <row r="67" spans="1:2">
      <c r="A67" s="25" t="s">
        <v>82</v>
      </c>
      <c r="B67" s="25" t="s">
        <v>83</v>
      </c>
    </row>
    <row r="68" spans="1:2">
      <c r="A68" s="25" t="s">
        <v>84</v>
      </c>
      <c r="B68" s="25" t="s">
        <v>85</v>
      </c>
    </row>
    <row r="69" spans="1:2">
      <c r="A69" s="25" t="s">
        <v>86</v>
      </c>
      <c r="B69" s="25" t="s">
        <v>87</v>
      </c>
    </row>
    <row r="70" spans="1:2">
      <c r="A70" s="25" t="s">
        <v>88</v>
      </c>
      <c r="B70" s="25" t="s">
        <v>89</v>
      </c>
    </row>
    <row r="71" spans="1:2">
      <c r="A71" s="25" t="s">
        <v>90</v>
      </c>
      <c r="B71" s="25" t="s">
        <v>91</v>
      </c>
    </row>
    <row r="72" spans="1:2">
      <c r="A72" s="25" t="s">
        <v>92</v>
      </c>
      <c r="B72" s="25" t="s">
        <v>93</v>
      </c>
    </row>
    <row r="73" spans="1:2">
      <c r="A73" s="25" t="s">
        <v>94</v>
      </c>
      <c r="B73" s="25" t="s">
        <v>95</v>
      </c>
    </row>
    <row r="74" spans="1:2">
      <c r="A74" s="25" t="s">
        <v>96</v>
      </c>
      <c r="B74" s="25" t="s">
        <v>97</v>
      </c>
    </row>
    <row r="75" spans="1:2">
      <c r="A75" s="25" t="s">
        <v>98</v>
      </c>
      <c r="B75" s="25" t="s">
        <v>99</v>
      </c>
    </row>
    <row r="76" spans="1:2">
      <c r="A76" s="25" t="s">
        <v>100</v>
      </c>
      <c r="B76" s="25" t="s">
        <v>101</v>
      </c>
    </row>
    <row r="77" spans="1:2">
      <c r="A77" s="25" t="s">
        <v>102</v>
      </c>
      <c r="B77" s="25" t="s">
        <v>103</v>
      </c>
    </row>
    <row r="78" spans="1:2">
      <c r="A78" s="25" t="s">
        <v>104</v>
      </c>
      <c r="B78" s="25" t="s">
        <v>105</v>
      </c>
    </row>
    <row r="79" spans="1:2">
      <c r="A79" s="25" t="s">
        <v>106</v>
      </c>
      <c r="B79" s="25" t="s">
        <v>107</v>
      </c>
    </row>
    <row r="80" spans="1:2">
      <c r="A80" s="25" t="s">
        <v>108</v>
      </c>
      <c r="B80" s="25" t="s">
        <v>109</v>
      </c>
    </row>
    <row r="81" spans="1:2">
      <c r="A81" s="25" t="s">
        <v>110</v>
      </c>
      <c r="B81" s="25" t="s">
        <v>111</v>
      </c>
    </row>
    <row r="82" spans="1:2">
      <c r="A82" s="25" t="s">
        <v>112</v>
      </c>
      <c r="B82" s="25" t="s">
        <v>113</v>
      </c>
    </row>
    <row r="83" spans="1:2">
      <c r="A83" s="25" t="s">
        <v>114</v>
      </c>
      <c r="B83" s="25" t="s">
        <v>115</v>
      </c>
    </row>
    <row r="84" spans="1:2">
      <c r="A84" s="25" t="s">
        <v>116</v>
      </c>
      <c r="B84" s="25" t="s">
        <v>117</v>
      </c>
    </row>
    <row r="85" spans="1:2">
      <c r="A85" s="25" t="s">
        <v>118</v>
      </c>
      <c r="B85" s="25" t="s">
        <v>119</v>
      </c>
    </row>
    <row r="86" spans="1:2">
      <c r="A86" s="25" t="s">
        <v>120</v>
      </c>
      <c r="B86" s="25" t="s">
        <v>121</v>
      </c>
    </row>
    <row r="87" spans="1:2">
      <c r="A87" s="25" t="s">
        <v>122</v>
      </c>
      <c r="B87" s="25" t="s">
        <v>123</v>
      </c>
    </row>
    <row r="88" spans="1:2">
      <c r="A88" s="25" t="s">
        <v>124</v>
      </c>
      <c r="B88" s="25" t="s">
        <v>125</v>
      </c>
    </row>
    <row r="89" spans="1:2">
      <c r="A89" s="25" t="s">
        <v>126</v>
      </c>
      <c r="B89" s="25" t="s">
        <v>127</v>
      </c>
    </row>
    <row r="90" spans="1:2">
      <c r="A90" s="25" t="s">
        <v>128</v>
      </c>
      <c r="B90" s="25" t="s">
        <v>129</v>
      </c>
    </row>
    <row r="91" spans="1:2">
      <c r="A91" s="25" t="s">
        <v>130</v>
      </c>
      <c r="B91" s="25" t="s">
        <v>131</v>
      </c>
    </row>
    <row r="92" spans="1:2">
      <c r="A92" s="25" t="s">
        <v>132</v>
      </c>
      <c r="B92" s="25" t="s">
        <v>133</v>
      </c>
    </row>
    <row r="93" spans="1:2">
      <c r="A93" s="25" t="s">
        <v>134</v>
      </c>
      <c r="B93" s="25" t="s">
        <v>135</v>
      </c>
    </row>
    <row r="94" spans="1:2">
      <c r="A94" s="25" t="s">
        <v>136</v>
      </c>
      <c r="B94" s="25" t="s">
        <v>137</v>
      </c>
    </row>
    <row r="95" spans="1:2">
      <c r="A95" s="25" t="s">
        <v>138</v>
      </c>
      <c r="B95" s="25" t="s">
        <v>139</v>
      </c>
    </row>
    <row r="96" spans="1:2">
      <c r="A96" s="25" t="s">
        <v>140</v>
      </c>
      <c r="B96" s="25" t="s">
        <v>141</v>
      </c>
    </row>
    <row r="97" spans="1:2">
      <c r="A97" s="25" t="s">
        <v>142</v>
      </c>
      <c r="B97" s="25" t="s">
        <v>143</v>
      </c>
    </row>
    <row r="98" spans="1:2">
      <c r="A98" s="25" t="s">
        <v>144</v>
      </c>
      <c r="B98" s="25" t="s">
        <v>145</v>
      </c>
    </row>
    <row r="99" spans="1:2">
      <c r="A99" s="25" t="s">
        <v>146</v>
      </c>
      <c r="B99" s="25" t="s">
        <v>147</v>
      </c>
    </row>
    <row r="100" spans="1:2">
      <c r="A100" s="25" t="s">
        <v>148</v>
      </c>
      <c r="B100" s="25" t="s">
        <v>149</v>
      </c>
    </row>
    <row r="101" spans="1:2">
      <c r="A101" s="25" t="s">
        <v>150</v>
      </c>
      <c r="B101" s="25" t="s">
        <v>151</v>
      </c>
    </row>
    <row r="102" spans="1:2">
      <c r="A102" s="25" t="s">
        <v>152</v>
      </c>
      <c r="B102" s="25" t="s">
        <v>153</v>
      </c>
    </row>
    <row r="103" spans="1:2">
      <c r="A103" s="25" t="s">
        <v>154</v>
      </c>
      <c r="B103" s="25" t="s">
        <v>155</v>
      </c>
    </row>
    <row r="104" spans="1:2">
      <c r="A104" s="25" t="s">
        <v>156</v>
      </c>
      <c r="B104" s="25" t="s">
        <v>157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Registration</vt:lpstr>
      <vt:lpstr>Travel</vt:lpstr>
      <vt:lpstr>Feuil2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2015-11-12T12:50:07Z</cp:lastPrinted>
  <dcterms:created xsi:type="dcterms:W3CDTF">2015-11-04T10:12:14Z</dcterms:created>
  <dcterms:modified xsi:type="dcterms:W3CDTF">2015-11-25T11:38:26Z</dcterms:modified>
</cp:coreProperties>
</file>