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2" windowWidth="20112" windowHeight="7968"/>
  </bookViews>
  <sheets>
    <sheet name="forms" sheetId="1" r:id="rId1"/>
    <sheet name="invoice" sheetId="2" r:id="rId2"/>
  </sheets>
  <definedNames>
    <definedName name="_xlnm.Print_Area" localSheetId="0">forms!$A$1:$L$35</definedName>
  </definedNames>
  <calcPr calcId="145621"/>
</workbook>
</file>

<file path=xl/calcChain.xml><?xml version="1.0" encoding="utf-8"?>
<calcChain xmlns="http://schemas.openxmlformats.org/spreadsheetml/2006/main">
  <c r="K31" i="1" l="1"/>
  <c r="J31" i="1"/>
  <c r="A13" i="2"/>
  <c r="I30" i="2"/>
  <c r="H30" i="2"/>
  <c r="E30" i="2"/>
  <c r="D30" i="2"/>
  <c r="C30" i="2"/>
  <c r="B30" i="2"/>
  <c r="A30" i="2"/>
  <c r="I29" i="2"/>
  <c r="H29" i="2"/>
  <c r="F29" i="2"/>
  <c r="E29" i="2"/>
  <c r="D29" i="2"/>
  <c r="C29" i="2"/>
  <c r="B29" i="2"/>
  <c r="A29" i="2"/>
  <c r="I28" i="2"/>
  <c r="H28" i="2"/>
  <c r="F28" i="2"/>
  <c r="E28" i="2"/>
  <c r="D28" i="2"/>
  <c r="C28" i="2"/>
  <c r="B28" i="2"/>
  <c r="A28" i="2"/>
  <c r="I27" i="2"/>
  <c r="H27" i="2"/>
  <c r="E27" i="2"/>
  <c r="C27" i="2"/>
  <c r="B27" i="2"/>
  <c r="A27" i="2"/>
  <c r="I26" i="2"/>
  <c r="H26" i="2"/>
  <c r="E26" i="2"/>
  <c r="C26" i="2"/>
  <c r="B26" i="2"/>
  <c r="A26" i="2"/>
  <c r="I25" i="2"/>
  <c r="H25" i="2"/>
  <c r="E25" i="2"/>
  <c r="D25" i="2"/>
  <c r="C25" i="2"/>
  <c r="B25" i="2"/>
  <c r="A25" i="2"/>
  <c r="I24" i="2"/>
  <c r="H24" i="2"/>
  <c r="E24" i="2"/>
  <c r="C24" i="2"/>
  <c r="B24" i="2"/>
  <c r="A24" i="2"/>
  <c r="I23" i="2"/>
  <c r="H23" i="2"/>
  <c r="E23" i="2"/>
  <c r="C23" i="2"/>
  <c r="B23" i="2"/>
  <c r="A23" i="2"/>
  <c r="I22" i="2"/>
  <c r="H22" i="2"/>
  <c r="E22" i="2"/>
  <c r="C22" i="2"/>
  <c r="B22" i="2"/>
  <c r="A22" i="2"/>
  <c r="I21" i="2"/>
  <c r="H21" i="2"/>
  <c r="E21" i="2"/>
  <c r="C21" i="2"/>
  <c r="B21" i="2"/>
  <c r="A21" i="2"/>
  <c r="A12" i="2"/>
  <c r="A11" i="2"/>
  <c r="I29" i="1"/>
  <c r="H29" i="1"/>
  <c r="F29" i="1"/>
  <c r="I28" i="1"/>
  <c r="H28" i="1"/>
  <c r="F28" i="1"/>
  <c r="I26" i="1"/>
  <c r="G26" i="2" s="1"/>
  <c r="H26" i="1"/>
  <c r="F26" i="2" s="1"/>
  <c r="F26" i="1"/>
  <c r="D26" i="2" s="1"/>
  <c r="I25" i="1"/>
  <c r="G25" i="2" s="1"/>
  <c r="H25" i="1"/>
  <c r="F25" i="2" s="1"/>
  <c r="F25" i="1"/>
  <c r="I22" i="1"/>
  <c r="G22" i="2" s="1"/>
  <c r="H22" i="1"/>
  <c r="F22" i="2" s="1"/>
  <c r="F22" i="1"/>
  <c r="D22" i="2" s="1"/>
  <c r="I30" i="1"/>
  <c r="I27" i="1"/>
  <c r="I24" i="1"/>
  <c r="G24" i="2" s="1"/>
  <c r="I23" i="1"/>
  <c r="G23" i="2" s="1"/>
  <c r="I21" i="1"/>
  <c r="G21" i="2" s="1"/>
  <c r="I20" i="1"/>
  <c r="L25" i="1" l="1"/>
  <c r="J25" i="2" s="1"/>
  <c r="G27" i="2"/>
  <c r="G30" i="2"/>
  <c r="L30" i="1"/>
  <c r="G28" i="2"/>
  <c r="L28" i="1"/>
  <c r="J28" i="2" s="1"/>
  <c r="G29" i="2"/>
  <c r="L29" i="1"/>
  <c r="L22" i="1"/>
  <c r="J22" i="2" s="1"/>
  <c r="L26" i="1"/>
  <c r="J26" i="2" s="1"/>
  <c r="J29" i="2"/>
  <c r="A19" i="2"/>
  <c r="A18" i="2"/>
  <c r="A20" i="2"/>
  <c r="H30" i="1"/>
  <c r="F30" i="2" s="1"/>
  <c r="F30" i="1"/>
  <c r="H27" i="1"/>
  <c r="F27" i="2" s="1"/>
  <c r="F27" i="1"/>
  <c r="D27" i="2" s="1"/>
  <c r="H24" i="1"/>
  <c r="F24" i="2" s="1"/>
  <c r="F24" i="1"/>
  <c r="D24" i="2" s="1"/>
  <c r="H23" i="1"/>
  <c r="F23" i="2" s="1"/>
  <c r="F23" i="1"/>
  <c r="D23" i="2" s="1"/>
  <c r="L27" i="1" l="1"/>
  <c r="J27" i="2" s="1"/>
  <c r="L23" i="1"/>
  <c r="J23" i="2" s="1"/>
  <c r="L24" i="1"/>
  <c r="J24" i="2" s="1"/>
  <c r="J30" i="2"/>
  <c r="B39" i="1"/>
  <c r="B40" i="1" s="1"/>
  <c r="D38" i="1" s="1"/>
  <c r="D39" i="1" s="1"/>
  <c r="D40" i="1" s="1"/>
  <c r="F21" i="1" l="1"/>
  <c r="D21" i="2" s="1"/>
  <c r="F20" i="1"/>
  <c r="D20" i="2" s="1"/>
  <c r="H21" i="1"/>
  <c r="F21" i="2" s="1"/>
  <c r="H20" i="1"/>
  <c r="I20" i="2"/>
  <c r="H20" i="2"/>
  <c r="G20" i="2"/>
  <c r="E20" i="2"/>
  <c r="C20" i="2"/>
  <c r="B20" i="2"/>
  <c r="C16" i="2"/>
  <c r="C15" i="2"/>
  <c r="F15" i="2"/>
  <c r="L20" i="1" l="1"/>
  <c r="L21" i="1"/>
  <c r="J21" i="2" s="1"/>
  <c r="F20" i="2" l="1"/>
  <c r="J20" i="2" l="1"/>
  <c r="L32" i="1"/>
  <c r="C34" i="2" s="1"/>
</calcChain>
</file>

<file path=xl/sharedStrings.xml><?xml version="1.0" encoding="utf-8"?>
<sst xmlns="http://schemas.openxmlformats.org/spreadsheetml/2006/main" count="75" uniqueCount="53">
  <si>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</si>
  <si>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</si>
  <si>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</si>
  <si>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</si>
  <si>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</si>
  <si>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</si>
  <si>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</si>
  <si>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</si>
  <si>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</si>
  <si>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Traveling details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</si>
  <si>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</si>
  <si>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</si>
  <si>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</si>
  <si>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</si>
  <si>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</si>
  <si>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</si>
  <si>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</si>
  <si>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</si>
  <si>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</si>
  <si>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</si>
  <si>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</si>
  <si>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</si>
  <si>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</si>
  <si>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</si>
  <si>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</si>
  <si>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</si>
  <si>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</si>
  <si>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</si>
  <si>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</si>
  <si>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GE MONEY BANK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</si>
  <si>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</si>
  <si>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</si>
  <si>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</si>
  <si>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</si>
  <si>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</si>
  <si>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</si>
  <si>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</si>
  <si>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</si>
  <si>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</si>
  <si>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</si>
  <si>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</si>
  <si>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</si>
  <si>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</si>
  <si>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</si>
  <si>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>ACCOMMODATION</t>
  </si>
  <si>
    <t xml:space="preserve">181 060 351/0600
</t>
  </si>
  <si>
    <t>TOTAL MEALS</t>
  </si>
  <si>
    <t>HOTEL</t>
  </si>
  <si>
    <t>DUO</t>
  </si>
  <si>
    <t>EUROPEAN JUDO OPEN</t>
  </si>
  <si>
    <t xml:space="preserve">MEN  PRAGUE </t>
  </si>
  <si>
    <t>CLARION</t>
  </si>
  <si>
    <t>FEBRUARY 27-28,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</si>
</sst>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"/>
    <numFmt numFmtId="165" formatCode="d/m;@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2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10" fillId="0" borderId="0" xfId="0" applyFont="1" applyProtection="1">
      <protection hidden="1"/>
    </xf>
    <xf numFmtId="49" fontId="11" fillId="0" borderId="0" xfId="0" applyNumberFormat="1" applyFont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15" fillId="0" borderId="7" xfId="0" applyFont="1" applyBorder="1" applyProtection="1">
      <protection hidden="1"/>
    </xf>
    <xf numFmtId="0" fontId="16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7" fillId="0" borderId="0" xfId="0" applyFont="1" applyProtection="1">
      <protection hidden="1"/>
    </xf>
    <xf numFmtId="0" fontId="19" fillId="0" borderId="15" xfId="0" applyFont="1" applyBorder="1" applyAlignment="1" applyProtection="1">
      <protection hidden="1"/>
    </xf>
    <xf numFmtId="0" fontId="19" fillId="0" borderId="0" xfId="0" applyFont="1" applyBorder="1" applyAlignment="1" applyProtection="1">
      <protection hidden="1"/>
    </xf>
    <xf numFmtId="0" fontId="11" fillId="0" borderId="0" xfId="0" applyNumberFormat="1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9" fillId="0" borderId="16" xfId="0" applyFont="1" applyBorder="1" applyAlignment="1" applyProtection="1">
      <protection hidden="1"/>
    </xf>
    <xf numFmtId="0" fontId="19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0" fillId="0" borderId="0" xfId="0" applyFont="1" applyBorder="1" applyAlignment="1" applyProtection="1">
      <protection hidden="1"/>
    </xf>
    <xf numFmtId="0" fontId="20" fillId="0" borderId="16" xfId="0" applyFont="1" applyBorder="1" applyAlignment="1" applyProtection="1">
      <protection hidden="1"/>
    </xf>
    <xf numFmtId="0" fontId="19" fillId="0" borderId="12" xfId="0" applyFont="1" applyBorder="1" applyAlignment="1" applyProtection="1">
      <protection hidden="1"/>
    </xf>
    <xf numFmtId="0" fontId="19" fillId="0" borderId="13" xfId="0" applyFont="1" applyBorder="1" applyAlignment="1" applyProtection="1">
      <protection hidden="1"/>
    </xf>
    <xf numFmtId="0" fontId="19" fillId="0" borderId="13" xfId="0" applyFont="1" applyBorder="1" applyProtection="1">
      <protection hidden="1"/>
    </xf>
    <xf numFmtId="0" fontId="11" fillId="0" borderId="13" xfId="0" applyNumberFormat="1" applyFont="1" applyBorder="1" applyAlignment="1" applyProtection="1">
      <alignment vertical="center"/>
      <protection hidden="1"/>
    </xf>
    <xf numFmtId="0" fontId="19" fillId="0" borderId="14" xfId="0" applyFont="1" applyBorder="1" applyAlignment="1" applyProtection="1">
      <protection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22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protection hidden="1"/>
    </xf>
    <xf numFmtId="0" fontId="19" fillId="3" borderId="16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164" fontId="23" fillId="0" borderId="1" xfId="0" applyNumberFormat="1" applyFont="1" applyBorder="1" applyAlignment="1" applyProtection="1">
      <alignment wrapText="1"/>
      <protection hidden="1"/>
    </xf>
    <xf numFmtId="0" fontId="19" fillId="3" borderId="15" xfId="0" applyFont="1" applyFill="1" applyBorder="1" applyAlignment="1" applyProtection="1">
      <protection hidden="1"/>
    </xf>
    <xf numFmtId="0" fontId="19" fillId="3" borderId="0" xfId="0" applyFont="1" applyFill="1" applyBorder="1" applyProtection="1">
      <protection hidden="1"/>
    </xf>
    <xf numFmtId="0" fontId="11" fillId="3" borderId="0" xfId="0" applyNumberFormat="1" applyFont="1" applyFill="1" applyBorder="1" applyAlignment="1" applyProtection="1">
      <alignment vertical="center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24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1" fillId="0" borderId="5" xfId="0" applyFont="1" applyBorder="1" applyAlignment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protection hidden="1"/>
    </xf>
    <xf numFmtId="1" fontId="1" fillId="0" borderId="1" xfId="0" applyNumberFormat="1" applyFont="1" applyBorder="1" applyAlignment="1" applyProtection="1">
      <alignment horizontal="center"/>
      <protection hidden="1"/>
    </xf>
    <xf numFmtId="164" fontId="1" fillId="0" borderId="1" xfId="0" applyNumberFormat="1" applyFont="1" applyBorder="1" applyAlignment="1" applyProtection="1">
      <protection hidden="1"/>
    </xf>
    <xf numFmtId="0" fontId="1" fillId="0" borderId="20" xfId="0" applyFont="1" applyBorder="1" applyAlignme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wrapText="1"/>
      <protection hidden="1"/>
    </xf>
    <xf numFmtId="0" fontId="23" fillId="0" borderId="6" xfId="0" applyFont="1" applyBorder="1" applyAlignment="1" applyProtection="1">
      <alignment horizontal="center" wrapText="1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1" fillId="3" borderId="5" xfId="0" applyFont="1" applyFill="1" applyBorder="1" applyAlignment="1" applyProtection="1">
      <alignment horizontal="center" wrapText="1"/>
      <protection locked="0" hidden="1"/>
    </xf>
    <xf numFmtId="0" fontId="1" fillId="3" borderId="6" xfId="0" applyFont="1" applyFill="1" applyBorder="1" applyAlignment="1" applyProtection="1">
      <alignment horizontal="center" wrapText="1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19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64" fontId="15" fillId="0" borderId="9" xfId="0" applyNumberFormat="1" applyFont="1" applyBorder="1" applyAlignment="1" applyProtection="1">
      <alignment horizontal="center"/>
      <protection hidden="1"/>
    </xf>
    <xf numFmtId="164" fontId="15" fillId="0" borderId="1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1" fontId="9" fillId="0" borderId="0" xfId="0" applyNumberFormat="1" applyFont="1" applyAlignment="1" applyProtection="1">
      <alignment horizontal="left"/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33</xdr:row>
      <xdr:rowOff>295275</xdr:rowOff>
    </xdr:from>
    <xdr:to>
      <xdr:col>6</xdr:col>
      <xdr:colOff>624840</xdr:colOff>
      <xdr:row>36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31</xdr:row>
      <xdr:rowOff>28575</xdr:rowOff>
    </xdr:from>
    <xdr:to>
      <xdr:col>9</xdr:col>
      <xdr:colOff>314325</xdr:colOff>
      <xdr:row>36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Zeros="0" tabSelected="1" workbookViewId="0">
      <selection activeCell="B7" sqref="B7:L7"/>
    </sheetView>
  </sheetViews>
  <sheetFormatPr defaultColWidth="9.109375" defaultRowHeight="14.4" x14ac:dyDescent="0.3"/>
  <cols>
    <col min="1" max="1" width="27" style="1" customWidth="1"/>
    <col min="2" max="2" width="9.109375" style="1"/>
    <col min="3" max="3" width="11.44140625" style="1" bestFit="1" customWidth="1"/>
    <col min="4" max="5" width="9.109375" style="1"/>
    <col min="6" max="6" width="22.6640625" style="1" bestFit="1" customWidth="1"/>
    <col min="7" max="8" width="9.109375" style="1"/>
    <col min="9" max="9" width="10.44140625" style="1" customWidth="1"/>
    <col min="10" max="11" width="9.109375" style="1"/>
    <col min="12" max="12" width="17.44140625" style="1" customWidth="1"/>
    <col min="13" max="16384" width="9.109375" style="1"/>
  </cols>
  <sheetData>
    <row r="1" spans="1:12" ht="30" x14ac:dyDescent="0.4">
      <c r="B1" s="68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50"/>
    </row>
    <row r="2" spans="1:12" ht="30" x14ac:dyDescent="0.4">
      <c r="B2" s="68" t="s">
        <v>50</v>
      </c>
      <c r="C2" s="68"/>
      <c r="D2" s="68"/>
      <c r="E2" s="68"/>
      <c r="F2" s="68"/>
      <c r="G2" s="68"/>
      <c r="H2" s="68"/>
      <c r="I2" s="68"/>
      <c r="J2" s="68"/>
      <c r="K2" s="68"/>
      <c r="L2" s="2"/>
    </row>
    <row r="3" spans="1:12" ht="30" x14ac:dyDescent="0.4">
      <c r="B3" s="68" t="s">
        <v>52</v>
      </c>
      <c r="C3" s="68"/>
      <c r="D3" s="68"/>
      <c r="E3" s="68"/>
      <c r="F3" s="68"/>
      <c r="G3" s="68"/>
      <c r="H3" s="68"/>
      <c r="I3" s="68"/>
      <c r="J3" s="68"/>
      <c r="K3" s="68"/>
      <c r="L3" s="43"/>
    </row>
    <row r="4" spans="1:12" ht="30" x14ac:dyDescent="0.4">
      <c r="A4" s="58"/>
      <c r="B4" s="58"/>
      <c r="C4" s="58"/>
      <c r="D4" s="58"/>
      <c r="E4" s="58"/>
      <c r="F4" s="58"/>
      <c r="G4" s="58"/>
      <c r="H4" s="58"/>
      <c r="I4" s="58"/>
      <c r="J4" s="58"/>
      <c r="K4" s="43"/>
      <c r="L4" s="43"/>
    </row>
    <row r="5" spans="1:12" ht="18" x14ac:dyDescent="0.25">
      <c r="A5" s="84" t="s">
        <v>23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8" x14ac:dyDescent="0.25">
      <c r="A6" s="2"/>
      <c r="B6" s="2"/>
      <c r="C6" s="43"/>
      <c r="D6" s="2"/>
      <c r="E6" s="43"/>
      <c r="F6" s="2"/>
      <c r="G6" s="2"/>
      <c r="H6" s="2"/>
      <c r="I6" s="2"/>
      <c r="J6" s="2"/>
      <c r="K6" s="2"/>
      <c r="L6" s="2"/>
    </row>
    <row r="7" spans="1:12" ht="27" customHeight="1" x14ac:dyDescent="0.25">
      <c r="A7" s="2" t="s">
        <v>19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18" x14ac:dyDescent="0.25">
      <c r="B8" s="2"/>
      <c r="C8" s="43"/>
      <c r="D8" s="2"/>
      <c r="E8" s="43"/>
      <c r="F8" s="2"/>
      <c r="G8" s="2"/>
      <c r="H8" s="2"/>
      <c r="I8" s="2"/>
      <c r="J8" s="2"/>
      <c r="K8" s="2"/>
      <c r="L8" s="2"/>
    </row>
    <row r="9" spans="1:12" ht="18" customHeight="1" x14ac:dyDescent="0.3">
      <c r="A9" s="71" t="s">
        <v>9</v>
      </c>
      <c r="B9" s="70" t="s">
        <v>0</v>
      </c>
      <c r="C9" s="70"/>
      <c r="D9" s="70" t="s">
        <v>10</v>
      </c>
      <c r="E9" s="82" t="s">
        <v>11</v>
      </c>
      <c r="F9" s="70" t="s">
        <v>13</v>
      </c>
      <c r="G9" s="70" t="s">
        <v>1</v>
      </c>
      <c r="H9" s="70"/>
      <c r="I9" s="70" t="s">
        <v>12</v>
      </c>
      <c r="J9" s="70" t="s">
        <v>11</v>
      </c>
      <c r="K9" s="70" t="s">
        <v>13</v>
      </c>
      <c r="L9" s="70"/>
    </row>
    <row r="10" spans="1:12" ht="18" customHeight="1" x14ac:dyDescent="0.3">
      <c r="A10" s="71"/>
      <c r="B10" s="70"/>
      <c r="C10" s="70"/>
      <c r="D10" s="70"/>
      <c r="E10" s="83"/>
      <c r="F10" s="70"/>
      <c r="G10" s="70"/>
      <c r="H10" s="70"/>
      <c r="I10" s="70"/>
      <c r="J10" s="70"/>
      <c r="K10" s="70"/>
      <c r="L10" s="70"/>
    </row>
    <row r="11" spans="1:12" ht="18" customHeight="1" x14ac:dyDescent="0.3">
      <c r="A11" s="71"/>
      <c r="B11" s="13"/>
      <c r="C11" s="45"/>
      <c r="D11" s="41"/>
      <c r="E11" s="12"/>
      <c r="F11" s="12"/>
      <c r="G11" s="13"/>
      <c r="H11" s="45"/>
      <c r="I11" s="12"/>
      <c r="J11" s="12"/>
      <c r="K11" s="88"/>
      <c r="L11" s="88"/>
    </row>
    <row r="12" spans="1:12" ht="18" customHeight="1" x14ac:dyDescent="0.3">
      <c r="A12" s="71"/>
      <c r="B12" s="13"/>
      <c r="C12" s="45"/>
      <c r="D12" s="41"/>
      <c r="E12" s="12"/>
      <c r="F12" s="12"/>
      <c r="G12" s="13"/>
      <c r="H12" s="45"/>
      <c r="I12" s="12"/>
      <c r="J12" s="12"/>
      <c r="K12" s="88"/>
      <c r="L12" s="88"/>
    </row>
    <row r="13" spans="1:12" ht="18" customHeight="1" x14ac:dyDescent="0.3">
      <c r="A13" s="71"/>
      <c r="B13" s="13"/>
      <c r="C13" s="45"/>
      <c r="D13" s="41"/>
      <c r="E13" s="12"/>
      <c r="F13" s="12"/>
      <c r="G13" s="13"/>
      <c r="H13" s="45"/>
      <c r="I13" s="12"/>
      <c r="J13" s="12"/>
      <c r="K13" s="88"/>
      <c r="L13" s="88"/>
    </row>
    <row r="14" spans="1:12" ht="18" customHeight="1" x14ac:dyDescent="0.3">
      <c r="A14" s="71"/>
      <c r="B14" s="13"/>
      <c r="C14" s="45"/>
      <c r="D14" s="41"/>
      <c r="E14" s="12"/>
      <c r="F14" s="12"/>
      <c r="G14" s="13"/>
      <c r="H14" s="45"/>
      <c r="I14" s="12"/>
      <c r="J14" s="12"/>
      <c r="K14" s="88"/>
      <c r="L14" s="88"/>
    </row>
    <row r="15" spans="1:12" ht="18" customHeight="1" x14ac:dyDescent="0.3">
      <c r="A15" s="71"/>
      <c r="B15" s="13"/>
      <c r="C15" s="45"/>
      <c r="D15" s="41"/>
      <c r="E15" s="12"/>
      <c r="F15" s="12"/>
      <c r="G15" s="13"/>
      <c r="H15" s="45"/>
      <c r="I15" s="12"/>
      <c r="J15" s="12"/>
      <c r="K15" s="88"/>
      <c r="L15" s="88"/>
    </row>
    <row r="16" spans="1:12" ht="18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2"/>
    </row>
    <row r="17" spans="1:14" ht="18" x14ac:dyDescent="0.35">
      <c r="A17" s="42" t="s">
        <v>44</v>
      </c>
    </row>
    <row r="18" spans="1:14" ht="15" customHeight="1" x14ac:dyDescent="0.3">
      <c r="A18" s="5" t="s">
        <v>47</v>
      </c>
      <c r="B18" s="76" t="s">
        <v>0</v>
      </c>
      <c r="C18" s="77"/>
      <c r="D18" s="76" t="s">
        <v>1</v>
      </c>
      <c r="E18" s="77"/>
      <c r="F18" s="70" t="s">
        <v>5</v>
      </c>
      <c r="G18" s="70" t="s">
        <v>6</v>
      </c>
      <c r="H18" s="70" t="s">
        <v>2</v>
      </c>
      <c r="I18" s="70" t="s">
        <v>8</v>
      </c>
      <c r="J18" s="70" t="s">
        <v>16</v>
      </c>
      <c r="K18" s="70" t="s">
        <v>17</v>
      </c>
      <c r="L18" s="70" t="s">
        <v>3</v>
      </c>
    </row>
    <row r="19" spans="1:14" x14ac:dyDescent="0.3">
      <c r="A19" s="46" t="s">
        <v>48</v>
      </c>
      <c r="B19" s="78"/>
      <c r="C19" s="79"/>
      <c r="D19" s="80"/>
      <c r="E19" s="81"/>
      <c r="F19" s="70"/>
      <c r="G19" s="70"/>
      <c r="H19" s="70"/>
      <c r="I19" s="70"/>
      <c r="J19" s="70"/>
      <c r="K19" s="70"/>
      <c r="L19" s="70"/>
    </row>
    <row r="20" spans="1:14" x14ac:dyDescent="0.3">
      <c r="A20" s="62" t="s">
        <v>4</v>
      </c>
      <c r="B20" s="63"/>
      <c r="C20" s="64"/>
      <c r="D20" s="63"/>
      <c r="E20" s="64"/>
      <c r="F20" s="47">
        <f>+G20</f>
        <v>0</v>
      </c>
      <c r="G20" s="61"/>
      <c r="H20" s="65">
        <f t="shared" ref="H20:H21" si="0">+D20-B20</f>
        <v>0</v>
      </c>
      <c r="I20" s="60">
        <f>IF($A$19="CLARION",150,130)</f>
        <v>130</v>
      </c>
      <c r="J20" s="14"/>
      <c r="K20" s="14"/>
      <c r="L20" s="66">
        <f t="shared" ref="L20:L21" si="1">IF(F20="Wrong no. of persons","Wrong no. of persons",+I20*H20*G20+J20*12+K20*15)</f>
        <v>0</v>
      </c>
    </row>
    <row r="21" spans="1:14" x14ac:dyDescent="0.3">
      <c r="A21" s="62" t="s">
        <v>4</v>
      </c>
      <c r="B21" s="63"/>
      <c r="C21" s="64"/>
      <c r="D21" s="63"/>
      <c r="E21" s="64"/>
      <c r="F21" s="47">
        <f t="shared" ref="F21" si="2">+G21</f>
        <v>0</v>
      </c>
      <c r="G21" s="61"/>
      <c r="H21" s="65">
        <f t="shared" si="0"/>
        <v>0</v>
      </c>
      <c r="I21" s="60">
        <f>IF($A$19="CLARION",150,130)</f>
        <v>130</v>
      </c>
      <c r="J21" s="14"/>
      <c r="K21" s="14"/>
      <c r="L21" s="66">
        <f t="shared" si="1"/>
        <v>0</v>
      </c>
      <c r="N21" s="44"/>
    </row>
    <row r="22" spans="1:14" x14ac:dyDescent="0.3">
      <c r="A22" s="62" t="s">
        <v>4</v>
      </c>
      <c r="B22" s="63"/>
      <c r="C22" s="64"/>
      <c r="D22" s="63"/>
      <c r="E22" s="64"/>
      <c r="F22" s="47">
        <f t="shared" ref="F22" si="3">+G22</f>
        <v>0</v>
      </c>
      <c r="G22" s="61"/>
      <c r="H22" s="65">
        <f t="shared" ref="H22" si="4">+D22-B22</f>
        <v>0</v>
      </c>
      <c r="I22" s="60">
        <f>IF($A$19="CLARION",150,130)</f>
        <v>130</v>
      </c>
      <c r="J22" s="14"/>
      <c r="K22" s="14"/>
      <c r="L22" s="66">
        <f t="shared" ref="L22" si="5">IF(F22="Wrong no. of persons","Wrong no. of persons",+I22*H22*G22+J22*12+K22*15)</f>
        <v>0</v>
      </c>
      <c r="N22" s="44"/>
    </row>
    <row r="23" spans="1:14" x14ac:dyDescent="0.3">
      <c r="A23" s="67" t="s">
        <v>14</v>
      </c>
      <c r="B23" s="63"/>
      <c r="C23" s="64"/>
      <c r="D23" s="63"/>
      <c r="E23" s="64"/>
      <c r="F23" s="47">
        <f>IF(MOD(G23,2)=0,G23/2,"Wrong no. of persons")</f>
        <v>0</v>
      </c>
      <c r="G23" s="61"/>
      <c r="H23" s="65">
        <f t="shared" ref="H23:H30" si="6">+D23-B23</f>
        <v>0</v>
      </c>
      <c r="I23" s="60">
        <f>IF($A$19="CLARION",130,110)</f>
        <v>110</v>
      </c>
      <c r="J23" s="14"/>
      <c r="K23" s="14"/>
      <c r="L23" s="66">
        <f t="shared" ref="L23" si="7">IF(F23="Wrong no. of persons","Wrong no. of persons",+I23*H23*G23+J23*12+K23*15)</f>
        <v>0</v>
      </c>
    </row>
    <row r="24" spans="1:14" x14ac:dyDescent="0.3">
      <c r="A24" s="67" t="s">
        <v>14</v>
      </c>
      <c r="B24" s="63"/>
      <c r="C24" s="64"/>
      <c r="D24" s="63"/>
      <c r="E24" s="64"/>
      <c r="F24" s="47">
        <f t="shared" ref="F24" si="8">IF(MOD(G24,2)=0,G24/2,"Wrong no. of persons")</f>
        <v>0</v>
      </c>
      <c r="G24" s="61"/>
      <c r="H24" s="65">
        <f t="shared" si="6"/>
        <v>0</v>
      </c>
      <c r="I24" s="60">
        <f>IF($A$19="CLARION",130,110)</f>
        <v>110</v>
      </c>
      <c r="J24" s="14"/>
      <c r="K24" s="14"/>
      <c r="L24" s="66">
        <f>IF(F24="Wrong no. of persons","Wrong no. of persons",+I24*H24*G24+J24*12+K24*15)</f>
        <v>0</v>
      </c>
    </row>
    <row r="25" spans="1:14" x14ac:dyDescent="0.3">
      <c r="A25" s="67" t="s">
        <v>14</v>
      </c>
      <c r="B25" s="63"/>
      <c r="C25" s="64"/>
      <c r="D25" s="63"/>
      <c r="E25" s="64"/>
      <c r="F25" s="47">
        <f>IF(MOD(G25,2)=0,G25/2,"Wrong no. of persons")</f>
        <v>0</v>
      </c>
      <c r="G25" s="61"/>
      <c r="H25" s="65">
        <f t="shared" ref="H25:H26" si="9">+D25-B25</f>
        <v>0</v>
      </c>
      <c r="I25" s="60">
        <f>IF($A$19="CLARION",130,110)</f>
        <v>110</v>
      </c>
      <c r="J25" s="14"/>
      <c r="K25" s="14"/>
      <c r="L25" s="66">
        <f t="shared" ref="L25" si="10">IF(F25="Wrong no. of persons","Wrong no. of persons",+I25*H25*G25+J25*12+K25*15)</f>
        <v>0</v>
      </c>
    </row>
    <row r="26" spans="1:14" x14ac:dyDescent="0.3">
      <c r="A26" s="67" t="s">
        <v>14</v>
      </c>
      <c r="B26" s="63"/>
      <c r="C26" s="64"/>
      <c r="D26" s="63"/>
      <c r="E26" s="64"/>
      <c r="F26" s="47">
        <f t="shared" ref="F26" si="11">IF(MOD(G26,2)=0,G26/2,"Wrong no. of persons")</f>
        <v>0</v>
      </c>
      <c r="G26" s="61"/>
      <c r="H26" s="65">
        <f t="shared" si="9"/>
        <v>0</v>
      </c>
      <c r="I26" s="60">
        <f>IF($A$19="CLARION",130,110)</f>
        <v>110</v>
      </c>
      <c r="J26" s="14"/>
      <c r="K26" s="14"/>
      <c r="L26" s="66">
        <f>IF(F26="Wrong no. of persons","Wrong no. of persons",+I26*H26*G26+J26*12+K26*15)</f>
        <v>0</v>
      </c>
    </row>
    <row r="27" spans="1:14" x14ac:dyDescent="0.3">
      <c r="A27" s="67" t="s">
        <v>15</v>
      </c>
      <c r="B27" s="63"/>
      <c r="C27" s="64"/>
      <c r="D27" s="63"/>
      <c r="E27" s="64"/>
      <c r="F27" s="47">
        <f>IF(MOD(G27,3)=0,G27/3,"Wrong no. of persons")</f>
        <v>0</v>
      </c>
      <c r="G27" s="61"/>
      <c r="H27" s="65">
        <f t="shared" si="6"/>
        <v>0</v>
      </c>
      <c r="I27" s="60">
        <f>IF($A$19="CLARION","NO ROOMS",100)</f>
        <v>100</v>
      </c>
      <c r="J27" s="57"/>
      <c r="K27" s="14"/>
      <c r="L27" s="66">
        <f>IF(I27="NO ROOMS",0,IF(F27="Wrong no. of persons","Wrong no. of persons",+I27*H27*G27+J27*12+K27*15))</f>
        <v>0</v>
      </c>
    </row>
    <row r="28" spans="1:14" x14ac:dyDescent="0.3">
      <c r="A28" s="67" t="s">
        <v>15</v>
      </c>
      <c r="B28" s="63"/>
      <c r="C28" s="64"/>
      <c r="D28" s="63"/>
      <c r="E28" s="64"/>
      <c r="F28" s="47">
        <f t="shared" ref="F28:F29" si="12">IF(MOD(G28,3)=0,G28/3,"Wrong no. of persons")</f>
        <v>0</v>
      </c>
      <c r="G28" s="61"/>
      <c r="H28" s="65">
        <f t="shared" ref="H28:H29" si="13">+D28-B28</f>
        <v>0</v>
      </c>
      <c r="I28" s="60">
        <f t="shared" ref="I28:I29" si="14">IF($A$19="CLARION","NO ROOMS",100)</f>
        <v>100</v>
      </c>
      <c r="J28" s="57"/>
      <c r="K28" s="14"/>
      <c r="L28" s="66">
        <f t="shared" ref="L28:L30" si="15">IF(I28="NO ROOMS",0,IF(F28="Wrong no. of persons","Wrong no. of persons",+I28*H28*G28+J28*12+K28*15))</f>
        <v>0</v>
      </c>
    </row>
    <row r="29" spans="1:14" x14ac:dyDescent="0.3">
      <c r="A29" s="67" t="s">
        <v>15</v>
      </c>
      <c r="B29" s="63"/>
      <c r="C29" s="64"/>
      <c r="D29" s="63"/>
      <c r="E29" s="64"/>
      <c r="F29" s="47">
        <f t="shared" si="12"/>
        <v>0</v>
      </c>
      <c r="G29" s="61"/>
      <c r="H29" s="65">
        <f t="shared" si="13"/>
        <v>0</v>
      </c>
      <c r="I29" s="60">
        <f t="shared" si="14"/>
        <v>100</v>
      </c>
      <c r="J29" s="57"/>
      <c r="K29" s="14"/>
      <c r="L29" s="66">
        <f t="shared" si="15"/>
        <v>0</v>
      </c>
    </row>
    <row r="30" spans="1:14" x14ac:dyDescent="0.3">
      <c r="A30" s="67" t="s">
        <v>15</v>
      </c>
      <c r="B30" s="63"/>
      <c r="C30" s="64"/>
      <c r="D30" s="63"/>
      <c r="E30" s="64"/>
      <c r="F30" s="47">
        <f t="shared" ref="F30" si="16">IF(MOD(G30,3)=0,G30/3,"Wrong no. of persons")</f>
        <v>0</v>
      </c>
      <c r="G30" s="61"/>
      <c r="H30" s="65">
        <f t="shared" si="6"/>
        <v>0</v>
      </c>
      <c r="I30" s="60">
        <f>IF($A$19="CLARION","NO ROOMS",100)</f>
        <v>100</v>
      </c>
      <c r="J30" s="14"/>
      <c r="K30" s="14"/>
      <c r="L30" s="66">
        <f t="shared" si="15"/>
        <v>0</v>
      </c>
    </row>
    <row r="31" spans="1:14" x14ac:dyDescent="0.3">
      <c r="A31" s="75"/>
      <c r="B31" s="75"/>
      <c r="C31" s="75"/>
      <c r="D31" s="75"/>
      <c r="E31" s="75"/>
      <c r="F31" s="75"/>
      <c r="G31" s="86" t="s">
        <v>46</v>
      </c>
      <c r="H31" s="87"/>
      <c r="I31" s="87"/>
      <c r="J31" s="65">
        <f>SUM(J20:J30)</f>
        <v>0</v>
      </c>
      <c r="K31" s="65">
        <f>SUM(K20:K30)</f>
        <v>0</v>
      </c>
      <c r="L31" s="9"/>
    </row>
    <row r="32" spans="1:14" ht="21" x14ac:dyDescent="0.4">
      <c r="A32" s="75"/>
      <c r="B32" s="75"/>
      <c r="C32" s="75"/>
      <c r="D32" s="75"/>
      <c r="E32" s="75"/>
      <c r="F32" s="75"/>
      <c r="G32" s="72" t="s">
        <v>7</v>
      </c>
      <c r="H32" s="73"/>
      <c r="I32" s="73"/>
      <c r="J32" s="73"/>
      <c r="K32" s="74"/>
      <c r="L32" s="51">
        <f>SUM(L20:L30)</f>
        <v>0</v>
      </c>
    </row>
    <row r="35" spans="1:12" x14ac:dyDescent="0.3">
      <c r="A35" s="10"/>
    </row>
    <row r="37" spans="1:12" ht="50.25" customHeight="1" x14ac:dyDescent="0.3">
      <c r="A37" s="69" t="s">
        <v>18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</row>
    <row r="38" spans="1:12" hidden="1" x14ac:dyDescent="0.3">
      <c r="B38" s="11">
        <v>42425</v>
      </c>
      <c r="C38" s="11"/>
      <c r="D38" s="11">
        <f>+B40</f>
        <v>42427</v>
      </c>
      <c r="E38" s="11"/>
      <c r="F38" s="59" t="s">
        <v>51</v>
      </c>
    </row>
    <row r="39" spans="1:12" ht="15" hidden="1" x14ac:dyDescent="0.25">
      <c r="B39" s="11">
        <f>+B38+1</f>
        <v>42426</v>
      </c>
      <c r="C39" s="11"/>
      <c r="D39" s="11">
        <f>+D38+1</f>
        <v>42428</v>
      </c>
      <c r="E39" s="11"/>
      <c r="F39" s="59" t="s">
        <v>48</v>
      </c>
    </row>
    <row r="40" spans="1:12" ht="15" hidden="1" x14ac:dyDescent="0.25">
      <c r="B40" s="11">
        <f>+B39+1</f>
        <v>42427</v>
      </c>
      <c r="C40" s="11"/>
      <c r="D40" s="11">
        <f>+D39+1</f>
        <v>42429</v>
      </c>
      <c r="E40" s="11"/>
    </row>
    <row r="41" spans="1:12" hidden="1" x14ac:dyDescent="0.3">
      <c r="B41" s="11"/>
      <c r="C41" s="11"/>
      <c r="D41" s="11"/>
      <c r="E41" s="11"/>
    </row>
  </sheetData>
  <sheetProtection password="DC6D" sheet="1" objects="1" scenarios="1" selectLockedCells="1"/>
  <mergeCells count="33">
    <mergeCell ref="G18:G19"/>
    <mergeCell ref="D18:E19"/>
    <mergeCell ref="D9:D10"/>
    <mergeCell ref="E9:E10"/>
    <mergeCell ref="A31:F31"/>
    <mergeCell ref="A5:L5"/>
    <mergeCell ref="B9:C10"/>
    <mergeCell ref="G9:H10"/>
    <mergeCell ref="J9:J10"/>
    <mergeCell ref="K9:L10"/>
    <mergeCell ref="B7:L7"/>
    <mergeCell ref="G31:I31"/>
    <mergeCell ref="K11:L11"/>
    <mergeCell ref="K12:L12"/>
    <mergeCell ref="K13:L13"/>
    <mergeCell ref="K14:L14"/>
    <mergeCell ref="K15:L15"/>
    <mergeCell ref="B1:K1"/>
    <mergeCell ref="B2:K2"/>
    <mergeCell ref="B3:K3"/>
    <mergeCell ref="A37:L37"/>
    <mergeCell ref="J18:J19"/>
    <mergeCell ref="K18:K19"/>
    <mergeCell ref="F9:F10"/>
    <mergeCell ref="I9:I10"/>
    <mergeCell ref="A9:A15"/>
    <mergeCell ref="I18:I19"/>
    <mergeCell ref="L18:L19"/>
    <mergeCell ref="G32:K32"/>
    <mergeCell ref="H18:H19"/>
    <mergeCell ref="A32:F32"/>
    <mergeCell ref="F18:F19"/>
    <mergeCell ref="B18:C19"/>
  </mergeCells>
  <dataValidations count="3">
    <dataValidation type="list" allowBlank="1" showInputMessage="1" showErrorMessage="1" sqref="G11:G15 D20:D30">
      <formula1>$D$38:$D$40</formula1>
    </dataValidation>
    <dataValidation type="list" allowBlank="1" showInputMessage="1" showErrorMessage="1" sqref="A19">
      <formula1>$F$38:$F$39</formula1>
    </dataValidation>
    <dataValidation type="list" allowBlank="1" showInputMessage="1" showErrorMessage="1" sqref="B11:B15 B20:B30">
      <formula1>$B$38:$B$40</formula1>
    </dataValidation>
  </dataValidations>
  <pageMargins left="0.36" right="0.14000000000000001" top="0.25" bottom="0.27" header="0.15" footer="0.01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showZeros="0" topLeftCell="A13" workbookViewId="0">
      <selection activeCell="C16" sqref="C16:G16"/>
    </sheetView>
  </sheetViews>
  <sheetFormatPr defaultColWidth="9.109375" defaultRowHeight="14.4" x14ac:dyDescent="0.3"/>
  <cols>
    <col min="1" max="1" width="27" style="1" customWidth="1"/>
    <col min="2" max="6" width="9.109375" style="1"/>
    <col min="7" max="7" width="11.33203125" style="1" customWidth="1"/>
    <col min="8" max="16384" width="9.109375" style="1"/>
  </cols>
  <sheetData>
    <row r="1" spans="1:11" ht="15" customHeight="1" x14ac:dyDescent="0.3">
      <c r="A1" s="89" t="s">
        <v>26</v>
      </c>
      <c r="B1" s="90"/>
      <c r="C1" s="90"/>
      <c r="D1" s="90"/>
      <c r="E1" s="90"/>
      <c r="F1" s="90"/>
      <c r="G1" s="90"/>
      <c r="H1" s="90"/>
      <c r="I1" s="90"/>
      <c r="J1" s="91"/>
    </row>
    <row r="2" spans="1:11" ht="15.75" customHeight="1" x14ac:dyDescent="0.3">
      <c r="A2" s="92"/>
      <c r="B2" s="93"/>
      <c r="C2" s="93"/>
      <c r="D2" s="93"/>
      <c r="E2" s="93"/>
      <c r="F2" s="93"/>
      <c r="G2" s="93"/>
      <c r="H2" s="93"/>
      <c r="I2" s="93"/>
      <c r="J2" s="94"/>
    </row>
    <row r="3" spans="1:11" ht="15.6" x14ac:dyDescent="0.3">
      <c r="A3" s="27" t="s">
        <v>27</v>
      </c>
      <c r="B3" s="28"/>
      <c r="C3" s="28"/>
      <c r="D3" s="28"/>
      <c r="E3" s="29"/>
      <c r="F3" s="30" t="s">
        <v>28</v>
      </c>
      <c r="G3" s="28" t="s">
        <v>29</v>
      </c>
      <c r="H3" s="28"/>
      <c r="I3" s="28"/>
      <c r="J3" s="31"/>
    </row>
    <row r="4" spans="1:11" ht="15.6" x14ac:dyDescent="0.3">
      <c r="A4" s="27" t="s">
        <v>30</v>
      </c>
      <c r="B4" s="28"/>
      <c r="C4" s="28"/>
      <c r="D4" s="32"/>
      <c r="E4" s="29"/>
      <c r="F4" s="33"/>
      <c r="G4" s="34" t="s">
        <v>31</v>
      </c>
      <c r="H4" s="34"/>
      <c r="I4" s="34"/>
      <c r="J4" s="35"/>
    </row>
    <row r="5" spans="1:11" ht="15.75" x14ac:dyDescent="0.25">
      <c r="A5" s="27" t="s">
        <v>32</v>
      </c>
      <c r="B5" s="28"/>
      <c r="C5" s="28"/>
      <c r="D5" s="32"/>
      <c r="E5" s="29"/>
      <c r="F5" s="33"/>
      <c r="G5" s="34" t="s">
        <v>33</v>
      </c>
      <c r="H5" s="34"/>
      <c r="I5" s="34"/>
      <c r="J5" s="35"/>
    </row>
    <row r="6" spans="1:11" s="56" customFormat="1" ht="15.75" x14ac:dyDescent="0.25">
      <c r="A6" s="52" t="s">
        <v>34</v>
      </c>
      <c r="B6" s="48"/>
      <c r="C6" s="48"/>
      <c r="D6" s="53"/>
      <c r="E6" s="54"/>
      <c r="F6" s="55" t="s">
        <v>35</v>
      </c>
      <c r="G6" s="48" t="s">
        <v>45</v>
      </c>
      <c r="H6" s="48"/>
      <c r="I6" s="48"/>
      <c r="J6" s="49"/>
    </row>
    <row r="7" spans="1:11" ht="15.75" x14ac:dyDescent="0.25">
      <c r="A7" s="27" t="s">
        <v>36</v>
      </c>
      <c r="B7" s="28"/>
      <c r="C7" s="28"/>
      <c r="D7" s="32"/>
      <c r="E7" s="29"/>
      <c r="F7" s="30" t="s">
        <v>37</v>
      </c>
      <c r="G7" s="48" t="s">
        <v>38</v>
      </c>
      <c r="H7" s="48"/>
      <c r="I7" s="48"/>
      <c r="J7" s="49"/>
    </row>
    <row r="8" spans="1:11" ht="15.75" x14ac:dyDescent="0.25">
      <c r="A8" s="27" t="s">
        <v>39</v>
      </c>
      <c r="B8" s="28"/>
      <c r="C8" s="28"/>
      <c r="D8" s="32"/>
      <c r="E8" s="29"/>
      <c r="F8" s="30" t="s">
        <v>40</v>
      </c>
      <c r="G8" s="48" t="s">
        <v>41</v>
      </c>
      <c r="H8" s="48"/>
      <c r="I8" s="48"/>
      <c r="J8" s="49"/>
    </row>
    <row r="9" spans="1:11" ht="16.5" thickBot="1" x14ac:dyDescent="0.3">
      <c r="A9" s="36" t="s">
        <v>42</v>
      </c>
      <c r="B9" s="37"/>
      <c r="C9" s="37"/>
      <c r="D9" s="38"/>
      <c r="E9" s="39"/>
      <c r="F9" s="37" t="s">
        <v>43</v>
      </c>
      <c r="G9" s="37"/>
      <c r="H9" s="37"/>
      <c r="I9" s="37"/>
      <c r="J9" s="40"/>
    </row>
    <row r="10" spans="1:11" ht="15.75" x14ac:dyDescent="0.25">
      <c r="A10" s="28"/>
      <c r="B10" s="28"/>
      <c r="C10" s="28"/>
      <c r="D10" s="32"/>
      <c r="E10" s="29"/>
      <c r="F10" s="28"/>
      <c r="G10" s="28"/>
      <c r="H10" s="28"/>
      <c r="I10" s="28"/>
      <c r="J10" s="28"/>
    </row>
    <row r="11" spans="1:11" ht="19.5" x14ac:dyDescent="0.25">
      <c r="A11" s="95" t="str">
        <f>+forms!B1</f>
        <v>EUROPEAN JUDO OPEN</v>
      </c>
      <c r="B11" s="95"/>
      <c r="C11" s="95"/>
      <c r="D11" s="95"/>
      <c r="E11" s="95"/>
      <c r="F11" s="95"/>
      <c r="G11" s="95"/>
      <c r="H11" s="95"/>
      <c r="I11" s="95"/>
      <c r="J11" s="95"/>
    </row>
    <row r="12" spans="1:11" ht="20.399999999999999" x14ac:dyDescent="0.35">
      <c r="A12" s="95" t="str">
        <f>+forms!B2</f>
        <v xml:space="preserve">MEN  PRAGUE </v>
      </c>
      <c r="B12" s="95"/>
      <c r="C12" s="95"/>
      <c r="D12" s="95"/>
      <c r="E12" s="95"/>
      <c r="F12" s="95"/>
      <c r="G12" s="95"/>
      <c r="H12" s="95"/>
      <c r="I12" s="95"/>
      <c r="J12" s="95"/>
      <c r="K12" s="16"/>
    </row>
    <row r="13" spans="1:11" ht="20.399999999999999" x14ac:dyDescent="0.35">
      <c r="A13" s="95" t="str">
        <f>+forms!B3</f>
        <v>FEBRUARY 27-28, 2016</v>
      </c>
      <c r="B13" s="95"/>
      <c r="C13" s="95"/>
      <c r="D13" s="95"/>
      <c r="E13" s="95"/>
      <c r="F13" s="95"/>
      <c r="G13" s="95"/>
      <c r="H13" s="95"/>
      <c r="I13" s="95"/>
      <c r="J13" s="95"/>
      <c r="K13" s="16"/>
    </row>
    <row r="14" spans="1:11" ht="17.399999999999999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1" ht="20.25" x14ac:dyDescent="0.3">
      <c r="A15" s="100" t="s">
        <v>20</v>
      </c>
      <c r="B15" s="100"/>
      <c r="C15" s="101">
        <f ca="1">TODAY()+ LEN(forms!B7)</f>
        <v>42342</v>
      </c>
      <c r="D15" s="101"/>
      <c r="E15" s="15" t="s">
        <v>21</v>
      </c>
      <c r="F15" s="102">
        <f ca="1">TODAY()</f>
        <v>42342</v>
      </c>
      <c r="G15" s="102"/>
      <c r="H15" s="16"/>
      <c r="I15" s="16"/>
      <c r="J15" s="16"/>
    </row>
    <row r="16" spans="1:11" ht="21" x14ac:dyDescent="0.35">
      <c r="B16" s="17" t="s">
        <v>22</v>
      </c>
      <c r="C16" s="103">
        <f>+forms!B7</f>
        <v>0</v>
      </c>
      <c r="D16" s="103"/>
      <c r="E16" s="103"/>
      <c r="F16" s="103"/>
      <c r="G16" s="103"/>
      <c r="H16" s="18"/>
      <c r="I16" s="18"/>
      <c r="J16" s="18"/>
    </row>
    <row r="18" spans="1:10" x14ac:dyDescent="0.3">
      <c r="A18" s="5" t="str">
        <f>+forms!A18</f>
        <v>HOTEL</v>
      </c>
      <c r="B18" s="96" t="s">
        <v>0</v>
      </c>
      <c r="C18" s="70" t="s">
        <v>1</v>
      </c>
      <c r="D18" s="70" t="s">
        <v>5</v>
      </c>
      <c r="E18" s="70" t="s">
        <v>6</v>
      </c>
      <c r="F18" s="70" t="s">
        <v>2</v>
      </c>
      <c r="G18" s="70" t="s">
        <v>8</v>
      </c>
      <c r="H18" s="70" t="s">
        <v>16</v>
      </c>
      <c r="I18" s="70" t="s">
        <v>17</v>
      </c>
      <c r="J18" s="70" t="s">
        <v>3</v>
      </c>
    </row>
    <row r="19" spans="1:10" x14ac:dyDescent="0.3">
      <c r="A19" s="5" t="str">
        <f>+forms!A19</f>
        <v>DUO</v>
      </c>
      <c r="B19" s="97"/>
      <c r="C19" s="70"/>
      <c r="D19" s="70"/>
      <c r="E19" s="70"/>
      <c r="F19" s="70"/>
      <c r="G19" s="70"/>
      <c r="H19" s="70"/>
      <c r="I19" s="70"/>
      <c r="J19" s="70"/>
    </row>
    <row r="20" spans="1:10" x14ac:dyDescent="0.3">
      <c r="A20" s="6" t="str">
        <f>+forms!A20</f>
        <v>Single</v>
      </c>
      <c r="B20" s="19">
        <f>+forms!B20</f>
        <v>0</v>
      </c>
      <c r="C20" s="19">
        <f>+forms!D20</f>
        <v>0</v>
      </c>
      <c r="D20" s="20">
        <f>+forms!F20</f>
        <v>0</v>
      </c>
      <c r="E20" s="20">
        <f>+forms!G20</f>
        <v>0</v>
      </c>
      <c r="F20" s="7">
        <f>+forms!H20</f>
        <v>0</v>
      </c>
      <c r="G20" s="8">
        <f>+forms!I20</f>
        <v>130</v>
      </c>
      <c r="H20" s="21">
        <f>+forms!J20</f>
        <v>0</v>
      </c>
      <c r="I20" s="21">
        <f>+forms!K20</f>
        <v>0</v>
      </c>
      <c r="J20" s="9">
        <f>+forms!L20</f>
        <v>0</v>
      </c>
    </row>
    <row r="21" spans="1:10" ht="15.75" customHeight="1" x14ac:dyDescent="0.3">
      <c r="A21" s="6" t="str">
        <f>+forms!A21</f>
        <v>Single</v>
      </c>
      <c r="B21" s="19">
        <f>+forms!B21</f>
        <v>0</v>
      </c>
      <c r="C21" s="19">
        <f>+forms!D21</f>
        <v>0</v>
      </c>
      <c r="D21" s="20">
        <f>+forms!F21</f>
        <v>0</v>
      </c>
      <c r="E21" s="20">
        <f>+forms!G21</f>
        <v>0</v>
      </c>
      <c r="F21" s="7">
        <f>+forms!H21</f>
        <v>0</v>
      </c>
      <c r="G21" s="8">
        <f>+forms!I21</f>
        <v>130</v>
      </c>
      <c r="H21" s="21">
        <f>+forms!J21</f>
        <v>0</v>
      </c>
      <c r="I21" s="21">
        <f>+forms!K21</f>
        <v>0</v>
      </c>
      <c r="J21" s="9">
        <f>+forms!L21</f>
        <v>0</v>
      </c>
    </row>
    <row r="22" spans="1:10" x14ac:dyDescent="0.3">
      <c r="A22" s="6" t="str">
        <f>+forms!A22</f>
        <v>Single</v>
      </c>
      <c r="B22" s="19">
        <f>+forms!B22</f>
        <v>0</v>
      </c>
      <c r="C22" s="19">
        <f>+forms!D22</f>
        <v>0</v>
      </c>
      <c r="D22" s="20">
        <f>+forms!F22</f>
        <v>0</v>
      </c>
      <c r="E22" s="20">
        <f>+forms!G22</f>
        <v>0</v>
      </c>
      <c r="F22" s="7">
        <f>+forms!H22</f>
        <v>0</v>
      </c>
      <c r="G22" s="8">
        <f>+forms!I22</f>
        <v>130</v>
      </c>
      <c r="H22" s="21">
        <f>+forms!J22</f>
        <v>0</v>
      </c>
      <c r="I22" s="21">
        <f>+forms!K22</f>
        <v>0</v>
      </c>
      <c r="J22" s="9">
        <f>+forms!L22</f>
        <v>0</v>
      </c>
    </row>
    <row r="23" spans="1:10" x14ac:dyDescent="0.3">
      <c r="A23" s="6" t="str">
        <f>+forms!A23</f>
        <v>Double</v>
      </c>
      <c r="B23" s="19">
        <f>+forms!B23</f>
        <v>0</v>
      </c>
      <c r="C23" s="19">
        <f>+forms!D23</f>
        <v>0</v>
      </c>
      <c r="D23" s="20">
        <f>+forms!F23</f>
        <v>0</v>
      </c>
      <c r="E23" s="20">
        <f>+forms!G23</f>
        <v>0</v>
      </c>
      <c r="F23" s="7">
        <f>+forms!H23</f>
        <v>0</v>
      </c>
      <c r="G23" s="8">
        <f>+forms!I23</f>
        <v>110</v>
      </c>
      <c r="H23" s="21">
        <f>+forms!J23</f>
        <v>0</v>
      </c>
      <c r="I23" s="21">
        <f>+forms!K23</f>
        <v>0</v>
      </c>
      <c r="J23" s="9">
        <f>+forms!L23</f>
        <v>0</v>
      </c>
    </row>
    <row r="24" spans="1:10" x14ac:dyDescent="0.3">
      <c r="A24" s="6" t="str">
        <f>+forms!A24</f>
        <v>Double</v>
      </c>
      <c r="B24" s="19">
        <f>+forms!B24</f>
        <v>0</v>
      </c>
      <c r="C24" s="19">
        <f>+forms!D24</f>
        <v>0</v>
      </c>
      <c r="D24" s="20">
        <f>+forms!F24</f>
        <v>0</v>
      </c>
      <c r="E24" s="20">
        <f>+forms!G24</f>
        <v>0</v>
      </c>
      <c r="F24" s="7">
        <f>+forms!H24</f>
        <v>0</v>
      </c>
      <c r="G24" s="8">
        <f>+forms!I24</f>
        <v>110</v>
      </c>
      <c r="H24" s="21">
        <f>+forms!J24</f>
        <v>0</v>
      </c>
      <c r="I24" s="21">
        <f>+forms!K24</f>
        <v>0</v>
      </c>
      <c r="J24" s="9">
        <f>+forms!L24</f>
        <v>0</v>
      </c>
    </row>
    <row r="25" spans="1:10" x14ac:dyDescent="0.3">
      <c r="A25" s="6" t="str">
        <f>+forms!A25</f>
        <v>Double</v>
      </c>
      <c r="B25" s="19">
        <f>+forms!B25</f>
        <v>0</v>
      </c>
      <c r="C25" s="19">
        <f>+forms!D25</f>
        <v>0</v>
      </c>
      <c r="D25" s="20">
        <f>+forms!F25</f>
        <v>0</v>
      </c>
      <c r="E25" s="20">
        <f>+forms!G25</f>
        <v>0</v>
      </c>
      <c r="F25" s="7">
        <f>+forms!H25</f>
        <v>0</v>
      </c>
      <c r="G25" s="8">
        <f>+forms!I25</f>
        <v>110</v>
      </c>
      <c r="H25" s="21">
        <f>+forms!J25</f>
        <v>0</v>
      </c>
      <c r="I25" s="21">
        <f>+forms!K25</f>
        <v>0</v>
      </c>
      <c r="J25" s="9">
        <f>+forms!L25</f>
        <v>0</v>
      </c>
    </row>
    <row r="26" spans="1:10" x14ac:dyDescent="0.3">
      <c r="A26" s="6" t="str">
        <f>+forms!A26</f>
        <v>Double</v>
      </c>
      <c r="B26" s="19">
        <f>+forms!B26</f>
        <v>0</v>
      </c>
      <c r="C26" s="19">
        <f>+forms!D26</f>
        <v>0</v>
      </c>
      <c r="D26" s="20">
        <f>+forms!F26</f>
        <v>0</v>
      </c>
      <c r="E26" s="20">
        <f>+forms!G26</f>
        <v>0</v>
      </c>
      <c r="F26" s="7">
        <f>+forms!H26</f>
        <v>0</v>
      </c>
      <c r="G26" s="8">
        <f>+forms!I26</f>
        <v>110</v>
      </c>
      <c r="H26" s="21">
        <f>+forms!J26</f>
        <v>0</v>
      </c>
      <c r="I26" s="21">
        <f>+forms!K26</f>
        <v>0</v>
      </c>
      <c r="J26" s="9">
        <f>+forms!L26</f>
        <v>0</v>
      </c>
    </row>
    <row r="27" spans="1:10" x14ac:dyDescent="0.3">
      <c r="A27" s="6" t="str">
        <f>+forms!A27</f>
        <v>Triple</v>
      </c>
      <c r="B27" s="19">
        <f>+forms!B27</f>
        <v>0</v>
      </c>
      <c r="C27" s="19">
        <f>+forms!D27</f>
        <v>0</v>
      </c>
      <c r="D27" s="20">
        <f>+forms!F27</f>
        <v>0</v>
      </c>
      <c r="E27" s="20">
        <f>+forms!G27</f>
        <v>0</v>
      </c>
      <c r="F27" s="7">
        <f>+forms!H27</f>
        <v>0</v>
      </c>
      <c r="G27" s="8">
        <f>+forms!I27</f>
        <v>100</v>
      </c>
      <c r="H27" s="21">
        <f>+forms!J27</f>
        <v>0</v>
      </c>
      <c r="I27" s="21">
        <f>+forms!K27</f>
        <v>0</v>
      </c>
      <c r="J27" s="9">
        <f>+forms!L27</f>
        <v>0</v>
      </c>
    </row>
    <row r="28" spans="1:10" x14ac:dyDescent="0.3">
      <c r="A28" s="6" t="str">
        <f>+forms!A28</f>
        <v>Triple</v>
      </c>
      <c r="B28" s="19">
        <f>+forms!B28</f>
        <v>0</v>
      </c>
      <c r="C28" s="19">
        <f>+forms!D28</f>
        <v>0</v>
      </c>
      <c r="D28" s="20">
        <f>+forms!F28</f>
        <v>0</v>
      </c>
      <c r="E28" s="20">
        <f>+forms!G28</f>
        <v>0</v>
      </c>
      <c r="F28" s="7">
        <f>+forms!H28</f>
        <v>0</v>
      </c>
      <c r="G28" s="8">
        <f>+forms!I28</f>
        <v>100</v>
      </c>
      <c r="H28" s="21">
        <f>+forms!J28</f>
        <v>0</v>
      </c>
      <c r="I28" s="21">
        <f>+forms!K28</f>
        <v>0</v>
      </c>
      <c r="J28" s="9">
        <f>+forms!L28</f>
        <v>0</v>
      </c>
    </row>
    <row r="29" spans="1:10" x14ac:dyDescent="0.3">
      <c r="A29" s="6" t="str">
        <f>+forms!A29</f>
        <v>Triple</v>
      </c>
      <c r="B29" s="19">
        <f>+forms!B29</f>
        <v>0</v>
      </c>
      <c r="C29" s="19">
        <f>+forms!D29</f>
        <v>0</v>
      </c>
      <c r="D29" s="20">
        <f>+forms!F29</f>
        <v>0</v>
      </c>
      <c r="E29" s="20">
        <f>+forms!G29</f>
        <v>0</v>
      </c>
      <c r="F29" s="7">
        <f>+forms!H29</f>
        <v>0</v>
      </c>
      <c r="G29" s="8">
        <f>+forms!I29</f>
        <v>100</v>
      </c>
      <c r="H29" s="21">
        <f>+forms!J29</f>
        <v>0</v>
      </c>
      <c r="I29" s="21">
        <f>+forms!K29</f>
        <v>0</v>
      </c>
      <c r="J29" s="9">
        <f>+forms!L29</f>
        <v>0</v>
      </c>
    </row>
    <row r="30" spans="1:10" x14ac:dyDescent="0.3">
      <c r="A30" s="6" t="str">
        <f>+forms!A30</f>
        <v>Triple</v>
      </c>
      <c r="B30" s="19">
        <f>+forms!B30</f>
        <v>0</v>
      </c>
      <c r="C30" s="19">
        <f>+forms!D30</f>
        <v>0</v>
      </c>
      <c r="D30" s="20">
        <f>+forms!F30</f>
        <v>0</v>
      </c>
      <c r="E30" s="20">
        <f>+forms!G30</f>
        <v>0</v>
      </c>
      <c r="F30" s="7">
        <f>+forms!H30</f>
        <v>0</v>
      </c>
      <c r="G30" s="8">
        <f>+forms!I30</f>
        <v>100</v>
      </c>
      <c r="H30" s="21">
        <f>+forms!J30</f>
        <v>0</v>
      </c>
      <c r="I30" s="21">
        <f>+forms!K30</f>
        <v>0</v>
      </c>
      <c r="J30" s="9">
        <f>+forms!L30</f>
        <v>0</v>
      </c>
    </row>
    <row r="32" spans="1:10" ht="15" x14ac:dyDescent="0.25">
      <c r="A32" s="10"/>
    </row>
    <row r="33" spans="1:10" ht="15.75" thickBot="1" x14ac:dyDescent="0.3">
      <c r="F33" s="16"/>
      <c r="G33" s="16"/>
      <c r="H33" s="16"/>
      <c r="I33" s="16"/>
      <c r="J33" s="16"/>
    </row>
    <row r="34" spans="1:10" ht="26.4" thickBot="1" x14ac:dyDescent="0.55000000000000004">
      <c r="A34" s="22" t="s">
        <v>24</v>
      </c>
      <c r="B34" s="23"/>
      <c r="C34" s="98">
        <f>+forms!L32</f>
        <v>0</v>
      </c>
      <c r="D34" s="99"/>
      <c r="F34" s="16"/>
      <c r="G34" s="16"/>
      <c r="H34" s="16"/>
      <c r="I34" s="16"/>
      <c r="J34" s="16"/>
    </row>
    <row r="35" spans="1:10" x14ac:dyDescent="0.3">
      <c r="F35" s="16"/>
      <c r="G35" s="16"/>
    </row>
    <row r="36" spans="1:10" x14ac:dyDescent="0.3">
      <c r="H36" s="24"/>
      <c r="I36" s="24"/>
    </row>
    <row r="37" spans="1:10" x14ac:dyDescent="0.3">
      <c r="F37" s="25"/>
      <c r="G37" s="25"/>
    </row>
    <row r="38" spans="1:10" ht="15.6" x14ac:dyDescent="0.3">
      <c r="F38" s="26" t="s">
        <v>25</v>
      </c>
    </row>
  </sheetData>
  <sheetProtection password="DC6D" sheet="1" objects="1" scenarios="1" selectLockedCells="1" selectUnlockedCells="1"/>
  <mergeCells count="18">
    <mergeCell ref="C34:D34"/>
    <mergeCell ref="A15:B15"/>
    <mergeCell ref="C15:D15"/>
    <mergeCell ref="F15:G15"/>
    <mergeCell ref="C16:G16"/>
    <mergeCell ref="H18:H19"/>
    <mergeCell ref="I18:I19"/>
    <mergeCell ref="A1:J2"/>
    <mergeCell ref="A11:J11"/>
    <mergeCell ref="A12:J12"/>
    <mergeCell ref="J18:J19"/>
    <mergeCell ref="B18:B19"/>
    <mergeCell ref="C18:C19"/>
    <mergeCell ref="D18:D19"/>
    <mergeCell ref="E18:E19"/>
    <mergeCell ref="F18:F19"/>
    <mergeCell ref="G18:G19"/>
    <mergeCell ref="A13:J13"/>
  </mergeCells>
  <dataValidations count="2">
    <dataValidation imeMode="off" allowBlank="1" showInputMessage="1" showErrorMessage="1" sqref="A34:C34 A35 A33:I33 H34:I34 F34:G35 B16 C15:C16 H15:J15 A15:A17 A3:A10 D4:D10 F3:G8 A1"/>
    <dataValidation type="list" allowBlank="1" showInputMessage="1" showErrorMessage="1" sqref="B20:J30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2012-03-22T08:24:39Z</cp:lastPrinted>
  <dcterms:created xsi:type="dcterms:W3CDTF">2012-01-10T18:33:01Z</dcterms:created>
  <dcterms:modified xsi:type="dcterms:W3CDTF">2015-12-04T10:54:25Z</dcterms:modified>
</cp:coreProperties>
</file>