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20112" windowHeight="7908"/>
  </bookViews>
  <sheets>
    <sheet name="forms" sheetId="1" r:id="rId1"/>
    <sheet name="invoice" sheetId="2" r:id="rId2"/>
  </sheets>
  <definedNames>
    <definedName name="_xlnm.Print_Area" localSheetId="0">forms!$A$1:$L$58</definedName>
  </definedNames>
  <calcPr calcId="145621"/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36" i="2" l="1"/>
  <c r="H36" i="2"/>
  <c r="E36" i="2"/>
  <c r="C36" i="2"/>
  <c r="B36" i="2"/>
  <c r="A36" i="2"/>
  <c r="I35" i="2"/>
  <c r="H35" i="2"/>
  <c r="E35" i="2"/>
  <c r="C35" i="2"/>
  <c r="B35" i="2"/>
  <c r="A35" i="2"/>
  <c r="F14" i="2" l="1"/>
  <c r="A47" i="2"/>
  <c r="A46" i="2"/>
  <c r="A45" i="2"/>
  <c r="A44" i="2"/>
  <c r="A43" i="2"/>
  <c r="A42" i="2"/>
  <c r="E47" i="2"/>
  <c r="C47" i="2"/>
  <c r="B47" i="2"/>
  <c r="E46" i="2"/>
  <c r="C46" i="2"/>
  <c r="B46" i="2"/>
  <c r="E45" i="2"/>
  <c r="C45" i="2"/>
  <c r="B45" i="2"/>
  <c r="E44" i="2"/>
  <c r="C44" i="2"/>
  <c r="B44" i="2"/>
  <c r="E43" i="2"/>
  <c r="C43" i="2"/>
  <c r="B43" i="2"/>
  <c r="E42" i="2"/>
  <c r="C42" i="2"/>
  <c r="B42" i="2"/>
  <c r="A18" i="2" l="1"/>
  <c r="I34" i="2"/>
  <c r="H34" i="2"/>
  <c r="K42" i="1"/>
  <c r="J42" i="1"/>
  <c r="G36" i="2"/>
  <c r="G35" i="2"/>
  <c r="L41" i="1" l="1"/>
  <c r="H41" i="1"/>
  <c r="I37" i="2" l="1"/>
  <c r="H37" i="2"/>
  <c r="G37" i="2"/>
  <c r="F37" i="2"/>
  <c r="E37" i="2"/>
  <c r="C37" i="2"/>
  <c r="B37" i="2"/>
  <c r="A37" i="2"/>
  <c r="G34" i="2"/>
  <c r="E34" i="2"/>
  <c r="C34" i="2"/>
  <c r="B34" i="2"/>
  <c r="A34" i="2"/>
  <c r="I33" i="2"/>
  <c r="H33" i="2"/>
  <c r="G33" i="2"/>
  <c r="E33" i="2"/>
  <c r="C33" i="2"/>
  <c r="B33" i="2"/>
  <c r="A33" i="2"/>
  <c r="I32" i="2"/>
  <c r="H32" i="2"/>
  <c r="G32" i="2"/>
  <c r="E32" i="2"/>
  <c r="C32" i="2"/>
  <c r="B32" i="2"/>
  <c r="A32" i="2"/>
  <c r="I31" i="2"/>
  <c r="H31" i="2"/>
  <c r="G31" i="2"/>
  <c r="E31" i="2"/>
  <c r="C31" i="2"/>
  <c r="B31" i="2"/>
  <c r="A31" i="2"/>
  <c r="I30" i="2"/>
  <c r="H30" i="2"/>
  <c r="G30" i="2"/>
  <c r="E30" i="2"/>
  <c r="C30" i="2"/>
  <c r="B30" i="2"/>
  <c r="A30" i="2"/>
  <c r="I29" i="2"/>
  <c r="H29" i="2"/>
  <c r="G29" i="2"/>
  <c r="E29" i="2"/>
  <c r="C29" i="2"/>
  <c r="B29" i="2"/>
  <c r="A29" i="2"/>
  <c r="I28" i="2"/>
  <c r="H28" i="2"/>
  <c r="G28" i="2"/>
  <c r="E28" i="2"/>
  <c r="C28" i="2"/>
  <c r="B28" i="2"/>
  <c r="A28" i="2"/>
  <c r="I27" i="2"/>
  <c r="H27" i="2"/>
  <c r="G27" i="2"/>
  <c r="E27" i="2"/>
  <c r="C27" i="2"/>
  <c r="B27" i="2"/>
  <c r="A27" i="2"/>
  <c r="I26" i="2"/>
  <c r="H26" i="2"/>
  <c r="G26" i="2"/>
  <c r="E26" i="2"/>
  <c r="C26" i="2"/>
  <c r="B26" i="2"/>
  <c r="A26" i="2"/>
  <c r="I25" i="2"/>
  <c r="H25" i="2"/>
  <c r="G25" i="2"/>
  <c r="E25" i="2"/>
  <c r="C25" i="2"/>
  <c r="B25" i="2"/>
  <c r="A25" i="2"/>
  <c r="I24" i="2"/>
  <c r="H24" i="2"/>
  <c r="G24" i="2"/>
  <c r="E24" i="2"/>
  <c r="C24" i="2"/>
  <c r="B24" i="2"/>
  <c r="A24" i="2"/>
  <c r="I23" i="2"/>
  <c r="H23" i="2"/>
  <c r="G23" i="2"/>
  <c r="E23" i="2"/>
  <c r="C23" i="2"/>
  <c r="B23" i="2"/>
  <c r="A23" i="2"/>
  <c r="I22" i="2"/>
  <c r="H22" i="2"/>
  <c r="G22" i="2"/>
  <c r="E22" i="2"/>
  <c r="C22" i="2"/>
  <c r="B22" i="2"/>
  <c r="A22" i="2"/>
  <c r="I21" i="2"/>
  <c r="H21" i="2"/>
  <c r="G21" i="2"/>
  <c r="E21" i="2"/>
  <c r="C21" i="2"/>
  <c r="B21" i="2"/>
  <c r="A21" i="2"/>
  <c r="J37" i="2"/>
  <c r="H40" i="1"/>
  <c r="F36" i="2" s="1"/>
  <c r="F40" i="1"/>
  <c r="D36" i="2" s="1"/>
  <c r="H39" i="1"/>
  <c r="F35" i="2" s="1"/>
  <c r="F39" i="1"/>
  <c r="D35" i="2" s="1"/>
  <c r="H38" i="1"/>
  <c r="F38" i="1"/>
  <c r="D34" i="2" s="1"/>
  <c r="H37" i="1"/>
  <c r="F33" i="2" s="1"/>
  <c r="F37" i="1"/>
  <c r="D33" i="2" s="1"/>
  <c r="H35" i="1"/>
  <c r="F31" i="2" s="1"/>
  <c r="F35" i="1"/>
  <c r="H34" i="1"/>
  <c r="F30" i="2" s="1"/>
  <c r="F34" i="1"/>
  <c r="L34" i="1" s="1"/>
  <c r="J30" i="2" s="1"/>
  <c r="H33" i="1"/>
  <c r="F33" i="1"/>
  <c r="D29" i="2" s="1"/>
  <c r="H32" i="1"/>
  <c r="F32" i="1"/>
  <c r="D28" i="2" s="1"/>
  <c r="H31" i="1"/>
  <c r="F27" i="2" s="1"/>
  <c r="F31" i="1"/>
  <c r="D27" i="2" s="1"/>
  <c r="H28" i="1"/>
  <c r="F24" i="2" s="1"/>
  <c r="F28" i="1"/>
  <c r="L28" i="1" s="1"/>
  <c r="J24" i="2" s="1"/>
  <c r="H27" i="1"/>
  <c r="F23" i="2" s="1"/>
  <c r="F27" i="1"/>
  <c r="D23" i="2" s="1"/>
  <c r="H26" i="1"/>
  <c r="F22" i="2" s="1"/>
  <c r="F26" i="1"/>
  <c r="H25" i="1"/>
  <c r="F21" i="2" s="1"/>
  <c r="F25" i="1"/>
  <c r="D21" i="2" s="1"/>
  <c r="L35" i="1" l="1"/>
  <c r="J31" i="2" s="1"/>
  <c r="L40" i="1"/>
  <c r="J36" i="2" s="1"/>
  <c r="D24" i="2"/>
  <c r="D30" i="2"/>
  <c r="L26" i="1"/>
  <c r="J22" i="2" s="1"/>
  <c r="L38" i="1"/>
  <c r="J34" i="2" s="1"/>
  <c r="D22" i="2"/>
  <c r="L39" i="1"/>
  <c r="J35" i="2" s="1"/>
  <c r="D31" i="2"/>
  <c r="L27" i="1"/>
  <c r="J23" i="2" s="1"/>
  <c r="F34" i="2"/>
  <c r="D37" i="2"/>
  <c r="L25" i="1"/>
  <c r="J21" i="2" s="1"/>
  <c r="L31" i="1"/>
  <c r="J27" i="2" s="1"/>
  <c r="L37" i="1"/>
  <c r="J33" i="2" s="1"/>
  <c r="L33" i="1"/>
  <c r="J29" i="2" s="1"/>
  <c r="F29" i="2"/>
  <c r="L32" i="1"/>
  <c r="J28" i="2" s="1"/>
  <c r="F28" i="2"/>
  <c r="D64" i="1"/>
  <c r="B64" i="1"/>
  <c r="A11" i="2" l="1"/>
  <c r="L58" i="1"/>
  <c r="J51" i="2" s="1"/>
  <c r="I20" i="2"/>
  <c r="H20" i="2"/>
  <c r="E20" i="2"/>
  <c r="C20" i="2"/>
  <c r="B20" i="2"/>
  <c r="A20" i="2"/>
  <c r="A19" i="2"/>
  <c r="H54" i="1"/>
  <c r="F54" i="1"/>
  <c r="D47" i="2" s="1"/>
  <c r="H53" i="1"/>
  <c r="F53" i="1"/>
  <c r="D46" i="2" s="1"/>
  <c r="H52" i="1"/>
  <c r="F52" i="1"/>
  <c r="D45" i="2" s="1"/>
  <c r="H51" i="1"/>
  <c r="F51" i="1"/>
  <c r="D44" i="2" s="1"/>
  <c r="H50" i="1"/>
  <c r="F50" i="1"/>
  <c r="D43" i="2" s="1"/>
  <c r="H49" i="1"/>
  <c r="F49" i="1"/>
  <c r="D42" i="2" s="1"/>
  <c r="I51" i="1" l="1"/>
  <c r="G44" i="2" s="1"/>
  <c r="F44" i="2"/>
  <c r="I52" i="1"/>
  <c r="G45" i="2" s="1"/>
  <c r="F45" i="2"/>
  <c r="I53" i="1"/>
  <c r="G46" i="2" s="1"/>
  <c r="F46" i="2"/>
  <c r="I50" i="1"/>
  <c r="G43" i="2" s="1"/>
  <c r="F43" i="2"/>
  <c r="I54" i="1"/>
  <c r="G47" i="2" s="1"/>
  <c r="F47" i="2"/>
  <c r="F42" i="2"/>
  <c r="I49" i="1"/>
  <c r="G42" i="2" s="1"/>
  <c r="L54" i="1"/>
  <c r="J47" i="2" s="1"/>
  <c r="D65" i="1"/>
  <c r="D66" i="1" s="1"/>
  <c r="D67" i="1" s="1"/>
  <c r="D68" i="1" s="1"/>
  <c r="D69" i="1" s="1"/>
  <c r="B65" i="1"/>
  <c r="B66" i="1" s="1"/>
  <c r="B67" i="1" s="1"/>
  <c r="B68" i="1" s="1"/>
  <c r="L51" i="1" l="1"/>
  <c r="J44" i="2" s="1"/>
  <c r="L53" i="1"/>
  <c r="J46" i="2" s="1"/>
  <c r="L52" i="1"/>
  <c r="J45" i="2" s="1"/>
  <c r="L50" i="1"/>
  <c r="J43" i="2" s="1"/>
  <c r="L49" i="1"/>
  <c r="J42" i="2" s="1"/>
  <c r="F30" i="1"/>
  <c r="D26" i="2" s="1"/>
  <c r="F29" i="1"/>
  <c r="D25" i="2" s="1"/>
  <c r="F36" i="1"/>
  <c r="D32" i="2" s="1"/>
  <c r="F24" i="1"/>
  <c r="D20" i="2" s="1"/>
  <c r="F23" i="1"/>
  <c r="D19" i="2" s="1"/>
  <c r="H36" i="1"/>
  <c r="F32" i="2" s="1"/>
  <c r="H30" i="1"/>
  <c r="F26" i="2" s="1"/>
  <c r="H29" i="1"/>
  <c r="F25" i="2" s="1"/>
  <c r="H24" i="1"/>
  <c r="H23" i="1"/>
  <c r="G19" i="2" s="1"/>
  <c r="I19" i="2"/>
  <c r="H19" i="2"/>
  <c r="E19" i="2"/>
  <c r="C19" i="2"/>
  <c r="B19" i="2"/>
  <c r="C15" i="2"/>
  <c r="C14" i="2"/>
  <c r="L55" i="1" l="1"/>
  <c r="J48" i="2" s="1"/>
  <c r="G20" i="2"/>
  <c r="F20" i="2"/>
  <c r="L23" i="1"/>
  <c r="L24" i="1" l="1"/>
  <c r="J20" i="2" s="1"/>
  <c r="L36" i="1"/>
  <c r="J32" i="2" s="1"/>
  <c r="L29" i="1"/>
  <c r="J25" i="2" s="1"/>
  <c r="L30" i="1"/>
  <c r="J26" i="2" s="1"/>
  <c r="F19" i="2"/>
  <c r="L43" i="1" l="1"/>
  <c r="J19" i="2"/>
  <c r="J38" i="2" s="1"/>
  <c r="C55" i="2" l="1"/>
  <c r="L60" i="1"/>
</calcChain>
</file>

<file path=xl/sharedStrings.xml><?xml version="1.0" encoding="utf-8"?>
<sst xmlns="http://schemas.openxmlformats.org/spreadsheetml/2006/main" count="123" uniqueCount="66">
  <si>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</si>
  <si>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</si>
  <si>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</si>
  <si>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</si>
  <si>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</si>
  <si>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</si>
  <si>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</si>
  <si>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</si>
  <si>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Tournament</t>
  </si>
  <si>
    <t>PP/night</t>
  </si>
  <si>
    <t>Hotel Duo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</si>
  <si>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</si>
  <si>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</si>
  <si>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</si>
  <si>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</si>
  <si>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</si>
  <si>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</si>
  <si>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</si>
  <si>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</si>
  <si>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</si>
  <si>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</si>
  <si>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</si>
  <si>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</si>
  <si>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</si>
  <si>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IMPORTANT: FILL UP THE GREY CELLS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</si>
  <si>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</si>
  <si>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</si>
  <si>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</si>
  <si>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</si>
  <si>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</si>
  <si>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</si>
  <si>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</si>
  <si>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</si>
  <si>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</si>
  <si>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</si>
  <si>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</si>
  <si>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</si>
  <si>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</si>
  <si>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</si>
  <si>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</si>
  <si>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</si>
  <si>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e-mail: sejudo@cstv.cz</t>
  </si>
  <si>
    <t>Bank sorting Code : 1111  Cesky svaz juda</t>
  </si>
  <si>
    <t xml:space="preserve">181 060 351/0600
</t>
  </si>
  <si>
    <t>TOTAL MEALS</t>
  </si>
  <si>
    <t xml:space="preserve">PRAGUE </t>
  </si>
  <si>
    <t>ACCOMMODATION TOURNAMENT</t>
  </si>
  <si>
    <t>ACCOMMODATION TRAINING CAMP</t>
  </si>
  <si>
    <t>Training camp</t>
  </si>
  <si>
    <t>Sports Center</t>
  </si>
  <si>
    <t>SUBTOTAL</t>
  </si>
  <si>
    <t>TRANSPORT TO TRAINING CAMP - 20€ /person</t>
  </si>
  <si>
    <t>PP/         person</t>
  </si>
  <si>
    <t>Only for those who are not participating in the tournament! The transport is free for the tournament participants staying in official hotel!</t>
  </si>
  <si>
    <t>JUNIOR EUROPEAN JUDO CUP</t>
  </si>
  <si>
    <r>
      <t xml:space="preserve">Traveling details           </t>
    </r>
    <r>
      <rPr>
        <b/>
        <sz val="12"/>
        <color rgb="FFFF0000"/>
        <rFont val="Arial"/>
        <family val="2"/>
        <charset val="238"/>
      </rPr>
      <t xml:space="preserve"> TO BE FILLED ONLY IN CASE OF REQUESTED TRAVELLING ASSISTANCE</t>
    </r>
  </si>
  <si>
    <t>MONETA MONEY BANK</t>
  </si>
  <si>
    <t>Participation Fee European Cup</t>
  </si>
  <si>
    <t>July 22 - 23, 2017</t>
  </si>
  <si>
    <t>EJU JUNIOR TRAINING CAMP</t>
  </si>
  <si>
    <t>NYMBURK</t>
  </si>
  <si>
    <t>July 24 - 27, 2017</t>
  </si>
  <si>
    <t>Training Camp</t>
  </si>
  <si>
    <t xml:space="preserve">TRANSPORT TO TRAINING CAMP </t>
  </si>
  <si>
    <t>GRAND TOTAL</t>
  </si>
  <si>
    <t>Hotel Cechie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</si>
</sst>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d/m;@"/>
    <numFmt numFmtId="166" formatCode="_-* #,##0\ [$€-1]_-;\-* #,##0\ [$€-1]_-;_-* &quot;-&quot;\ [$€-1]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6"/>
      <color rgb="FF1F497D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3" borderId="1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0" fontId="1" fillId="2" borderId="1" xfId="0" applyFont="1" applyFill="1" applyBorder="1" applyAlignment="1" applyProtection="1">
      <alignment horizontal="center" wrapText="1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10" fillId="0" borderId="0" xfId="0" applyFont="1" applyProtection="1">
      <protection hidden="1"/>
    </xf>
    <xf numFmtId="49" fontId="11" fillId="0" borderId="0" xfId="0" applyNumberFormat="1" applyFont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15" fillId="0" borderId="7" xfId="0" applyFont="1" applyBorder="1" applyProtection="1">
      <protection hidden="1"/>
    </xf>
    <xf numFmtId="0" fontId="16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7" fillId="0" borderId="0" xfId="0" applyFont="1" applyProtection="1">
      <protection hidden="1"/>
    </xf>
    <xf numFmtId="0" fontId="19" fillId="0" borderId="15" xfId="0" applyFont="1" applyBorder="1" applyAlignment="1" applyProtection="1">
      <protection hidden="1"/>
    </xf>
    <xf numFmtId="0" fontId="19" fillId="0" borderId="0" xfId="0" applyFont="1" applyBorder="1" applyAlignment="1" applyProtection="1"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9" fillId="0" borderId="16" xfId="0" applyFont="1" applyBorder="1" applyAlignment="1" applyProtection="1">
      <protection hidden="1"/>
    </xf>
    <xf numFmtId="0" fontId="19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20" fillId="0" borderId="0" xfId="0" applyFont="1" applyBorder="1" applyAlignment="1" applyProtection="1">
      <protection hidden="1"/>
    </xf>
    <xf numFmtId="0" fontId="20" fillId="0" borderId="16" xfId="0" applyFont="1" applyBorder="1" applyAlignment="1" applyProtection="1">
      <protection hidden="1"/>
    </xf>
    <xf numFmtId="0" fontId="19" fillId="0" borderId="12" xfId="0" applyFont="1" applyBorder="1" applyAlignment="1" applyProtection="1">
      <protection hidden="1"/>
    </xf>
    <xf numFmtId="0" fontId="19" fillId="0" borderId="13" xfId="0" applyFont="1" applyBorder="1" applyAlignment="1" applyProtection="1">
      <protection hidden="1"/>
    </xf>
    <xf numFmtId="0" fontId="19" fillId="0" borderId="13" xfId="0" applyFont="1" applyBorder="1" applyProtection="1">
      <protection hidden="1"/>
    </xf>
    <xf numFmtId="0" fontId="11" fillId="0" borderId="13" xfId="0" applyNumberFormat="1" applyFont="1" applyBorder="1" applyAlignment="1" applyProtection="1">
      <alignment vertical="center"/>
      <protection hidden="1"/>
    </xf>
    <xf numFmtId="0" fontId="19" fillId="0" borderId="14" xfId="0" applyFont="1" applyBorder="1" applyAlignment="1" applyProtection="1">
      <protection hidden="1"/>
    </xf>
    <xf numFmtId="20" fontId="0" fillId="2" borderId="1" xfId="0" applyNumberFormat="1" applyFill="1" applyBorder="1" applyAlignment="1" applyProtection="1">
      <alignment horizontal="center" vertical="center"/>
      <protection locked="0" hidden="1"/>
    </xf>
    <xf numFmtId="0" fontId="2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wrapText="1"/>
      <protection hidden="1"/>
    </xf>
    <xf numFmtId="165" fontId="1" fillId="2" borderId="5" xfId="0" applyNumberFormat="1" applyFont="1" applyFill="1" applyBorder="1" applyAlignment="1" applyProtection="1">
      <alignment horizontal="center" wrapText="1"/>
      <protection locked="0"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protection hidden="1"/>
    </xf>
    <xf numFmtId="0" fontId="19" fillId="3" borderId="16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164" fontId="23" fillId="0" borderId="1" xfId="0" applyNumberFormat="1" applyFont="1" applyBorder="1" applyAlignment="1" applyProtection="1">
      <alignment wrapText="1"/>
      <protection hidden="1"/>
    </xf>
    <xf numFmtId="0" fontId="19" fillId="3" borderId="15" xfId="0" applyFont="1" applyFill="1" applyBorder="1" applyAlignment="1" applyProtection="1">
      <protection hidden="1"/>
    </xf>
    <xf numFmtId="0" fontId="19" fillId="3" borderId="0" xfId="0" applyFont="1" applyFill="1" applyBorder="1" applyProtection="1">
      <protection hidden="1"/>
    </xf>
    <xf numFmtId="0" fontId="11" fillId="3" borderId="0" xfId="0" applyNumberFormat="1" applyFont="1" applyFill="1" applyBorder="1" applyAlignment="1" applyProtection="1">
      <alignment vertical="center"/>
      <protection hidden="1"/>
    </xf>
    <xf numFmtId="0" fontId="19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wrapText="1"/>
      <protection hidden="1"/>
    </xf>
    <xf numFmtId="165" fontId="1" fillId="3" borderId="0" xfId="0" applyNumberFormat="1" applyFont="1" applyFill="1" applyBorder="1" applyAlignment="1" applyProtection="1">
      <alignment horizontal="center" wrapText="1"/>
      <protection locked="0" hidden="1"/>
    </xf>
    <xf numFmtId="0" fontId="0" fillId="3" borderId="0" xfId="0" applyFill="1" applyBorder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1" xfId="0" applyFont="1" applyFill="1" applyBorder="1" applyAlignment="1" applyProtection="1">
      <alignment horizont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164" fontId="24" fillId="0" borderId="1" xfId="0" applyNumberFormat="1" applyFont="1" applyBorder="1" applyAlignment="1" applyProtection="1">
      <alignment horizontal="right"/>
      <protection hidden="1"/>
    </xf>
    <xf numFmtId="165" fontId="1" fillId="0" borderId="0" xfId="0" applyNumberFormat="1" applyFont="1" applyBorder="1" applyAlignment="1" applyProtection="1">
      <alignment horizontal="center" wrapText="1"/>
      <protection hidden="1"/>
    </xf>
    <xf numFmtId="164" fontId="24" fillId="0" borderId="0" xfId="0" applyNumberFormat="1" applyFont="1" applyBorder="1" applyAlignment="1" applyProtection="1">
      <alignment horizontal="right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164" fontId="31" fillId="0" borderId="1" xfId="0" applyNumberFormat="1" applyFont="1" applyBorder="1" applyAlignment="1" applyProtection="1">
      <alignment wrapText="1"/>
      <protection hidden="1"/>
    </xf>
    <xf numFmtId="164" fontId="24" fillId="0" borderId="1" xfId="0" applyNumberFormat="1" applyFont="1" applyBorder="1" applyProtection="1">
      <protection hidden="1"/>
    </xf>
    <xf numFmtId="164" fontId="23" fillId="0" borderId="1" xfId="0" applyNumberFormat="1" applyFont="1" applyBorder="1" applyAlignment="1" applyProtection="1">
      <alignment vertical="center" wrapText="1"/>
      <protection hidden="1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64" fontId="1" fillId="0" borderId="0" xfId="0" applyNumberFormat="1" applyFont="1" applyBorder="1" applyAlignment="1" applyProtection="1">
      <alignment horizontal="center" vertical="center" wrapText="1"/>
      <protection hidden="1"/>
    </xf>
    <xf numFmtId="164" fontId="23" fillId="0" borderId="0" xfId="0" applyNumberFormat="1" applyFont="1" applyBorder="1" applyAlignment="1" applyProtection="1">
      <alignment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9" fillId="0" borderId="5" xfId="0" applyFont="1" applyBorder="1" applyAlignment="1" applyProtection="1">
      <alignment horizontal="center" vertical="center" wrapText="1"/>
      <protection hidden="1"/>
    </xf>
    <xf numFmtId="0" fontId="29" fillId="0" borderId="6" xfId="0" applyFont="1" applyBorder="1" applyAlignment="1" applyProtection="1">
      <alignment horizontal="center" vertical="center" wrapText="1"/>
      <protection hidden="1"/>
    </xf>
    <xf numFmtId="0" fontId="29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23" fillId="0" borderId="5" xfId="0" applyFont="1" applyBorder="1" applyAlignment="1" applyProtection="1">
      <alignment horizontal="center" wrapText="1"/>
      <protection hidden="1"/>
    </xf>
    <xf numFmtId="0" fontId="23" fillId="0" borderId="6" xfId="0" applyFont="1" applyBorder="1" applyAlignment="1" applyProtection="1">
      <alignment horizontal="center" wrapText="1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wrapText="1"/>
      <protection hidden="1"/>
    </xf>
    <xf numFmtId="0" fontId="1" fillId="3" borderId="6" xfId="0" applyFont="1" applyFill="1" applyBorder="1" applyAlignment="1" applyProtection="1">
      <alignment horizontal="center" wrapText="1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0" fillId="3" borderId="5" xfId="0" applyFont="1" applyFill="1" applyBorder="1" applyAlignment="1" applyProtection="1">
      <alignment horizontal="center"/>
      <protection locked="0" hidden="1"/>
    </xf>
    <xf numFmtId="0" fontId="0" fillId="3" borderId="4" xfId="0" applyFont="1" applyFill="1" applyBorder="1" applyAlignment="1" applyProtection="1">
      <alignment horizontal="center"/>
      <protection locked="0"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8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166" fontId="15" fillId="0" borderId="9" xfId="0" applyNumberFormat="1" applyFont="1" applyBorder="1" applyAlignment="1" applyProtection="1">
      <alignment horizontal="center"/>
      <protection hidden="1"/>
    </xf>
    <xf numFmtId="166" fontId="15" fillId="0" borderId="1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30" fillId="0" borderId="1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54</xdr:row>
      <xdr:rowOff>295275</xdr:rowOff>
    </xdr:from>
    <xdr:to>
      <xdr:col>7</xdr:col>
      <xdr:colOff>0</xdr:colOff>
      <xdr:row>57</xdr:row>
      <xdr:rowOff>85725</xdr:rowOff>
    </xdr:to>
    <xdr:pic>
      <xdr:nvPicPr>
        <xdr:cNvPr id="2" name="Obrázek 2" descr="F:\podpi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6877050"/>
          <a:ext cx="11049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52</xdr:row>
      <xdr:rowOff>28575</xdr:rowOff>
    </xdr:from>
    <xdr:to>
      <xdr:col>9</xdr:col>
      <xdr:colOff>314325</xdr:colOff>
      <xdr:row>57</xdr:row>
      <xdr:rowOff>9525</xdr:rowOff>
    </xdr:to>
    <xdr:pic>
      <xdr:nvPicPr>
        <xdr:cNvPr id="3" name="Obrázek 3" descr="F:\razítk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6219825"/>
          <a:ext cx="12668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Zeros="0" tabSelected="1" topLeftCell="A16" workbookViewId="0">
      <selection activeCell="B10" sqref="B10:L10"/>
    </sheetView>
  </sheetViews>
  <sheetFormatPr defaultColWidth="9.109375" defaultRowHeight="14.4" x14ac:dyDescent="0.3"/>
  <cols>
    <col min="1" max="1" width="28.77734375" style="2" customWidth="1"/>
    <col min="2" max="2" width="9.109375" style="2"/>
    <col min="3" max="3" width="11.44140625" style="2" bestFit="1" customWidth="1"/>
    <col min="4" max="5" width="9.109375" style="2"/>
    <col min="6" max="6" width="22.6640625" style="2" bestFit="1" customWidth="1"/>
    <col min="7" max="11" width="9.109375" style="2"/>
    <col min="12" max="12" width="17.44140625" style="2" customWidth="1"/>
    <col min="13" max="16384" width="9.109375" style="2"/>
  </cols>
  <sheetData>
    <row r="1" spans="1:12" ht="30" x14ac:dyDescent="0.4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8"/>
      <c r="L1" s="53"/>
    </row>
    <row r="2" spans="1:12" ht="30" x14ac:dyDescent="0.4">
      <c r="B2" s="108" t="s">
        <v>45</v>
      </c>
      <c r="C2" s="108"/>
      <c r="D2" s="108"/>
      <c r="E2" s="108"/>
      <c r="F2" s="108"/>
      <c r="G2" s="108"/>
      <c r="H2" s="108"/>
      <c r="I2" s="108"/>
      <c r="J2" s="108"/>
      <c r="K2" s="108"/>
      <c r="L2" s="3"/>
    </row>
    <row r="3" spans="1:12" ht="29.4" x14ac:dyDescent="0.45">
      <c r="B3" s="108" t="s">
        <v>58</v>
      </c>
      <c r="C3" s="108"/>
      <c r="D3" s="108"/>
      <c r="E3" s="108"/>
      <c r="F3" s="108"/>
      <c r="G3" s="108"/>
      <c r="H3" s="108"/>
      <c r="I3" s="108"/>
      <c r="J3" s="108"/>
      <c r="K3" s="108"/>
      <c r="L3" s="45"/>
    </row>
    <row r="4" spans="1:12" ht="29.4" x14ac:dyDescent="0.45">
      <c r="B4" s="108" t="s">
        <v>59</v>
      </c>
      <c r="C4" s="108"/>
      <c r="D4" s="108"/>
      <c r="E4" s="108"/>
      <c r="F4" s="108"/>
      <c r="G4" s="108"/>
      <c r="H4" s="108"/>
      <c r="I4" s="108"/>
      <c r="J4" s="108"/>
      <c r="K4" s="108"/>
      <c r="L4" s="45"/>
    </row>
    <row r="5" spans="1:12" ht="29.4" x14ac:dyDescent="0.45">
      <c r="B5" s="108" t="s">
        <v>60</v>
      </c>
      <c r="C5" s="108"/>
      <c r="D5" s="108"/>
      <c r="E5" s="108"/>
      <c r="F5" s="108"/>
      <c r="G5" s="108"/>
      <c r="H5" s="108"/>
      <c r="I5" s="108"/>
      <c r="J5" s="108"/>
      <c r="K5" s="108"/>
      <c r="L5" s="45"/>
    </row>
    <row r="6" spans="1:12" ht="30" x14ac:dyDescent="0.4">
      <c r="B6" s="108" t="s">
        <v>61</v>
      </c>
      <c r="C6" s="108"/>
      <c r="D6" s="108"/>
      <c r="E6" s="108"/>
      <c r="F6" s="108"/>
      <c r="G6" s="108"/>
      <c r="H6" s="108"/>
      <c r="I6" s="108"/>
      <c r="J6" s="108"/>
      <c r="K6" s="108"/>
      <c r="L6" s="45"/>
    </row>
    <row r="7" spans="1:12" ht="30" x14ac:dyDescent="0.4">
      <c r="A7" s="64"/>
      <c r="B7" s="64"/>
      <c r="C7" s="64"/>
      <c r="D7" s="64"/>
      <c r="E7" s="64"/>
      <c r="F7" s="64"/>
      <c r="G7" s="64"/>
      <c r="H7" s="64"/>
      <c r="I7" s="64"/>
      <c r="J7" s="64"/>
      <c r="K7" s="45"/>
      <c r="L7" s="45"/>
    </row>
    <row r="8" spans="1:12" ht="18" x14ac:dyDescent="0.25">
      <c r="A8" s="123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2" ht="18" x14ac:dyDescent="0.25">
      <c r="A9" s="3"/>
      <c r="B9" s="3"/>
      <c r="C9" s="45"/>
      <c r="D9" s="3"/>
      <c r="E9" s="45"/>
      <c r="F9" s="3"/>
      <c r="G9" s="3"/>
      <c r="H9" s="3"/>
      <c r="I9" s="3"/>
      <c r="J9" s="3"/>
      <c r="K9" s="3"/>
      <c r="L9" s="3"/>
    </row>
    <row r="10" spans="1:12" ht="27" customHeight="1" x14ac:dyDescent="0.25">
      <c r="A10" s="3" t="s">
        <v>20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1" spans="1:12" ht="17.399999999999999" x14ac:dyDescent="0.3">
      <c r="B11" s="3"/>
      <c r="C11" s="45"/>
      <c r="D11" s="3"/>
      <c r="E11" s="45"/>
      <c r="F11" s="3"/>
      <c r="G11" s="3"/>
      <c r="H11" s="3"/>
      <c r="I11" s="3"/>
      <c r="J11" s="3"/>
      <c r="K11" s="3"/>
      <c r="L11" s="3"/>
    </row>
    <row r="12" spans="1:12" ht="18" customHeight="1" x14ac:dyDescent="0.3">
      <c r="A12" s="110" t="s">
        <v>55</v>
      </c>
      <c r="B12" s="101" t="s">
        <v>0</v>
      </c>
      <c r="C12" s="101"/>
      <c r="D12" s="101" t="s">
        <v>11</v>
      </c>
      <c r="E12" s="121" t="s">
        <v>12</v>
      </c>
      <c r="F12" s="101" t="s">
        <v>14</v>
      </c>
      <c r="G12" s="101" t="s">
        <v>1</v>
      </c>
      <c r="H12" s="101"/>
      <c r="I12" s="101" t="s">
        <v>13</v>
      </c>
      <c r="J12" s="101" t="s">
        <v>12</v>
      </c>
      <c r="K12" s="101" t="s">
        <v>14</v>
      </c>
      <c r="L12" s="101"/>
    </row>
    <row r="13" spans="1:12" ht="18" customHeight="1" x14ac:dyDescent="0.3">
      <c r="A13" s="111"/>
      <c r="B13" s="101"/>
      <c r="C13" s="101"/>
      <c r="D13" s="101"/>
      <c r="E13" s="122"/>
      <c r="F13" s="101"/>
      <c r="G13" s="101"/>
      <c r="H13" s="101"/>
      <c r="I13" s="101"/>
      <c r="J13" s="101"/>
      <c r="K13" s="101"/>
      <c r="L13" s="101"/>
    </row>
    <row r="14" spans="1:12" ht="18" customHeight="1" x14ac:dyDescent="0.3">
      <c r="A14" s="111"/>
      <c r="B14" s="14"/>
      <c r="C14" s="46"/>
      <c r="D14" s="43"/>
      <c r="E14" s="13"/>
      <c r="F14" s="13"/>
      <c r="G14" s="14"/>
      <c r="H14" s="46"/>
      <c r="I14" s="13"/>
      <c r="J14" s="13"/>
      <c r="K14" s="115"/>
      <c r="L14" s="115"/>
    </row>
    <row r="15" spans="1:12" ht="18" customHeight="1" x14ac:dyDescent="0.3">
      <c r="A15" s="111"/>
      <c r="B15" s="14"/>
      <c r="C15" s="46"/>
      <c r="D15" s="43"/>
      <c r="E15" s="13"/>
      <c r="F15" s="13"/>
      <c r="G15" s="14"/>
      <c r="H15" s="46"/>
      <c r="I15" s="13"/>
      <c r="J15" s="13"/>
      <c r="K15" s="115"/>
      <c r="L15" s="115"/>
    </row>
    <row r="16" spans="1:12" ht="18" customHeight="1" x14ac:dyDescent="0.3">
      <c r="A16" s="111"/>
      <c r="B16" s="14"/>
      <c r="C16" s="46"/>
      <c r="D16" s="43"/>
      <c r="E16" s="13"/>
      <c r="F16" s="13"/>
      <c r="G16" s="14"/>
      <c r="H16" s="46"/>
      <c r="I16" s="13"/>
      <c r="J16" s="13"/>
      <c r="K16" s="115"/>
      <c r="L16" s="115"/>
    </row>
    <row r="17" spans="1:12" ht="18" customHeight="1" x14ac:dyDescent="0.3">
      <c r="A17" s="111"/>
      <c r="B17" s="14"/>
      <c r="C17" s="46"/>
      <c r="D17" s="43"/>
      <c r="E17" s="13"/>
      <c r="F17" s="13"/>
      <c r="G17" s="14"/>
      <c r="H17" s="46"/>
      <c r="I17" s="13"/>
      <c r="J17" s="13"/>
      <c r="K17" s="115"/>
      <c r="L17" s="115"/>
    </row>
    <row r="18" spans="1:12" ht="18" customHeight="1" x14ac:dyDescent="0.3">
      <c r="A18" s="112"/>
      <c r="B18" s="14"/>
      <c r="C18" s="46"/>
      <c r="D18" s="43"/>
      <c r="E18" s="13"/>
      <c r="F18" s="13"/>
      <c r="G18" s="14"/>
      <c r="H18" s="46"/>
      <c r="I18" s="13"/>
      <c r="J18" s="13"/>
      <c r="K18" s="115"/>
      <c r="L18" s="115"/>
    </row>
    <row r="19" spans="1:12" ht="17.399999999999999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</row>
    <row r="20" spans="1:12" ht="18" x14ac:dyDescent="0.35">
      <c r="A20" s="44" t="s">
        <v>46</v>
      </c>
    </row>
    <row r="21" spans="1:12" ht="15" customHeight="1" x14ac:dyDescent="0.3">
      <c r="A21" s="6" t="s">
        <v>8</v>
      </c>
      <c r="B21" s="102" t="s">
        <v>0</v>
      </c>
      <c r="C21" s="103"/>
      <c r="D21" s="102" t="s">
        <v>1</v>
      </c>
      <c r="E21" s="103"/>
      <c r="F21" s="101" t="s">
        <v>5</v>
      </c>
      <c r="G21" s="101" t="s">
        <v>6</v>
      </c>
      <c r="H21" s="101" t="s">
        <v>2</v>
      </c>
      <c r="I21" s="101" t="s">
        <v>9</v>
      </c>
      <c r="J21" s="101" t="s">
        <v>17</v>
      </c>
      <c r="K21" s="101" t="s">
        <v>18</v>
      </c>
      <c r="L21" s="101" t="s">
        <v>3</v>
      </c>
    </row>
    <row r="22" spans="1:12" x14ac:dyDescent="0.3">
      <c r="A22" s="15" t="s">
        <v>65</v>
      </c>
      <c r="B22" s="104"/>
      <c r="C22" s="105"/>
      <c r="D22" s="106"/>
      <c r="E22" s="107"/>
      <c r="F22" s="101"/>
      <c r="G22" s="101"/>
      <c r="H22" s="101"/>
      <c r="I22" s="101"/>
      <c r="J22" s="101"/>
      <c r="K22" s="101"/>
      <c r="L22" s="101"/>
    </row>
    <row r="23" spans="1:12" x14ac:dyDescent="0.3">
      <c r="A23" s="47" t="s">
        <v>4</v>
      </c>
      <c r="B23" s="14"/>
      <c r="C23" s="46"/>
      <c r="D23" s="49"/>
      <c r="E23" s="46"/>
      <c r="F23" s="1">
        <f>+G23</f>
        <v>0</v>
      </c>
      <c r="G23" s="15"/>
      <c r="H23" s="7">
        <f t="shared" ref="H23:H36" si="0">+D23-B23</f>
        <v>0</v>
      </c>
      <c r="I23" s="8">
        <f>IF($A$22="Hotel Cechie",90,100)</f>
        <v>90</v>
      </c>
      <c r="J23" s="16"/>
      <c r="K23" s="16"/>
      <c r="L23" s="9">
        <f t="shared" ref="L23:L29" si="1">IF(F23="Wrong no. of persons","Wrong no. of persons",+I23*H23*G23+J23*12+K23*15)</f>
        <v>0</v>
      </c>
    </row>
    <row r="24" spans="1:12" x14ac:dyDescent="0.3">
      <c r="A24" s="47" t="s">
        <v>4</v>
      </c>
      <c r="B24" s="14"/>
      <c r="C24" s="46"/>
      <c r="D24" s="49"/>
      <c r="E24" s="46"/>
      <c r="F24" s="1">
        <f t="shared" ref="F24" si="2">+G24</f>
        <v>0</v>
      </c>
      <c r="G24" s="15"/>
      <c r="H24" s="7">
        <f t="shared" si="0"/>
        <v>0</v>
      </c>
      <c r="I24" s="8">
        <f t="shared" ref="I24:I28" si="3">IF($A$22="Hotel Cechie",90,100)</f>
        <v>90</v>
      </c>
      <c r="J24" s="16"/>
      <c r="K24" s="16"/>
      <c r="L24" s="9">
        <f t="shared" si="1"/>
        <v>0</v>
      </c>
    </row>
    <row r="25" spans="1:12" x14ac:dyDescent="0.3">
      <c r="A25" s="47" t="s">
        <v>4</v>
      </c>
      <c r="B25" s="14"/>
      <c r="C25" s="46"/>
      <c r="D25" s="49"/>
      <c r="E25" s="46"/>
      <c r="F25" s="1">
        <f t="shared" ref="F25:F28" si="4">+G25</f>
        <v>0</v>
      </c>
      <c r="G25" s="15"/>
      <c r="H25" s="7">
        <f t="shared" ref="H25:H28" si="5">+D25-B25</f>
        <v>0</v>
      </c>
      <c r="I25" s="8">
        <f t="shared" si="3"/>
        <v>90</v>
      </c>
      <c r="J25" s="16"/>
      <c r="K25" s="16"/>
      <c r="L25" s="9">
        <f t="shared" ref="L25:L28" si="6">IF(F25="Wrong no. of persons","Wrong no. of persons",+I25*H25*G25+J25*12+K25*15)</f>
        <v>0</v>
      </c>
    </row>
    <row r="26" spans="1:12" x14ac:dyDescent="0.3">
      <c r="A26" s="47" t="s">
        <v>4</v>
      </c>
      <c r="B26" s="14"/>
      <c r="C26" s="46"/>
      <c r="D26" s="49"/>
      <c r="E26" s="46"/>
      <c r="F26" s="1">
        <f t="shared" si="4"/>
        <v>0</v>
      </c>
      <c r="G26" s="15"/>
      <c r="H26" s="7">
        <f t="shared" si="5"/>
        <v>0</v>
      </c>
      <c r="I26" s="8">
        <f t="shared" si="3"/>
        <v>90</v>
      </c>
      <c r="J26" s="16"/>
      <c r="K26" s="16"/>
      <c r="L26" s="9">
        <f t="shared" si="6"/>
        <v>0</v>
      </c>
    </row>
    <row r="27" spans="1:12" x14ac:dyDescent="0.3">
      <c r="A27" s="47" t="s">
        <v>4</v>
      </c>
      <c r="B27" s="14"/>
      <c r="C27" s="46"/>
      <c r="D27" s="49"/>
      <c r="E27" s="46"/>
      <c r="F27" s="1">
        <f t="shared" si="4"/>
        <v>0</v>
      </c>
      <c r="G27" s="15"/>
      <c r="H27" s="7">
        <f t="shared" si="5"/>
        <v>0</v>
      </c>
      <c r="I27" s="8">
        <f t="shared" si="3"/>
        <v>90</v>
      </c>
      <c r="J27" s="16"/>
      <c r="K27" s="16"/>
      <c r="L27" s="9">
        <f t="shared" si="6"/>
        <v>0</v>
      </c>
    </row>
    <row r="28" spans="1:12" x14ac:dyDescent="0.3">
      <c r="A28" s="47" t="s">
        <v>4</v>
      </c>
      <c r="B28" s="14"/>
      <c r="C28" s="46"/>
      <c r="D28" s="49"/>
      <c r="E28" s="46"/>
      <c r="F28" s="1">
        <f t="shared" si="4"/>
        <v>0</v>
      </c>
      <c r="G28" s="15"/>
      <c r="H28" s="7">
        <f t="shared" si="5"/>
        <v>0</v>
      </c>
      <c r="I28" s="8">
        <f t="shared" si="3"/>
        <v>90</v>
      </c>
      <c r="J28" s="16"/>
      <c r="K28" s="16"/>
      <c r="L28" s="9">
        <f t="shared" si="6"/>
        <v>0</v>
      </c>
    </row>
    <row r="29" spans="1:12" x14ac:dyDescent="0.3">
      <c r="A29" s="48" t="s">
        <v>15</v>
      </c>
      <c r="B29" s="14"/>
      <c r="C29" s="46"/>
      <c r="D29" s="49"/>
      <c r="E29" s="46"/>
      <c r="F29" s="50">
        <f>IF(MOD(G29,2)=0,G29/2,"Wrong no. of persons")</f>
        <v>0</v>
      </c>
      <c r="G29" s="15"/>
      <c r="H29" s="7">
        <f t="shared" si="0"/>
        <v>0</v>
      </c>
      <c r="I29" s="8">
        <f>IF($A$22="Hotel Cechie",70,80)</f>
        <v>70</v>
      </c>
      <c r="J29" s="16"/>
      <c r="K29" s="16"/>
      <c r="L29" s="9">
        <f t="shared" si="1"/>
        <v>0</v>
      </c>
    </row>
    <row r="30" spans="1:12" x14ac:dyDescent="0.3">
      <c r="A30" s="48" t="s">
        <v>15</v>
      </c>
      <c r="B30" s="14"/>
      <c r="C30" s="46"/>
      <c r="D30" s="49"/>
      <c r="E30" s="46"/>
      <c r="F30" s="50">
        <f t="shared" ref="F30" si="7">IF(MOD(G30,2)=0,G30/2,"Wrong no. of persons")</f>
        <v>0</v>
      </c>
      <c r="G30" s="15"/>
      <c r="H30" s="7">
        <f t="shared" si="0"/>
        <v>0</v>
      </c>
      <c r="I30" s="8">
        <f t="shared" ref="I30:I35" si="8">IF($A$22="Hotel Cechie",70,80)</f>
        <v>70</v>
      </c>
      <c r="J30" s="16"/>
      <c r="K30" s="16"/>
      <c r="L30" s="9">
        <f>IF(F30="Wrong no. of persons","Wrong no. of persons",+I30*H30*G30+J30*12+K30*15)</f>
        <v>0</v>
      </c>
    </row>
    <row r="31" spans="1:12" x14ac:dyDescent="0.3">
      <c r="A31" s="48" t="s">
        <v>15</v>
      </c>
      <c r="B31" s="14"/>
      <c r="C31" s="46"/>
      <c r="D31" s="49"/>
      <c r="E31" s="46"/>
      <c r="F31" s="50">
        <f t="shared" ref="F31:F35" si="9">IF(MOD(G31,2)=0,G31/2,"Wrong no. of persons")</f>
        <v>0</v>
      </c>
      <c r="G31" s="15"/>
      <c r="H31" s="7">
        <f t="shared" ref="H31:H35" si="10">+D31-B31</f>
        <v>0</v>
      </c>
      <c r="I31" s="8">
        <f t="shared" si="8"/>
        <v>70</v>
      </c>
      <c r="J31" s="16"/>
      <c r="K31" s="16"/>
      <c r="L31" s="9">
        <f t="shared" ref="L31:L35" si="11">IF(F31="Wrong no. of persons","Wrong no. of persons",+I31*H31*G31+J31*12+K31*15)</f>
        <v>0</v>
      </c>
    </row>
    <row r="32" spans="1:12" x14ac:dyDescent="0.3">
      <c r="A32" s="48" t="s">
        <v>15</v>
      </c>
      <c r="B32" s="14"/>
      <c r="C32" s="46"/>
      <c r="D32" s="49"/>
      <c r="E32" s="46"/>
      <c r="F32" s="50">
        <f t="shared" si="9"/>
        <v>0</v>
      </c>
      <c r="G32" s="15"/>
      <c r="H32" s="7">
        <f t="shared" si="10"/>
        <v>0</v>
      </c>
      <c r="I32" s="8">
        <f t="shared" si="8"/>
        <v>70</v>
      </c>
      <c r="J32" s="16"/>
      <c r="K32" s="16"/>
      <c r="L32" s="9">
        <f t="shared" si="11"/>
        <v>0</v>
      </c>
    </row>
    <row r="33" spans="1:12" x14ac:dyDescent="0.3">
      <c r="A33" s="48" t="s">
        <v>15</v>
      </c>
      <c r="B33" s="14"/>
      <c r="C33" s="46"/>
      <c r="D33" s="49"/>
      <c r="E33" s="46"/>
      <c r="F33" s="50">
        <f t="shared" si="9"/>
        <v>0</v>
      </c>
      <c r="G33" s="15"/>
      <c r="H33" s="7">
        <f t="shared" si="10"/>
        <v>0</v>
      </c>
      <c r="I33" s="8">
        <f t="shared" si="8"/>
        <v>70</v>
      </c>
      <c r="J33" s="16"/>
      <c r="K33" s="16"/>
      <c r="L33" s="9">
        <f t="shared" si="11"/>
        <v>0</v>
      </c>
    </row>
    <row r="34" spans="1:12" x14ac:dyDescent="0.3">
      <c r="A34" s="48" t="s">
        <v>15</v>
      </c>
      <c r="B34" s="14"/>
      <c r="C34" s="46"/>
      <c r="D34" s="49"/>
      <c r="E34" s="46"/>
      <c r="F34" s="50">
        <f t="shared" si="9"/>
        <v>0</v>
      </c>
      <c r="G34" s="15"/>
      <c r="H34" s="7">
        <f t="shared" si="10"/>
        <v>0</v>
      </c>
      <c r="I34" s="8">
        <f t="shared" si="8"/>
        <v>70</v>
      </c>
      <c r="J34" s="16"/>
      <c r="K34" s="16"/>
      <c r="L34" s="9">
        <f t="shared" si="11"/>
        <v>0</v>
      </c>
    </row>
    <row r="35" spans="1:12" x14ac:dyDescent="0.3">
      <c r="A35" s="48" t="s">
        <v>15</v>
      </c>
      <c r="B35" s="14"/>
      <c r="C35" s="46"/>
      <c r="D35" s="49"/>
      <c r="E35" s="46"/>
      <c r="F35" s="50">
        <f t="shared" si="9"/>
        <v>0</v>
      </c>
      <c r="G35" s="15"/>
      <c r="H35" s="7">
        <f t="shared" si="10"/>
        <v>0</v>
      </c>
      <c r="I35" s="8">
        <f t="shared" si="8"/>
        <v>70</v>
      </c>
      <c r="J35" s="16"/>
      <c r="K35" s="16"/>
      <c r="L35" s="9">
        <f t="shared" si="11"/>
        <v>0</v>
      </c>
    </row>
    <row r="36" spans="1:12" x14ac:dyDescent="0.3">
      <c r="A36" s="48" t="s">
        <v>16</v>
      </c>
      <c r="B36" s="14"/>
      <c r="C36" s="46"/>
      <c r="D36" s="49"/>
      <c r="E36" s="46"/>
      <c r="F36" s="50">
        <f>IF(MOD(G36,3)=0,G36/3,"Wrong no. of persons")</f>
        <v>0</v>
      </c>
      <c r="G36" s="15"/>
      <c r="H36" s="7">
        <f t="shared" si="0"/>
        <v>0</v>
      </c>
      <c r="I36" s="8">
        <f>IF($A$22="Hotel Cechie",60,70)</f>
        <v>60</v>
      </c>
      <c r="J36" s="16"/>
      <c r="K36" s="16"/>
      <c r="L36" s="9">
        <f t="shared" ref="L36" si="12">IF(F36="Wrong no. of persons","Wrong no. of persons",+I36*H36*G36+J36*12+K36*15)</f>
        <v>0</v>
      </c>
    </row>
    <row r="37" spans="1:12" x14ac:dyDescent="0.3">
      <c r="A37" s="48" t="s">
        <v>16</v>
      </c>
      <c r="B37" s="14"/>
      <c r="C37" s="46"/>
      <c r="D37" s="49"/>
      <c r="E37" s="46"/>
      <c r="F37" s="50">
        <f t="shared" ref="F37:F40" si="13">IF(MOD(G37,3)=0,G37/3,"Wrong no. of persons")</f>
        <v>0</v>
      </c>
      <c r="G37" s="15"/>
      <c r="H37" s="7">
        <f t="shared" ref="H37:H41" si="14">+D37-B37</f>
        <v>0</v>
      </c>
      <c r="I37" s="8">
        <f t="shared" ref="I37:I40" si="15">IF($A$22="Hotel Cechie",60,70)</f>
        <v>60</v>
      </c>
      <c r="J37" s="16"/>
      <c r="K37" s="16"/>
      <c r="L37" s="9">
        <f t="shared" ref="L37:L40" si="16">IF(F37="Wrong no. of persons","Wrong no. of persons",+I37*H37*G37+J37*12+K37*15)</f>
        <v>0</v>
      </c>
    </row>
    <row r="38" spans="1:12" x14ac:dyDescent="0.3">
      <c r="A38" s="48" t="s">
        <v>16</v>
      </c>
      <c r="B38" s="14"/>
      <c r="C38" s="46"/>
      <c r="D38" s="49"/>
      <c r="E38" s="46"/>
      <c r="F38" s="50">
        <f t="shared" si="13"/>
        <v>0</v>
      </c>
      <c r="G38" s="15"/>
      <c r="H38" s="7">
        <f t="shared" si="14"/>
        <v>0</v>
      </c>
      <c r="I38" s="8">
        <f t="shared" si="15"/>
        <v>60</v>
      </c>
      <c r="J38" s="16"/>
      <c r="K38" s="16"/>
      <c r="L38" s="9">
        <f t="shared" si="16"/>
        <v>0</v>
      </c>
    </row>
    <row r="39" spans="1:12" x14ac:dyDescent="0.3">
      <c r="A39" s="48" t="s">
        <v>16</v>
      </c>
      <c r="B39" s="14"/>
      <c r="C39" s="46"/>
      <c r="D39" s="49"/>
      <c r="E39" s="46"/>
      <c r="F39" s="50">
        <f t="shared" si="13"/>
        <v>0</v>
      </c>
      <c r="G39" s="15"/>
      <c r="H39" s="7">
        <f t="shared" si="14"/>
        <v>0</v>
      </c>
      <c r="I39" s="8">
        <f t="shared" si="15"/>
        <v>60</v>
      </c>
      <c r="J39" s="16"/>
      <c r="K39" s="16"/>
      <c r="L39" s="9">
        <f t="shared" si="16"/>
        <v>0</v>
      </c>
    </row>
    <row r="40" spans="1:12" x14ac:dyDescent="0.3">
      <c r="A40" s="48" t="s">
        <v>16</v>
      </c>
      <c r="B40" s="14"/>
      <c r="C40" s="46"/>
      <c r="D40" s="49"/>
      <c r="E40" s="46"/>
      <c r="F40" s="50">
        <f t="shared" si="13"/>
        <v>0</v>
      </c>
      <c r="G40" s="15"/>
      <c r="H40" s="7">
        <f t="shared" si="14"/>
        <v>0</v>
      </c>
      <c r="I40" s="8">
        <f t="shared" si="15"/>
        <v>60</v>
      </c>
      <c r="J40" s="16"/>
      <c r="K40" s="16"/>
      <c r="L40" s="9">
        <f t="shared" si="16"/>
        <v>0</v>
      </c>
    </row>
    <row r="41" spans="1:12" x14ac:dyDescent="0.3">
      <c r="A41" s="116" t="s">
        <v>57</v>
      </c>
      <c r="B41" s="117"/>
      <c r="C41" s="117"/>
      <c r="D41" s="117"/>
      <c r="E41" s="117"/>
      <c r="F41" s="118"/>
      <c r="G41" s="15"/>
      <c r="H41" s="7">
        <f t="shared" si="14"/>
        <v>0</v>
      </c>
      <c r="I41" s="8">
        <v>10</v>
      </c>
      <c r="J41" s="119"/>
      <c r="K41" s="120"/>
      <c r="L41" s="9">
        <f>+G41*I41</f>
        <v>0</v>
      </c>
    </row>
    <row r="42" spans="1:12" x14ac:dyDescent="0.3">
      <c r="A42" s="61"/>
      <c r="B42" s="62"/>
      <c r="C42" s="63"/>
      <c r="D42" s="62"/>
      <c r="E42" s="63"/>
      <c r="F42" s="60"/>
      <c r="G42" s="113" t="s">
        <v>44</v>
      </c>
      <c r="H42" s="114"/>
      <c r="I42" s="114"/>
      <c r="J42" s="75">
        <f>SUM(J23:J40)</f>
        <v>0</v>
      </c>
      <c r="K42" s="75">
        <f>SUM(K23:K40)</f>
        <v>0</v>
      </c>
      <c r="L42" s="9"/>
    </row>
    <row r="43" spans="1:12" ht="21" x14ac:dyDescent="0.4">
      <c r="A43" s="97"/>
      <c r="B43" s="97"/>
      <c r="C43" s="97"/>
      <c r="D43" s="97"/>
      <c r="E43" s="97"/>
      <c r="F43" s="97"/>
      <c r="G43" s="98" t="s">
        <v>7</v>
      </c>
      <c r="H43" s="99"/>
      <c r="I43" s="99"/>
      <c r="J43" s="99"/>
      <c r="K43" s="100"/>
      <c r="L43" s="54">
        <f>SUM(L23:L42)</f>
        <v>0</v>
      </c>
    </row>
    <row r="46" spans="1:12" ht="18" x14ac:dyDescent="0.35">
      <c r="A46" s="44" t="s">
        <v>47</v>
      </c>
    </row>
    <row r="47" spans="1:12" x14ac:dyDescent="0.3">
      <c r="A47" s="6" t="s">
        <v>48</v>
      </c>
      <c r="B47" s="102" t="s">
        <v>0</v>
      </c>
      <c r="C47" s="103"/>
      <c r="D47" s="102" t="s">
        <v>1</v>
      </c>
      <c r="E47" s="103"/>
      <c r="F47" s="101" t="s">
        <v>5</v>
      </c>
      <c r="G47" s="101" t="s">
        <v>6</v>
      </c>
      <c r="H47" s="101" t="s">
        <v>2</v>
      </c>
      <c r="I47" s="101" t="s">
        <v>9</v>
      </c>
      <c r="J47" s="101"/>
      <c r="K47" s="101"/>
      <c r="L47" s="101" t="s">
        <v>3</v>
      </c>
    </row>
    <row r="48" spans="1:12" x14ac:dyDescent="0.3">
      <c r="A48" s="66" t="s">
        <v>49</v>
      </c>
      <c r="B48" s="104"/>
      <c r="C48" s="105"/>
      <c r="D48" s="106"/>
      <c r="E48" s="107"/>
      <c r="F48" s="101"/>
      <c r="G48" s="101"/>
      <c r="H48" s="101"/>
      <c r="I48" s="101"/>
      <c r="J48" s="101"/>
      <c r="K48" s="101"/>
      <c r="L48" s="101"/>
    </row>
    <row r="49" spans="1:12" x14ac:dyDescent="0.3">
      <c r="A49" s="47" t="s">
        <v>4</v>
      </c>
      <c r="B49" s="49"/>
      <c r="C49" s="46"/>
      <c r="D49" s="49"/>
      <c r="E49" s="46"/>
      <c r="F49" s="1">
        <f>+G49</f>
        <v>0</v>
      </c>
      <c r="G49" s="15"/>
      <c r="H49" s="7">
        <f t="shared" ref="H49:H54" si="17">+D49-B49</f>
        <v>0</v>
      </c>
      <c r="I49" s="8">
        <f>IF(H49&gt;=3,70,80)</f>
        <v>80</v>
      </c>
      <c r="J49" s="46"/>
      <c r="K49" s="46"/>
      <c r="L49" s="9">
        <f>IF(F49="Wrong no. of persons","Wrong no. of persons",+I49*H49*G49)</f>
        <v>0</v>
      </c>
    </row>
    <row r="50" spans="1:12" x14ac:dyDescent="0.3">
      <c r="A50" s="47" t="s">
        <v>4</v>
      </c>
      <c r="B50" s="49"/>
      <c r="C50" s="46"/>
      <c r="D50" s="49"/>
      <c r="E50" s="46"/>
      <c r="F50" s="1">
        <f t="shared" ref="F50" si="18">+G50</f>
        <v>0</v>
      </c>
      <c r="G50" s="15"/>
      <c r="H50" s="7">
        <f t="shared" si="17"/>
        <v>0</v>
      </c>
      <c r="I50" s="8">
        <f>IF(H50&gt;=3,70,80)</f>
        <v>80</v>
      </c>
      <c r="J50" s="46"/>
      <c r="K50" s="46"/>
      <c r="L50" s="9">
        <f t="shared" ref="L50:L54" si="19">IF(F50="Wrong no. of persons","Wrong no. of persons",+I50*H50*G50)</f>
        <v>0</v>
      </c>
    </row>
    <row r="51" spans="1:12" x14ac:dyDescent="0.3">
      <c r="A51" s="48" t="s">
        <v>15</v>
      </c>
      <c r="B51" s="49"/>
      <c r="C51" s="46"/>
      <c r="D51" s="49"/>
      <c r="E51" s="46"/>
      <c r="F51" s="50">
        <f>IF(MOD(G51,2)=0,G51/2,"Wrong no. of persons")</f>
        <v>0</v>
      </c>
      <c r="G51" s="15"/>
      <c r="H51" s="7">
        <f t="shared" si="17"/>
        <v>0</v>
      </c>
      <c r="I51" s="8">
        <f>IF(H51&gt;=3,60,70)</f>
        <v>70</v>
      </c>
      <c r="J51" s="46"/>
      <c r="K51" s="46"/>
      <c r="L51" s="9">
        <f t="shared" si="19"/>
        <v>0</v>
      </c>
    </row>
    <row r="52" spans="1:12" ht="15" customHeight="1" x14ac:dyDescent="0.3">
      <c r="A52" s="48" t="s">
        <v>15</v>
      </c>
      <c r="B52" s="49"/>
      <c r="C52" s="46"/>
      <c r="D52" s="49"/>
      <c r="E52" s="46"/>
      <c r="F52" s="50">
        <f t="shared" ref="F52" si="20">IF(MOD(G52,2)=0,G52/2,"Wrong no. of persons")</f>
        <v>0</v>
      </c>
      <c r="G52" s="15"/>
      <c r="H52" s="7">
        <f t="shared" si="17"/>
        <v>0</v>
      </c>
      <c r="I52" s="8">
        <f t="shared" ref="I52:I54" si="21">IF(H52&gt;=3,60,70)</f>
        <v>70</v>
      </c>
      <c r="J52" s="46"/>
      <c r="K52" s="46"/>
      <c r="L52" s="9">
        <f t="shared" si="19"/>
        <v>0</v>
      </c>
    </row>
    <row r="53" spans="1:12" x14ac:dyDescent="0.3">
      <c r="A53" s="48" t="s">
        <v>16</v>
      </c>
      <c r="B53" s="49"/>
      <c r="C53" s="46"/>
      <c r="D53" s="49"/>
      <c r="E53" s="46"/>
      <c r="F53" s="50">
        <f>IF(MOD(G53,3)=0,G53/3,"Wrong no. of persons")</f>
        <v>0</v>
      </c>
      <c r="G53" s="15"/>
      <c r="H53" s="7">
        <f t="shared" si="17"/>
        <v>0</v>
      </c>
      <c r="I53" s="8">
        <f t="shared" si="21"/>
        <v>70</v>
      </c>
      <c r="J53" s="46"/>
      <c r="K53" s="46"/>
      <c r="L53" s="9">
        <f t="shared" si="19"/>
        <v>0</v>
      </c>
    </row>
    <row r="54" spans="1:12" x14ac:dyDescent="0.3">
      <c r="A54" s="48" t="s">
        <v>16</v>
      </c>
      <c r="B54" s="49"/>
      <c r="C54" s="46"/>
      <c r="D54" s="49"/>
      <c r="E54" s="46"/>
      <c r="F54" s="50">
        <f t="shared" ref="F54" si="22">IF(MOD(G54,3)=0,G54/3,"Wrong no. of persons")</f>
        <v>0</v>
      </c>
      <c r="G54" s="15"/>
      <c r="H54" s="7">
        <f t="shared" si="17"/>
        <v>0</v>
      </c>
      <c r="I54" s="8">
        <f t="shared" si="21"/>
        <v>70</v>
      </c>
      <c r="J54" s="46"/>
      <c r="K54" s="46"/>
      <c r="L54" s="9">
        <f t="shared" si="19"/>
        <v>0</v>
      </c>
    </row>
    <row r="55" spans="1:12" ht="21" x14ac:dyDescent="0.4">
      <c r="A55" s="97"/>
      <c r="B55" s="97"/>
      <c r="C55" s="97"/>
      <c r="D55" s="97"/>
      <c r="E55" s="97"/>
      <c r="F55" s="97"/>
      <c r="G55" s="98" t="s">
        <v>7</v>
      </c>
      <c r="H55" s="99"/>
      <c r="I55" s="99"/>
      <c r="J55" s="99"/>
      <c r="K55" s="100"/>
      <c r="L55" s="54">
        <f>SUM(L49:L54)</f>
        <v>0</v>
      </c>
    </row>
    <row r="57" spans="1:12" ht="26.4" x14ac:dyDescent="0.35">
      <c r="A57" s="93" t="s">
        <v>51</v>
      </c>
      <c r="B57" s="93"/>
      <c r="C57" s="93"/>
      <c r="D57" s="93"/>
      <c r="E57" s="93"/>
      <c r="F57" s="93"/>
      <c r="G57" s="67" t="s">
        <v>6</v>
      </c>
      <c r="H57" s="46"/>
      <c r="I57" s="65" t="s">
        <v>52</v>
      </c>
      <c r="J57" s="46"/>
      <c r="K57" s="46"/>
      <c r="L57" s="65" t="s">
        <v>3</v>
      </c>
    </row>
    <row r="58" spans="1:12" ht="34.5" customHeight="1" x14ac:dyDescent="0.3">
      <c r="A58" s="94" t="s">
        <v>53</v>
      </c>
      <c r="B58" s="95"/>
      <c r="C58" s="95"/>
      <c r="D58" s="95"/>
      <c r="E58" s="95"/>
      <c r="F58" s="96"/>
      <c r="G58" s="74"/>
      <c r="H58" s="72"/>
      <c r="I58" s="73">
        <v>20</v>
      </c>
      <c r="J58" s="72"/>
      <c r="K58" s="72"/>
      <c r="L58" s="85">
        <f>+G58*I58</f>
        <v>0</v>
      </c>
    </row>
    <row r="59" spans="1:12" ht="34.5" customHeight="1" x14ac:dyDescent="0.3">
      <c r="A59" s="86"/>
      <c r="B59" s="86"/>
      <c r="C59" s="86"/>
      <c r="D59" s="86"/>
      <c r="E59" s="86"/>
      <c r="F59" s="86"/>
      <c r="G59" s="87"/>
      <c r="H59" s="87"/>
      <c r="I59" s="88"/>
      <c r="J59" s="87"/>
      <c r="K59" s="87"/>
      <c r="L59" s="89"/>
    </row>
    <row r="60" spans="1:12" ht="34.5" customHeight="1" x14ac:dyDescent="0.3">
      <c r="A60" s="86"/>
      <c r="B60" s="86"/>
      <c r="C60" s="86"/>
      <c r="D60" s="86"/>
      <c r="E60" s="86"/>
      <c r="F60" s="86"/>
      <c r="G60" s="90" t="s">
        <v>64</v>
      </c>
      <c r="H60" s="91"/>
      <c r="I60" s="91"/>
      <c r="J60" s="91"/>
      <c r="K60" s="92"/>
      <c r="L60" s="85">
        <f>+L58+L55+L43</f>
        <v>0</v>
      </c>
    </row>
    <row r="61" spans="1:12" ht="15" customHeight="1" x14ac:dyDescent="0.3">
      <c r="A61" s="71"/>
      <c r="B61" s="68"/>
      <c r="C61" s="69"/>
      <c r="D61" s="68"/>
      <c r="E61" s="70"/>
    </row>
    <row r="62" spans="1:12" ht="30.6" customHeight="1" x14ac:dyDescent="0.3">
      <c r="A62" s="109" t="s">
        <v>19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2" hidden="1" x14ac:dyDescent="0.3">
      <c r="A63" s="77" t="s">
        <v>10</v>
      </c>
      <c r="B63" s="12">
        <v>42936</v>
      </c>
      <c r="D63" s="12">
        <v>42938</v>
      </c>
      <c r="E63" s="12"/>
    </row>
    <row r="64" spans="1:12" hidden="1" x14ac:dyDescent="0.3">
      <c r="A64" s="77" t="s">
        <v>65</v>
      </c>
      <c r="B64" s="12">
        <f>+B63+1</f>
        <v>42937</v>
      </c>
      <c r="C64" s="12"/>
      <c r="D64" s="12">
        <f>+D63+1</f>
        <v>42939</v>
      </c>
      <c r="E64" s="12"/>
    </row>
    <row r="65" spans="2:5" ht="15" hidden="1" x14ac:dyDescent="0.25">
      <c r="B65" s="12">
        <f>+B64+1</f>
        <v>42938</v>
      </c>
      <c r="C65" s="12"/>
      <c r="D65" s="12">
        <f>+D64+1</f>
        <v>42940</v>
      </c>
      <c r="E65" s="12"/>
    </row>
    <row r="66" spans="2:5" ht="15" hidden="1" x14ac:dyDescent="0.25">
      <c r="B66" s="12">
        <f>+B65+1</f>
        <v>42939</v>
      </c>
      <c r="C66" s="12"/>
      <c r="D66" s="12">
        <f t="shared" ref="D66:D69" si="23">+D65+1</f>
        <v>42941</v>
      </c>
      <c r="E66" s="12"/>
    </row>
    <row r="67" spans="2:5" ht="15" hidden="1" x14ac:dyDescent="0.25">
      <c r="B67" s="12">
        <f>+B66+1</f>
        <v>42940</v>
      </c>
      <c r="C67" s="12"/>
      <c r="D67" s="12">
        <f t="shared" si="23"/>
        <v>42942</v>
      </c>
    </row>
    <row r="68" spans="2:5" ht="15" hidden="1" x14ac:dyDescent="0.25">
      <c r="B68" s="12">
        <f t="shared" ref="B68" si="24">+B67+1</f>
        <v>42941</v>
      </c>
      <c r="D68" s="12">
        <f t="shared" si="23"/>
        <v>42943</v>
      </c>
    </row>
    <row r="69" spans="2:5" hidden="1" x14ac:dyDescent="0.3">
      <c r="B69" s="12"/>
      <c r="D69" s="12">
        <f t="shared" si="23"/>
        <v>42944</v>
      </c>
    </row>
    <row r="70" spans="2:5" hidden="1" x14ac:dyDescent="0.3">
      <c r="B70" s="12"/>
    </row>
  </sheetData>
  <sheetProtection password="DC2D" sheet="1" objects="1" scenarios="1" selectLockedCells="1"/>
  <mergeCells count="51">
    <mergeCell ref="B3:K3"/>
    <mergeCell ref="B4:K4"/>
    <mergeCell ref="B5:K5"/>
    <mergeCell ref="A41:F41"/>
    <mergeCell ref="J41:K41"/>
    <mergeCell ref="B21:C22"/>
    <mergeCell ref="D21:E22"/>
    <mergeCell ref="D12:D13"/>
    <mergeCell ref="E12:E13"/>
    <mergeCell ref="A8:L8"/>
    <mergeCell ref="B12:C13"/>
    <mergeCell ref="G12:H13"/>
    <mergeCell ref="J12:J13"/>
    <mergeCell ref="K12:L13"/>
    <mergeCell ref="B10:L10"/>
    <mergeCell ref="G42:I42"/>
    <mergeCell ref="K14:L14"/>
    <mergeCell ref="K15:L15"/>
    <mergeCell ref="K16:L16"/>
    <mergeCell ref="K17:L17"/>
    <mergeCell ref="K18:L18"/>
    <mergeCell ref="B1:K1"/>
    <mergeCell ref="B2:K2"/>
    <mergeCell ref="B6:K6"/>
    <mergeCell ref="A62:L62"/>
    <mergeCell ref="J21:J22"/>
    <mergeCell ref="K21:K22"/>
    <mergeCell ref="F12:F13"/>
    <mergeCell ref="I12:I13"/>
    <mergeCell ref="A12:A18"/>
    <mergeCell ref="I21:I22"/>
    <mergeCell ref="L21:L22"/>
    <mergeCell ref="G43:K43"/>
    <mergeCell ref="H21:H22"/>
    <mergeCell ref="A43:F43"/>
    <mergeCell ref="F21:F22"/>
    <mergeCell ref="G21:G22"/>
    <mergeCell ref="I47:I48"/>
    <mergeCell ref="J47:J48"/>
    <mergeCell ref="K47:K48"/>
    <mergeCell ref="L47:L48"/>
    <mergeCell ref="B47:C48"/>
    <mergeCell ref="D47:E48"/>
    <mergeCell ref="F47:F48"/>
    <mergeCell ref="G47:G48"/>
    <mergeCell ref="H47:H48"/>
    <mergeCell ref="G60:K60"/>
    <mergeCell ref="A57:F57"/>
    <mergeCell ref="A58:F58"/>
    <mergeCell ref="A55:F55"/>
    <mergeCell ref="G55:K55"/>
  </mergeCells>
  <dataValidations count="9">
    <dataValidation type="list" allowBlank="1" showInputMessage="1" showErrorMessage="1" sqref="B42">
      <formula1>$B$64:$B$67</formula1>
    </dataValidation>
    <dataValidation type="list" allowBlank="1" showInputMessage="1" showErrorMessage="1" sqref="D42">
      <formula1>$D$64:$D$67</formula1>
    </dataValidation>
    <dataValidation type="list" allowBlank="1" showInputMessage="1" showErrorMessage="1" sqref="D49:D54">
      <formula1>$D$66:$D$69</formula1>
    </dataValidation>
    <dataValidation type="list" allowBlank="1" showInputMessage="1" showErrorMessage="1" sqref="D23:D40">
      <formula1>$D$63:$D$65</formula1>
    </dataValidation>
    <dataValidation type="list" allowBlank="1" showInputMessage="1" showErrorMessage="1" sqref="G14:G18">
      <formula1>$D$63:$D$69</formula1>
    </dataValidation>
    <dataValidation type="list" allowBlank="1" showInputMessage="1" showErrorMessage="1" sqref="B23:B40">
      <formula1>$B$63:$B$66</formula1>
    </dataValidation>
    <dataValidation type="list" allowBlank="1" showInputMessage="1" showErrorMessage="1" sqref="B14:B18">
      <formula1>$B$63:$B$69</formula1>
    </dataValidation>
    <dataValidation type="list" allowBlank="1" showInputMessage="1" showErrorMessage="1" sqref="B49:B54">
      <formula1>$B$66:$B$68</formula1>
    </dataValidation>
    <dataValidation type="list" allowBlank="1" showInputMessage="1" showErrorMessage="1" sqref="A22">
      <formula1>$A$63:$A$64</formula1>
    </dataValidation>
  </dataValidations>
  <pageMargins left="0.36" right="0.14000000000000001" top="0.25" bottom="0.27" header="0.15" footer="0.0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Zeros="0" topLeftCell="A13" workbookViewId="0">
      <selection activeCell="J51" sqref="J51"/>
    </sheetView>
  </sheetViews>
  <sheetFormatPr defaultColWidth="9.109375" defaultRowHeight="14.4" x14ac:dyDescent="0.3"/>
  <cols>
    <col min="1" max="1" width="27" style="2" customWidth="1"/>
    <col min="2" max="16384" width="9.109375" style="2"/>
  </cols>
  <sheetData>
    <row r="1" spans="1:11" ht="15" customHeight="1" x14ac:dyDescent="0.3">
      <c r="A1" s="125" t="s">
        <v>26</v>
      </c>
      <c r="B1" s="126"/>
      <c r="C1" s="126"/>
      <c r="D1" s="126"/>
      <c r="E1" s="126"/>
      <c r="F1" s="126"/>
      <c r="G1" s="126"/>
      <c r="H1" s="126"/>
      <c r="I1" s="126"/>
      <c r="J1" s="127"/>
    </row>
    <row r="2" spans="1:11" ht="15.75" customHeight="1" x14ac:dyDescent="0.3">
      <c r="A2" s="128"/>
      <c r="B2" s="129"/>
      <c r="C2" s="129"/>
      <c r="D2" s="129"/>
      <c r="E2" s="129"/>
      <c r="F2" s="129"/>
      <c r="G2" s="129"/>
      <c r="H2" s="129"/>
      <c r="I2" s="129"/>
      <c r="J2" s="130"/>
    </row>
    <row r="3" spans="1:11" ht="15.6" x14ac:dyDescent="0.3">
      <c r="A3" s="29" t="s">
        <v>27</v>
      </c>
      <c r="B3" s="30"/>
      <c r="C3" s="30"/>
      <c r="D3" s="30"/>
      <c r="E3" s="31"/>
      <c r="F3" s="32" t="s">
        <v>28</v>
      </c>
      <c r="G3" s="30" t="s">
        <v>56</v>
      </c>
      <c r="H3" s="30"/>
      <c r="I3" s="30"/>
      <c r="J3" s="33"/>
    </row>
    <row r="4" spans="1:11" ht="15.6" x14ac:dyDescent="0.3">
      <c r="A4" s="29" t="s">
        <v>29</v>
      </c>
      <c r="B4" s="30"/>
      <c r="C4" s="30"/>
      <c r="D4" s="34"/>
      <c r="E4" s="31"/>
      <c r="F4" s="35"/>
      <c r="G4" s="36" t="s">
        <v>30</v>
      </c>
      <c r="H4" s="36"/>
      <c r="I4" s="36"/>
      <c r="J4" s="37"/>
    </row>
    <row r="5" spans="1:11" ht="15.75" x14ac:dyDescent="0.25">
      <c r="A5" s="29" t="s">
        <v>31</v>
      </c>
      <c r="B5" s="30"/>
      <c r="C5" s="30"/>
      <c r="D5" s="34"/>
      <c r="E5" s="31"/>
      <c r="F5" s="35"/>
      <c r="G5" s="36" t="s">
        <v>32</v>
      </c>
      <c r="H5" s="36"/>
      <c r="I5" s="36"/>
      <c r="J5" s="37"/>
    </row>
    <row r="6" spans="1:11" s="59" customFormat="1" ht="15.75" x14ac:dyDescent="0.25">
      <c r="A6" s="55" t="s">
        <v>33</v>
      </c>
      <c r="B6" s="51"/>
      <c r="C6" s="51"/>
      <c r="D6" s="56"/>
      <c r="E6" s="57"/>
      <c r="F6" s="58" t="s">
        <v>34</v>
      </c>
      <c r="G6" s="51" t="s">
        <v>43</v>
      </c>
      <c r="H6" s="51"/>
      <c r="I6" s="51"/>
      <c r="J6" s="52"/>
    </row>
    <row r="7" spans="1:11" ht="15.75" x14ac:dyDescent="0.25">
      <c r="A7" s="29" t="s">
        <v>35</v>
      </c>
      <c r="B7" s="30"/>
      <c r="C7" s="30"/>
      <c r="D7" s="34"/>
      <c r="E7" s="31"/>
      <c r="F7" s="32" t="s">
        <v>36</v>
      </c>
      <c r="G7" s="51" t="s">
        <v>37</v>
      </c>
      <c r="H7" s="51"/>
      <c r="I7" s="51"/>
      <c r="J7" s="52"/>
    </row>
    <row r="8" spans="1:11" ht="15.75" x14ac:dyDescent="0.25">
      <c r="A8" s="29" t="s">
        <v>38</v>
      </c>
      <c r="B8" s="30"/>
      <c r="C8" s="30"/>
      <c r="D8" s="34"/>
      <c r="E8" s="31"/>
      <c r="F8" s="32" t="s">
        <v>39</v>
      </c>
      <c r="G8" s="51" t="s">
        <v>40</v>
      </c>
      <c r="H8" s="51"/>
      <c r="I8" s="51"/>
      <c r="J8" s="52"/>
    </row>
    <row r="9" spans="1:11" ht="16.5" thickBot="1" x14ac:dyDescent="0.3">
      <c r="A9" s="38" t="s">
        <v>41</v>
      </c>
      <c r="B9" s="39"/>
      <c r="C9" s="39"/>
      <c r="D9" s="40"/>
      <c r="E9" s="41"/>
      <c r="F9" s="39" t="s">
        <v>42</v>
      </c>
      <c r="G9" s="39"/>
      <c r="H9" s="39"/>
      <c r="I9" s="39"/>
      <c r="J9" s="42"/>
    </row>
    <row r="10" spans="1:11" ht="15.75" x14ac:dyDescent="0.25">
      <c r="A10" s="30"/>
      <c r="B10" s="30"/>
      <c r="C10" s="30"/>
      <c r="D10" s="34"/>
      <c r="E10" s="31"/>
      <c r="F10" s="30"/>
      <c r="G10" s="30"/>
      <c r="H10" s="30"/>
      <c r="I10" s="30"/>
      <c r="J10" s="30"/>
    </row>
    <row r="11" spans="1:11" ht="19.5" x14ac:dyDescent="0.25">
      <c r="A11" s="131" t="str">
        <f>+forms!B1</f>
        <v>JUNIOR EUROPEAN JUDO CUP</v>
      </c>
      <c r="B11" s="131"/>
      <c r="C11" s="131"/>
      <c r="D11" s="131"/>
      <c r="E11" s="131"/>
      <c r="F11" s="131"/>
      <c r="G11" s="131"/>
      <c r="H11" s="131"/>
      <c r="I11" s="131"/>
      <c r="J11" s="131"/>
    </row>
    <row r="12" spans="1:11" ht="19.5" x14ac:dyDescent="0.25">
      <c r="A12" s="131" t="s">
        <v>45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8"/>
    </row>
    <row r="13" spans="1:11" ht="17.399999999999999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ht="21" x14ac:dyDescent="0.4">
      <c r="A14" s="137" t="s">
        <v>21</v>
      </c>
      <c r="B14" s="137"/>
      <c r="C14" s="138">
        <f ca="1">TODAY()+ LEN(forms!B10)</f>
        <v>42879</v>
      </c>
      <c r="D14" s="138"/>
      <c r="E14" s="17" t="s">
        <v>22</v>
      </c>
      <c r="F14" s="139">
        <f ca="1">TODAY()</f>
        <v>42879</v>
      </c>
      <c r="G14" s="139"/>
      <c r="H14" s="18"/>
      <c r="I14" s="18"/>
      <c r="J14" s="18"/>
    </row>
    <row r="15" spans="1:11" ht="21" x14ac:dyDescent="0.4">
      <c r="B15" s="19" t="s">
        <v>23</v>
      </c>
      <c r="C15" s="140">
        <f>+forms!B10</f>
        <v>0</v>
      </c>
      <c r="D15" s="140"/>
      <c r="E15" s="140"/>
      <c r="F15" s="140"/>
      <c r="G15" s="140"/>
      <c r="H15" s="20"/>
      <c r="I15" s="20"/>
      <c r="J15" s="20"/>
    </row>
    <row r="17" spans="1:10" x14ac:dyDescent="0.3">
      <c r="A17" s="6" t="s">
        <v>8</v>
      </c>
      <c r="B17" s="132" t="s">
        <v>0</v>
      </c>
      <c r="C17" s="101" t="s">
        <v>1</v>
      </c>
      <c r="D17" s="101" t="s">
        <v>5</v>
      </c>
      <c r="E17" s="101" t="s">
        <v>6</v>
      </c>
      <c r="F17" s="101" t="s">
        <v>2</v>
      </c>
      <c r="G17" s="101" t="s">
        <v>9</v>
      </c>
      <c r="H17" s="101" t="s">
        <v>17</v>
      </c>
      <c r="I17" s="101" t="s">
        <v>18</v>
      </c>
      <c r="J17" s="101" t="s">
        <v>3</v>
      </c>
    </row>
    <row r="18" spans="1:10" x14ac:dyDescent="0.3">
      <c r="A18" s="10" t="str">
        <f>+forms!A22</f>
        <v>Hotel Cechie</v>
      </c>
      <c r="B18" s="133"/>
      <c r="C18" s="101"/>
      <c r="D18" s="101"/>
      <c r="E18" s="101"/>
      <c r="F18" s="101"/>
      <c r="G18" s="101"/>
      <c r="H18" s="101"/>
      <c r="I18" s="101"/>
      <c r="J18" s="101"/>
    </row>
    <row r="19" spans="1:10" x14ac:dyDescent="0.3">
      <c r="A19" s="21" t="str">
        <f>+forms!A23</f>
        <v>Single</v>
      </c>
      <c r="B19" s="21">
        <f>+forms!B23</f>
        <v>0</v>
      </c>
      <c r="C19" s="21">
        <f>+forms!D23</f>
        <v>0</v>
      </c>
      <c r="D19" s="22">
        <f>+forms!F23</f>
        <v>0</v>
      </c>
      <c r="E19" s="22">
        <f>+forms!G23</f>
        <v>0</v>
      </c>
      <c r="F19" s="7">
        <f>+forms!H23</f>
        <v>0</v>
      </c>
      <c r="G19" s="8">
        <f>+forms!I23</f>
        <v>90</v>
      </c>
      <c r="H19" s="23">
        <f>+forms!J23</f>
        <v>0</v>
      </c>
      <c r="I19" s="23">
        <f>+forms!K23</f>
        <v>0</v>
      </c>
      <c r="J19" s="9">
        <f>+forms!L23</f>
        <v>0</v>
      </c>
    </row>
    <row r="20" spans="1:10" ht="15.75" customHeight="1" x14ac:dyDescent="0.3">
      <c r="A20" s="21" t="str">
        <f>+forms!A24</f>
        <v>Single</v>
      </c>
      <c r="B20" s="21">
        <f>+forms!B24</f>
        <v>0</v>
      </c>
      <c r="C20" s="21">
        <f>+forms!D24</f>
        <v>0</v>
      </c>
      <c r="D20" s="22">
        <f>+forms!F24</f>
        <v>0</v>
      </c>
      <c r="E20" s="22">
        <f>+forms!G24</f>
        <v>0</v>
      </c>
      <c r="F20" s="7">
        <f>+forms!H24</f>
        <v>0</v>
      </c>
      <c r="G20" s="8">
        <f>+forms!I24</f>
        <v>90</v>
      </c>
      <c r="H20" s="23">
        <f>+forms!J24</f>
        <v>0</v>
      </c>
      <c r="I20" s="23">
        <f>+forms!K24</f>
        <v>0</v>
      </c>
      <c r="J20" s="9">
        <f>+forms!L24</f>
        <v>0</v>
      </c>
    </row>
    <row r="21" spans="1:10" ht="15.75" customHeight="1" x14ac:dyDescent="0.3">
      <c r="A21" s="76" t="str">
        <f>+forms!A25</f>
        <v>Single</v>
      </c>
      <c r="B21" s="76">
        <f>+forms!B25</f>
        <v>0</v>
      </c>
      <c r="C21" s="76">
        <f>+forms!D25</f>
        <v>0</v>
      </c>
      <c r="D21" s="22">
        <f>+forms!F25</f>
        <v>0</v>
      </c>
      <c r="E21" s="22">
        <f>+forms!G25</f>
        <v>0</v>
      </c>
      <c r="F21" s="7">
        <f>+forms!H25</f>
        <v>0</v>
      </c>
      <c r="G21" s="8">
        <f>+forms!I25</f>
        <v>90</v>
      </c>
      <c r="H21" s="23">
        <f>+forms!J25</f>
        <v>0</v>
      </c>
      <c r="I21" s="23">
        <f>+forms!K25</f>
        <v>0</v>
      </c>
      <c r="J21" s="9">
        <f>+forms!L25</f>
        <v>0</v>
      </c>
    </row>
    <row r="22" spans="1:10" ht="15.75" customHeight="1" x14ac:dyDescent="0.3">
      <c r="A22" s="76" t="str">
        <f>+forms!A26</f>
        <v>Single</v>
      </c>
      <c r="B22" s="76">
        <f>+forms!B26</f>
        <v>0</v>
      </c>
      <c r="C22" s="76">
        <f>+forms!D26</f>
        <v>0</v>
      </c>
      <c r="D22" s="22">
        <f>+forms!F26</f>
        <v>0</v>
      </c>
      <c r="E22" s="22">
        <f>+forms!G26</f>
        <v>0</v>
      </c>
      <c r="F22" s="7">
        <f>+forms!H26</f>
        <v>0</v>
      </c>
      <c r="G22" s="8">
        <f>+forms!I26</f>
        <v>90</v>
      </c>
      <c r="H22" s="23">
        <f>+forms!J26</f>
        <v>0</v>
      </c>
      <c r="I22" s="23">
        <f>+forms!K26</f>
        <v>0</v>
      </c>
      <c r="J22" s="9">
        <f>+forms!L26</f>
        <v>0</v>
      </c>
    </row>
    <row r="23" spans="1:10" ht="15.75" customHeight="1" x14ac:dyDescent="0.3">
      <c r="A23" s="76" t="str">
        <f>+forms!A27</f>
        <v>Single</v>
      </c>
      <c r="B23" s="76">
        <f>+forms!B27</f>
        <v>0</v>
      </c>
      <c r="C23" s="76">
        <f>+forms!D27</f>
        <v>0</v>
      </c>
      <c r="D23" s="22">
        <f>+forms!F27</f>
        <v>0</v>
      </c>
      <c r="E23" s="22">
        <f>+forms!G27</f>
        <v>0</v>
      </c>
      <c r="F23" s="7">
        <f>+forms!H27</f>
        <v>0</v>
      </c>
      <c r="G23" s="8">
        <f>+forms!I27</f>
        <v>90</v>
      </c>
      <c r="H23" s="23">
        <f>+forms!J27</f>
        <v>0</v>
      </c>
      <c r="I23" s="23">
        <f>+forms!K27</f>
        <v>0</v>
      </c>
      <c r="J23" s="9">
        <f>+forms!L27</f>
        <v>0</v>
      </c>
    </row>
    <row r="24" spans="1:10" ht="15.75" customHeight="1" x14ac:dyDescent="0.3">
      <c r="A24" s="76" t="str">
        <f>+forms!A28</f>
        <v>Single</v>
      </c>
      <c r="B24" s="76">
        <f>+forms!B28</f>
        <v>0</v>
      </c>
      <c r="C24" s="76">
        <f>+forms!D28</f>
        <v>0</v>
      </c>
      <c r="D24" s="22">
        <f>+forms!F28</f>
        <v>0</v>
      </c>
      <c r="E24" s="22">
        <f>+forms!G28</f>
        <v>0</v>
      </c>
      <c r="F24" s="7">
        <f>+forms!H28</f>
        <v>0</v>
      </c>
      <c r="G24" s="8">
        <f>+forms!I28</f>
        <v>90</v>
      </c>
      <c r="H24" s="23">
        <f>+forms!J28</f>
        <v>0</v>
      </c>
      <c r="I24" s="23">
        <f>+forms!K28</f>
        <v>0</v>
      </c>
      <c r="J24" s="9">
        <f>+forms!L28</f>
        <v>0</v>
      </c>
    </row>
    <row r="25" spans="1:10" x14ac:dyDescent="0.3">
      <c r="A25" s="76" t="str">
        <f>+forms!A29</f>
        <v>Double</v>
      </c>
      <c r="B25" s="76">
        <f>+forms!B29</f>
        <v>0</v>
      </c>
      <c r="C25" s="76">
        <f>+forms!D29</f>
        <v>0</v>
      </c>
      <c r="D25" s="22">
        <f>+forms!F29</f>
        <v>0</v>
      </c>
      <c r="E25" s="22">
        <f>+forms!G29</f>
        <v>0</v>
      </c>
      <c r="F25" s="7">
        <f>+forms!H29</f>
        <v>0</v>
      </c>
      <c r="G25" s="8">
        <f>+forms!I29</f>
        <v>70</v>
      </c>
      <c r="H25" s="23">
        <f>+forms!J29</f>
        <v>0</v>
      </c>
      <c r="I25" s="23">
        <f>+forms!K29</f>
        <v>0</v>
      </c>
      <c r="J25" s="9">
        <f>+forms!L29</f>
        <v>0</v>
      </c>
    </row>
    <row r="26" spans="1:10" x14ac:dyDescent="0.3">
      <c r="A26" s="76" t="str">
        <f>+forms!A30</f>
        <v>Double</v>
      </c>
      <c r="B26" s="76">
        <f>+forms!B30</f>
        <v>0</v>
      </c>
      <c r="C26" s="76">
        <f>+forms!D30</f>
        <v>0</v>
      </c>
      <c r="D26" s="22">
        <f>+forms!F30</f>
        <v>0</v>
      </c>
      <c r="E26" s="22">
        <f>+forms!G30</f>
        <v>0</v>
      </c>
      <c r="F26" s="7">
        <f>+forms!H30</f>
        <v>0</v>
      </c>
      <c r="G26" s="8">
        <f>+forms!I30</f>
        <v>70</v>
      </c>
      <c r="H26" s="23">
        <f>+forms!J30</f>
        <v>0</v>
      </c>
      <c r="I26" s="23">
        <f>+forms!K30</f>
        <v>0</v>
      </c>
      <c r="J26" s="9">
        <f>+forms!L30</f>
        <v>0</v>
      </c>
    </row>
    <row r="27" spans="1:10" x14ac:dyDescent="0.3">
      <c r="A27" s="76" t="str">
        <f>+forms!A31</f>
        <v>Double</v>
      </c>
      <c r="B27" s="76">
        <f>+forms!B31</f>
        <v>0</v>
      </c>
      <c r="C27" s="76">
        <f>+forms!D31</f>
        <v>0</v>
      </c>
      <c r="D27" s="22">
        <f>+forms!F31</f>
        <v>0</v>
      </c>
      <c r="E27" s="22">
        <f>+forms!G31</f>
        <v>0</v>
      </c>
      <c r="F27" s="7">
        <f>+forms!H31</f>
        <v>0</v>
      </c>
      <c r="G27" s="8">
        <f>+forms!I31</f>
        <v>70</v>
      </c>
      <c r="H27" s="23">
        <f>+forms!J31</f>
        <v>0</v>
      </c>
      <c r="I27" s="23">
        <f>+forms!K31</f>
        <v>0</v>
      </c>
      <c r="J27" s="9">
        <f>+forms!L31</f>
        <v>0</v>
      </c>
    </row>
    <row r="28" spans="1:10" x14ac:dyDescent="0.3">
      <c r="A28" s="76" t="str">
        <f>+forms!A32</f>
        <v>Double</v>
      </c>
      <c r="B28" s="76">
        <f>+forms!B32</f>
        <v>0</v>
      </c>
      <c r="C28" s="76">
        <f>+forms!D32</f>
        <v>0</v>
      </c>
      <c r="D28" s="22">
        <f>+forms!F32</f>
        <v>0</v>
      </c>
      <c r="E28" s="22">
        <f>+forms!G32</f>
        <v>0</v>
      </c>
      <c r="F28" s="7">
        <f>+forms!H32</f>
        <v>0</v>
      </c>
      <c r="G28" s="8">
        <f>+forms!I32</f>
        <v>70</v>
      </c>
      <c r="H28" s="23">
        <f>+forms!J32</f>
        <v>0</v>
      </c>
      <c r="I28" s="23">
        <f>+forms!K32</f>
        <v>0</v>
      </c>
      <c r="J28" s="9">
        <f>+forms!L32</f>
        <v>0</v>
      </c>
    </row>
    <row r="29" spans="1:10" x14ac:dyDescent="0.3">
      <c r="A29" s="76" t="str">
        <f>+forms!A33</f>
        <v>Double</v>
      </c>
      <c r="B29" s="76">
        <f>+forms!B33</f>
        <v>0</v>
      </c>
      <c r="C29" s="76">
        <f>+forms!D33</f>
        <v>0</v>
      </c>
      <c r="D29" s="22">
        <f>+forms!F33</f>
        <v>0</v>
      </c>
      <c r="E29" s="22">
        <f>+forms!G33</f>
        <v>0</v>
      </c>
      <c r="F29" s="7">
        <f>+forms!H33</f>
        <v>0</v>
      </c>
      <c r="G29" s="8">
        <f>+forms!I33</f>
        <v>70</v>
      </c>
      <c r="H29" s="23">
        <f>+forms!J33</f>
        <v>0</v>
      </c>
      <c r="I29" s="23">
        <f>+forms!K33</f>
        <v>0</v>
      </c>
      <c r="J29" s="9">
        <f>+forms!L33</f>
        <v>0</v>
      </c>
    </row>
    <row r="30" spans="1:10" x14ac:dyDescent="0.3">
      <c r="A30" s="76" t="str">
        <f>+forms!A34</f>
        <v>Double</v>
      </c>
      <c r="B30" s="76">
        <f>+forms!B34</f>
        <v>0</v>
      </c>
      <c r="C30" s="76">
        <f>+forms!D34</f>
        <v>0</v>
      </c>
      <c r="D30" s="22">
        <f>+forms!F34</f>
        <v>0</v>
      </c>
      <c r="E30" s="22">
        <f>+forms!G34</f>
        <v>0</v>
      </c>
      <c r="F30" s="7">
        <f>+forms!H34</f>
        <v>0</v>
      </c>
      <c r="G30" s="8">
        <f>+forms!I34</f>
        <v>70</v>
      </c>
      <c r="H30" s="23">
        <f>+forms!J34</f>
        <v>0</v>
      </c>
      <c r="I30" s="23">
        <f>+forms!K34</f>
        <v>0</v>
      </c>
      <c r="J30" s="9">
        <f>+forms!L34</f>
        <v>0</v>
      </c>
    </row>
    <row r="31" spans="1:10" x14ac:dyDescent="0.3">
      <c r="A31" s="76" t="str">
        <f>+forms!A35</f>
        <v>Double</v>
      </c>
      <c r="B31" s="76">
        <f>+forms!B35</f>
        <v>0</v>
      </c>
      <c r="C31" s="76">
        <f>+forms!D35</f>
        <v>0</v>
      </c>
      <c r="D31" s="22">
        <f>+forms!F35</f>
        <v>0</v>
      </c>
      <c r="E31" s="22">
        <f>+forms!G35</f>
        <v>0</v>
      </c>
      <c r="F31" s="7">
        <f>+forms!H35</f>
        <v>0</v>
      </c>
      <c r="G31" s="8">
        <f>+forms!I35</f>
        <v>70</v>
      </c>
      <c r="H31" s="23">
        <f>+forms!J35</f>
        <v>0</v>
      </c>
      <c r="I31" s="23">
        <f>+forms!K35</f>
        <v>0</v>
      </c>
      <c r="J31" s="9">
        <f>+forms!L35</f>
        <v>0</v>
      </c>
    </row>
    <row r="32" spans="1:10" x14ac:dyDescent="0.3">
      <c r="A32" s="76" t="str">
        <f>+forms!A36</f>
        <v>Triple</v>
      </c>
      <c r="B32" s="76">
        <f>+forms!B36</f>
        <v>0</v>
      </c>
      <c r="C32" s="76">
        <f>+forms!D36</f>
        <v>0</v>
      </c>
      <c r="D32" s="22">
        <f>+forms!F36</f>
        <v>0</v>
      </c>
      <c r="E32" s="22">
        <f>+forms!G36</f>
        <v>0</v>
      </c>
      <c r="F32" s="7">
        <f>+forms!H36</f>
        <v>0</v>
      </c>
      <c r="G32" s="8">
        <f>+forms!I36</f>
        <v>60</v>
      </c>
      <c r="H32" s="23">
        <f>+forms!J36</f>
        <v>0</v>
      </c>
      <c r="I32" s="23">
        <f>+forms!K36</f>
        <v>0</v>
      </c>
      <c r="J32" s="9">
        <f>+forms!L36</f>
        <v>0</v>
      </c>
    </row>
    <row r="33" spans="1:10" x14ac:dyDescent="0.3">
      <c r="A33" s="76" t="str">
        <f>+forms!A37</f>
        <v>Triple</v>
      </c>
      <c r="B33" s="76">
        <f>+forms!B37</f>
        <v>0</v>
      </c>
      <c r="C33" s="76">
        <f>+forms!D37</f>
        <v>0</v>
      </c>
      <c r="D33" s="22">
        <f>+forms!F37</f>
        <v>0</v>
      </c>
      <c r="E33" s="22">
        <f>+forms!G37</f>
        <v>0</v>
      </c>
      <c r="F33" s="7">
        <f>+forms!H37</f>
        <v>0</v>
      </c>
      <c r="G33" s="8">
        <f>+forms!I37</f>
        <v>60</v>
      </c>
      <c r="H33" s="23">
        <f>+forms!J37</f>
        <v>0</v>
      </c>
      <c r="I33" s="23">
        <f>+forms!K37</f>
        <v>0</v>
      </c>
      <c r="J33" s="9">
        <f>+forms!L37</f>
        <v>0</v>
      </c>
    </row>
    <row r="34" spans="1:10" x14ac:dyDescent="0.3">
      <c r="A34" s="76" t="str">
        <f>+forms!A38</f>
        <v>Triple</v>
      </c>
      <c r="B34" s="76">
        <f>+forms!B38</f>
        <v>0</v>
      </c>
      <c r="C34" s="76">
        <f>+forms!D38</f>
        <v>0</v>
      </c>
      <c r="D34" s="22">
        <f>+forms!F38</f>
        <v>0</v>
      </c>
      <c r="E34" s="22">
        <f>+forms!G38</f>
        <v>0</v>
      </c>
      <c r="F34" s="7">
        <f>+forms!H38</f>
        <v>0</v>
      </c>
      <c r="G34" s="8">
        <f>+forms!I38</f>
        <v>60</v>
      </c>
      <c r="H34" s="23">
        <f>+forms!J38</f>
        <v>0</v>
      </c>
      <c r="I34" s="23">
        <f>+forms!K38</f>
        <v>0</v>
      </c>
      <c r="J34" s="9">
        <f>+forms!L38</f>
        <v>0</v>
      </c>
    </row>
    <row r="35" spans="1:10" x14ac:dyDescent="0.3">
      <c r="A35" s="82" t="str">
        <f>+forms!A39</f>
        <v>Triple</v>
      </c>
      <c r="B35" s="82">
        <f>+forms!B39</f>
        <v>0</v>
      </c>
      <c r="C35" s="82">
        <f>+forms!D39</f>
        <v>0</v>
      </c>
      <c r="D35" s="22">
        <f>+forms!F39</f>
        <v>0</v>
      </c>
      <c r="E35" s="22">
        <f>+forms!G39</f>
        <v>0</v>
      </c>
      <c r="F35" s="7">
        <f>+forms!H39</f>
        <v>0</v>
      </c>
      <c r="G35" s="8">
        <f>+forms!I39</f>
        <v>60</v>
      </c>
      <c r="H35" s="23">
        <f>+forms!J39</f>
        <v>0</v>
      </c>
      <c r="I35" s="23">
        <f>+forms!K39</f>
        <v>0</v>
      </c>
      <c r="J35" s="9">
        <f>+forms!L39</f>
        <v>0</v>
      </c>
    </row>
    <row r="36" spans="1:10" x14ac:dyDescent="0.3">
      <c r="A36" s="82" t="str">
        <f>+forms!A40</f>
        <v>Triple</v>
      </c>
      <c r="B36" s="82">
        <f>+forms!B40</f>
        <v>0</v>
      </c>
      <c r="C36" s="82">
        <f>+forms!D40</f>
        <v>0</v>
      </c>
      <c r="D36" s="22">
        <f>+forms!F40</f>
        <v>0</v>
      </c>
      <c r="E36" s="22">
        <f>+forms!G40</f>
        <v>0</v>
      </c>
      <c r="F36" s="7">
        <f>+forms!H40</f>
        <v>0</v>
      </c>
      <c r="G36" s="8">
        <f>+forms!I40</f>
        <v>60</v>
      </c>
      <c r="H36" s="23">
        <f>+forms!J40</f>
        <v>0</v>
      </c>
      <c r="I36" s="23">
        <f>+forms!K40</f>
        <v>0</v>
      </c>
      <c r="J36" s="9">
        <f>+forms!L40</f>
        <v>0</v>
      </c>
    </row>
    <row r="37" spans="1:10" ht="13.8" customHeight="1" x14ac:dyDescent="0.3">
      <c r="A37" s="76" t="str">
        <f>+forms!A41</f>
        <v>Participation Fee European Cup</v>
      </c>
      <c r="B37" s="76">
        <f>+forms!B41</f>
        <v>0</v>
      </c>
      <c r="C37" s="76">
        <f>+forms!D41</f>
        <v>0</v>
      </c>
      <c r="D37" s="22">
        <f>+forms!F41</f>
        <v>0</v>
      </c>
      <c r="E37" s="22">
        <f>+forms!G41</f>
        <v>0</v>
      </c>
      <c r="F37" s="7">
        <f>+forms!H41</f>
        <v>0</v>
      </c>
      <c r="G37" s="8">
        <f>+forms!I41</f>
        <v>10</v>
      </c>
      <c r="H37" s="23">
        <f>+forms!J41</f>
        <v>0</v>
      </c>
      <c r="I37" s="23">
        <f>+forms!K41</f>
        <v>0</v>
      </c>
      <c r="J37" s="9">
        <f>+forms!L41</f>
        <v>0</v>
      </c>
    </row>
    <row r="38" spans="1:10" x14ac:dyDescent="0.3">
      <c r="A38" s="134" t="s">
        <v>50</v>
      </c>
      <c r="B38" s="134"/>
      <c r="C38" s="134"/>
      <c r="D38" s="134"/>
      <c r="E38" s="134"/>
      <c r="F38" s="134"/>
      <c r="G38" s="134"/>
      <c r="H38" s="134"/>
      <c r="I38" s="134"/>
      <c r="J38" s="79">
        <f>SUM(J19:J37)</f>
        <v>0</v>
      </c>
    </row>
    <row r="39" spans="1:10" x14ac:dyDescent="0.3">
      <c r="A39" s="80"/>
      <c r="B39" s="80"/>
      <c r="C39" s="80"/>
      <c r="D39" s="80"/>
      <c r="E39" s="80"/>
      <c r="F39" s="80"/>
      <c r="G39" s="80"/>
      <c r="H39" s="80"/>
      <c r="I39" s="80"/>
      <c r="J39" s="81"/>
    </row>
    <row r="40" spans="1:10" ht="14.4" customHeight="1" x14ac:dyDescent="0.3">
      <c r="A40" s="6" t="s">
        <v>62</v>
      </c>
      <c r="B40" s="132" t="s">
        <v>0</v>
      </c>
      <c r="C40" s="101" t="s">
        <v>1</v>
      </c>
      <c r="D40" s="101" t="s">
        <v>5</v>
      </c>
      <c r="E40" s="101" t="s">
        <v>6</v>
      </c>
      <c r="F40" s="101" t="s">
        <v>2</v>
      </c>
      <c r="G40" s="101" t="s">
        <v>9</v>
      </c>
      <c r="H40" s="101"/>
      <c r="I40" s="101"/>
      <c r="J40" s="101" t="s">
        <v>3</v>
      </c>
    </row>
    <row r="41" spans="1:10" ht="14.4" customHeight="1" x14ac:dyDescent="0.3">
      <c r="A41" s="77" t="s">
        <v>49</v>
      </c>
      <c r="B41" s="133"/>
      <c r="C41" s="101"/>
      <c r="D41" s="101"/>
      <c r="E41" s="101"/>
      <c r="F41" s="101"/>
      <c r="G41" s="101"/>
      <c r="H41" s="101"/>
      <c r="I41" s="101"/>
      <c r="J41" s="101"/>
    </row>
    <row r="42" spans="1:10" ht="14.4" customHeight="1" x14ac:dyDescent="0.3">
      <c r="A42" s="78" t="str">
        <f>+forms!A49</f>
        <v>Single</v>
      </c>
      <c r="B42" s="78">
        <f>+forms!B49</f>
        <v>0</v>
      </c>
      <c r="C42" s="78">
        <f>+forms!D49</f>
        <v>0</v>
      </c>
      <c r="D42" s="22">
        <f>+forms!F49</f>
        <v>0</v>
      </c>
      <c r="E42" s="22">
        <f>+forms!G49</f>
        <v>0</v>
      </c>
      <c r="F42" s="7">
        <f>+forms!H49</f>
        <v>0</v>
      </c>
      <c r="G42" s="8">
        <f>+forms!I49</f>
        <v>80</v>
      </c>
      <c r="H42" s="23"/>
      <c r="I42" s="23"/>
      <c r="J42" s="9">
        <f>+forms!L49</f>
        <v>0</v>
      </c>
    </row>
    <row r="43" spans="1:10" x14ac:dyDescent="0.3">
      <c r="A43" s="78" t="str">
        <f>+forms!A50</f>
        <v>Single</v>
      </c>
      <c r="B43" s="78">
        <f>+forms!B50</f>
        <v>0</v>
      </c>
      <c r="C43" s="78">
        <f>+forms!D50</f>
        <v>0</v>
      </c>
      <c r="D43" s="22">
        <f>+forms!F50</f>
        <v>0</v>
      </c>
      <c r="E43" s="22">
        <f>+forms!G50</f>
        <v>0</v>
      </c>
      <c r="F43" s="7">
        <f>+forms!H50</f>
        <v>0</v>
      </c>
      <c r="G43" s="8">
        <f>+forms!I50</f>
        <v>80</v>
      </c>
      <c r="H43" s="23"/>
      <c r="I43" s="23"/>
      <c r="J43" s="9">
        <f>+forms!L50</f>
        <v>0</v>
      </c>
    </row>
    <row r="44" spans="1:10" x14ac:dyDescent="0.3">
      <c r="A44" s="78" t="str">
        <f>+forms!A51</f>
        <v>Double</v>
      </c>
      <c r="B44" s="78">
        <f>+forms!B51</f>
        <v>0</v>
      </c>
      <c r="C44" s="78">
        <f>+forms!D51</f>
        <v>0</v>
      </c>
      <c r="D44" s="22">
        <f>+forms!F51</f>
        <v>0</v>
      </c>
      <c r="E44" s="22">
        <f>+forms!G51</f>
        <v>0</v>
      </c>
      <c r="F44" s="7">
        <f>+forms!H51</f>
        <v>0</v>
      </c>
      <c r="G44" s="8">
        <f>+forms!I51</f>
        <v>70</v>
      </c>
      <c r="H44" s="23"/>
      <c r="I44" s="23"/>
      <c r="J44" s="9">
        <f>+forms!L51</f>
        <v>0</v>
      </c>
    </row>
    <row r="45" spans="1:10" x14ac:dyDescent="0.3">
      <c r="A45" s="78" t="str">
        <f>+forms!A52</f>
        <v>Double</v>
      </c>
      <c r="B45" s="78">
        <f>+forms!B52</f>
        <v>0</v>
      </c>
      <c r="C45" s="78">
        <f>+forms!D52</f>
        <v>0</v>
      </c>
      <c r="D45" s="22">
        <f>+forms!F52</f>
        <v>0</v>
      </c>
      <c r="E45" s="22">
        <f>+forms!G52</f>
        <v>0</v>
      </c>
      <c r="F45" s="7">
        <f>+forms!H52</f>
        <v>0</v>
      </c>
      <c r="G45" s="8">
        <f>+forms!I52</f>
        <v>70</v>
      </c>
      <c r="H45" s="23"/>
      <c r="I45" s="23"/>
      <c r="J45" s="9">
        <f>+forms!L52</f>
        <v>0</v>
      </c>
    </row>
    <row r="46" spans="1:10" x14ac:dyDescent="0.3">
      <c r="A46" s="78" t="str">
        <f>+forms!A53</f>
        <v>Triple</v>
      </c>
      <c r="B46" s="78">
        <f>+forms!B53</f>
        <v>0</v>
      </c>
      <c r="C46" s="78">
        <f>+forms!D53</f>
        <v>0</v>
      </c>
      <c r="D46" s="22">
        <f>+forms!F53</f>
        <v>0</v>
      </c>
      <c r="E46" s="22">
        <f>+forms!G53</f>
        <v>0</v>
      </c>
      <c r="F46" s="7">
        <f>+forms!H53</f>
        <v>0</v>
      </c>
      <c r="G46" s="8">
        <f>+forms!I53</f>
        <v>70</v>
      </c>
      <c r="H46" s="23"/>
      <c r="I46" s="23"/>
      <c r="J46" s="9">
        <f>+forms!L53</f>
        <v>0</v>
      </c>
    </row>
    <row r="47" spans="1:10" x14ac:dyDescent="0.3">
      <c r="A47" s="78" t="str">
        <f>+forms!A54</f>
        <v>Triple</v>
      </c>
      <c r="B47" s="78">
        <f>+forms!B54</f>
        <v>0</v>
      </c>
      <c r="C47" s="78">
        <f>+forms!D54</f>
        <v>0</v>
      </c>
      <c r="D47" s="22">
        <f>+forms!F54</f>
        <v>0</v>
      </c>
      <c r="E47" s="22">
        <f>+forms!G54</f>
        <v>0</v>
      </c>
      <c r="F47" s="7">
        <f>+forms!H54</f>
        <v>0</v>
      </c>
      <c r="G47" s="8">
        <f>+forms!I54</f>
        <v>70</v>
      </c>
      <c r="H47" s="23"/>
      <c r="I47" s="23"/>
      <c r="J47" s="9">
        <f>+forms!L54</f>
        <v>0</v>
      </c>
    </row>
    <row r="48" spans="1:10" x14ac:dyDescent="0.3">
      <c r="A48" s="134" t="s">
        <v>50</v>
      </c>
      <c r="B48" s="134"/>
      <c r="C48" s="134"/>
      <c r="D48" s="134"/>
      <c r="E48" s="134"/>
      <c r="F48" s="134"/>
      <c r="G48" s="134"/>
      <c r="H48" s="134"/>
      <c r="I48" s="134"/>
      <c r="J48" s="83">
        <f>+forms!L55</f>
        <v>0</v>
      </c>
    </row>
    <row r="51" spans="1:10" ht="18" x14ac:dyDescent="0.35">
      <c r="A51" s="141" t="s">
        <v>63</v>
      </c>
      <c r="B51" s="141"/>
      <c r="C51" s="141"/>
      <c r="D51" s="141"/>
      <c r="E51" s="141"/>
      <c r="F51" s="141"/>
      <c r="G51" s="141"/>
      <c r="H51" s="141"/>
      <c r="I51" s="141"/>
      <c r="J51" s="84">
        <f>+forms!L58</f>
        <v>0</v>
      </c>
    </row>
    <row r="53" spans="1:10" x14ac:dyDescent="0.3">
      <c r="A53" s="11"/>
    </row>
    <row r="54" spans="1:10" ht="15" thickBot="1" x14ac:dyDescent="0.35">
      <c r="F54" s="18"/>
      <c r="G54" s="18"/>
      <c r="H54" s="18"/>
      <c r="I54" s="18"/>
      <c r="J54" s="18"/>
    </row>
    <row r="55" spans="1:10" ht="26.4" thickBot="1" x14ac:dyDescent="0.55000000000000004">
      <c r="A55" s="24" t="s">
        <v>7</v>
      </c>
      <c r="B55" s="25"/>
      <c r="C55" s="135">
        <f>+forms!L43+forms!L55+forms!L58</f>
        <v>0</v>
      </c>
      <c r="D55" s="136"/>
      <c r="F55" s="18"/>
      <c r="G55" s="18"/>
      <c r="H55" s="18"/>
      <c r="I55" s="18"/>
      <c r="J55" s="18"/>
    </row>
    <row r="56" spans="1:10" x14ac:dyDescent="0.3">
      <c r="F56" s="18"/>
      <c r="G56" s="18"/>
    </row>
    <row r="57" spans="1:10" x14ac:dyDescent="0.3">
      <c r="H57" s="26"/>
      <c r="I57" s="26"/>
    </row>
    <row r="58" spans="1:10" x14ac:dyDescent="0.3">
      <c r="F58" s="27"/>
      <c r="G58" s="27"/>
    </row>
    <row r="59" spans="1:10" ht="15.6" x14ac:dyDescent="0.3">
      <c r="F59" s="28" t="s">
        <v>25</v>
      </c>
    </row>
  </sheetData>
  <sheetProtection password="DC2D" sheet="1" objects="1" scenarios="1" selectLockedCells="1" selectUnlockedCells="1"/>
  <mergeCells count="29">
    <mergeCell ref="A48:I48"/>
    <mergeCell ref="C55:D55"/>
    <mergeCell ref="A14:B14"/>
    <mergeCell ref="C14:D14"/>
    <mergeCell ref="F14:G14"/>
    <mergeCell ref="C15:G15"/>
    <mergeCell ref="B40:B41"/>
    <mergeCell ref="C40:C41"/>
    <mergeCell ref="D40:D41"/>
    <mergeCell ref="E40:E41"/>
    <mergeCell ref="F40:F41"/>
    <mergeCell ref="A38:I38"/>
    <mergeCell ref="A51:I51"/>
    <mergeCell ref="G40:G41"/>
    <mergeCell ref="H40:H41"/>
    <mergeCell ref="I40:I41"/>
    <mergeCell ref="A1:J2"/>
    <mergeCell ref="A11:J11"/>
    <mergeCell ref="A12:J12"/>
    <mergeCell ref="J17:J18"/>
    <mergeCell ref="B17:B18"/>
    <mergeCell ref="C17:C18"/>
    <mergeCell ref="D17:D18"/>
    <mergeCell ref="E17:E18"/>
    <mergeCell ref="F17:F18"/>
    <mergeCell ref="G17:G18"/>
    <mergeCell ref="H17:H18"/>
    <mergeCell ref="I17:I18"/>
    <mergeCell ref="J40:J41"/>
  </mergeCells>
  <dataValidations count="2">
    <dataValidation imeMode="off" allowBlank="1" showInputMessage="1" showErrorMessage="1" sqref="A55:C55 A56 A54:I54 H55:I55 F55:G56 B15 C14:C15 H14:J14 A14:A16 A3:A10 D4:D10 F3:G8 A1"/>
    <dataValidation type="list" allowBlank="1" showInputMessage="1" showErrorMessage="1" sqref="A19:J37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Volek</cp:lastModifiedBy>
  <cp:lastPrinted>2016-10-10T12:30:40Z</cp:lastPrinted>
  <dcterms:created xsi:type="dcterms:W3CDTF">2012-01-10T18:33:01Z</dcterms:created>
  <dcterms:modified xsi:type="dcterms:W3CDTF">2017-05-24T15:16:01Z</dcterms:modified>
</cp:coreProperties>
</file>