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27.0.0.1\ejupublic\2_Gold\2_Tournaments &amp; Camps\2018\TC\BEL Herstal\"/>
    </mc:Choice>
  </mc:AlternateContent>
  <workbookProtection workbookAlgorithmName="SHA-512" workbookHashValue="AeKJH++7KR8BRjdmQnHuVImUtPjRysx1Ll5wa/3XJPS39SdHKtiihYZfIJU2CxXAgRIrvpYdouAM70LGj6M7vw==" workbookSaltValue="hvRxPguCwXdK196/w4pGSA==" workbookSpinCount="100000" lockStructure="1"/>
  <bookViews>
    <workbookView xWindow="0" yWindow="0" windowWidth="28800" windowHeight="11310" firstSheet="1" activeTab="1" xr2:uid="{00000000-000D-0000-FFFF-FFFF00000000}"/>
  </bookViews>
  <sheets>
    <sheet name="Open" sheetId="4" state="hidden" r:id="rId1"/>
    <sheet name="Camp" sheetId="1" r:id="rId2"/>
    <sheet name="Travel" sheetId="3" r:id="rId3"/>
    <sheet name="Feuil2" sheetId="2" state="hidden" r:id="rId4"/>
  </sheets>
  <calcPr calcId="171027"/>
</workbook>
</file>

<file path=xl/calcChain.xml><?xml version="1.0" encoding="utf-8"?>
<calcChain xmlns="http://schemas.openxmlformats.org/spreadsheetml/2006/main">
  <c r="N13" i="1" l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12" i="1"/>
  <c r="T40" i="4"/>
  <c r="S40" i="4"/>
  <c r="R40" i="4"/>
  <c r="Q40" i="4"/>
  <c r="P40" i="4"/>
  <c r="O40" i="4"/>
  <c r="T39" i="4"/>
  <c r="S39" i="4"/>
  <c r="R39" i="4"/>
  <c r="Q39" i="4"/>
  <c r="P39" i="4"/>
  <c r="O39" i="4"/>
  <c r="T38" i="4"/>
  <c r="S38" i="4"/>
  <c r="R38" i="4"/>
  <c r="Q38" i="4"/>
  <c r="P38" i="4"/>
  <c r="O38" i="4"/>
  <c r="T37" i="4"/>
  <c r="S37" i="4"/>
  <c r="R37" i="4"/>
  <c r="Q37" i="4"/>
  <c r="P37" i="4"/>
  <c r="O37" i="4"/>
  <c r="T36" i="4"/>
  <c r="S36" i="4"/>
  <c r="R36" i="4"/>
  <c r="Q36" i="4"/>
  <c r="P36" i="4"/>
  <c r="O36" i="4"/>
  <c r="T35" i="4"/>
  <c r="S35" i="4"/>
  <c r="R35" i="4"/>
  <c r="Q35" i="4"/>
  <c r="P35" i="4"/>
  <c r="O35" i="4"/>
  <c r="T34" i="4"/>
  <c r="S34" i="4"/>
  <c r="R34" i="4"/>
  <c r="Q34" i="4"/>
  <c r="P34" i="4"/>
  <c r="O34" i="4"/>
  <c r="T33" i="4"/>
  <c r="S33" i="4"/>
  <c r="R33" i="4"/>
  <c r="Q33" i="4"/>
  <c r="P33" i="4"/>
  <c r="O33" i="4"/>
  <c r="T32" i="4"/>
  <c r="S32" i="4"/>
  <c r="R32" i="4"/>
  <c r="Q32" i="4"/>
  <c r="P32" i="4"/>
  <c r="O32" i="4"/>
  <c r="T31" i="4"/>
  <c r="S31" i="4"/>
  <c r="R31" i="4"/>
  <c r="Q31" i="4"/>
  <c r="P31" i="4"/>
  <c r="O31" i="4"/>
  <c r="T30" i="4"/>
  <c r="S30" i="4"/>
  <c r="R30" i="4"/>
  <c r="Q30" i="4"/>
  <c r="P30" i="4"/>
  <c r="O30" i="4"/>
  <c r="T29" i="4"/>
  <c r="S29" i="4"/>
  <c r="R29" i="4"/>
  <c r="Q29" i="4"/>
  <c r="P29" i="4"/>
  <c r="O29" i="4"/>
  <c r="T28" i="4"/>
  <c r="S28" i="4"/>
  <c r="R28" i="4"/>
  <c r="Q28" i="4"/>
  <c r="P28" i="4"/>
  <c r="O28" i="4"/>
  <c r="T27" i="4"/>
  <c r="S27" i="4"/>
  <c r="R27" i="4"/>
  <c r="Q27" i="4"/>
  <c r="P27" i="4"/>
  <c r="O27" i="4"/>
  <c r="T26" i="4"/>
  <c r="S26" i="4"/>
  <c r="R26" i="4"/>
  <c r="Q26" i="4"/>
  <c r="P26" i="4"/>
  <c r="O26" i="4"/>
  <c r="T25" i="4"/>
  <c r="S25" i="4"/>
  <c r="R25" i="4"/>
  <c r="Q25" i="4"/>
  <c r="P25" i="4"/>
  <c r="O25" i="4"/>
  <c r="T24" i="4"/>
  <c r="S24" i="4"/>
  <c r="R24" i="4"/>
  <c r="Q24" i="4"/>
  <c r="P24" i="4"/>
  <c r="O24" i="4"/>
  <c r="T23" i="4"/>
  <c r="S23" i="4"/>
  <c r="R23" i="4"/>
  <c r="Q23" i="4"/>
  <c r="P23" i="4"/>
  <c r="O23" i="4"/>
  <c r="T22" i="4"/>
  <c r="S22" i="4"/>
  <c r="R22" i="4"/>
  <c r="Q22" i="4"/>
  <c r="P22" i="4"/>
  <c r="O22" i="4"/>
  <c r="T21" i="4"/>
  <c r="S21" i="4"/>
  <c r="R21" i="4"/>
  <c r="Q21" i="4"/>
  <c r="P21" i="4"/>
  <c r="O21" i="4"/>
  <c r="T20" i="4"/>
  <c r="S20" i="4"/>
  <c r="R20" i="4"/>
  <c r="Q20" i="4"/>
  <c r="P20" i="4"/>
  <c r="O20" i="4"/>
  <c r="T19" i="4"/>
  <c r="S19" i="4"/>
  <c r="R19" i="4"/>
  <c r="Q19" i="4"/>
  <c r="P19" i="4"/>
  <c r="O19" i="4"/>
  <c r="T18" i="4"/>
  <c r="S18" i="4"/>
  <c r="R18" i="4"/>
  <c r="Q18" i="4"/>
  <c r="P18" i="4"/>
  <c r="O18" i="4"/>
  <c r="T17" i="4"/>
  <c r="S17" i="4"/>
  <c r="R17" i="4"/>
  <c r="Q17" i="4"/>
  <c r="P17" i="4"/>
  <c r="O17" i="4"/>
  <c r="T16" i="4"/>
  <c r="S16" i="4"/>
  <c r="R16" i="4"/>
  <c r="Q16" i="4"/>
  <c r="P16" i="4"/>
  <c r="O16" i="4"/>
  <c r="T15" i="4"/>
  <c r="S15" i="4"/>
  <c r="R15" i="4"/>
  <c r="Q15" i="4"/>
  <c r="P15" i="4"/>
  <c r="O15" i="4"/>
  <c r="T14" i="4"/>
  <c r="S14" i="4"/>
  <c r="R14" i="4"/>
  <c r="Q14" i="4"/>
  <c r="P14" i="4"/>
  <c r="O14" i="4"/>
  <c r="T13" i="4"/>
  <c r="S13" i="4"/>
  <c r="R13" i="4"/>
  <c r="Q13" i="4"/>
  <c r="P13" i="4"/>
  <c r="O13" i="4"/>
  <c r="T12" i="4"/>
  <c r="S12" i="4"/>
  <c r="R12" i="4"/>
  <c r="Q12" i="4"/>
  <c r="P12" i="4"/>
  <c r="O12" i="4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2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L12" i="1"/>
  <c r="M12" i="1"/>
  <c r="I15" i="1" l="1"/>
  <c r="I19" i="1"/>
  <c r="I23" i="1"/>
  <c r="I27" i="1"/>
  <c r="I31" i="1"/>
  <c r="I35" i="1"/>
  <c r="I39" i="1"/>
  <c r="L15" i="4"/>
  <c r="L23" i="4"/>
  <c r="L31" i="4"/>
  <c r="L35" i="4"/>
  <c r="L37" i="4"/>
  <c r="L39" i="4"/>
  <c r="L38" i="4"/>
  <c r="I17" i="1"/>
  <c r="I21" i="1"/>
  <c r="I25" i="1"/>
  <c r="I29" i="1"/>
  <c r="I33" i="1"/>
  <c r="I37" i="1"/>
  <c r="I14" i="1"/>
  <c r="I16" i="1"/>
  <c r="I18" i="1"/>
  <c r="I20" i="1"/>
  <c r="I22" i="1"/>
  <c r="I24" i="1"/>
  <c r="I26" i="1"/>
  <c r="I28" i="1"/>
  <c r="I30" i="1"/>
  <c r="I32" i="1"/>
  <c r="I34" i="1"/>
  <c r="I36" i="1"/>
  <c r="I38" i="1"/>
  <c r="I40" i="1"/>
  <c r="L19" i="4"/>
  <c r="L21" i="4"/>
  <c r="L22" i="4"/>
  <c r="L13" i="4"/>
  <c r="L14" i="4"/>
  <c r="L27" i="4"/>
  <c r="L29" i="4"/>
  <c r="L30" i="4"/>
  <c r="L17" i="4"/>
  <c r="L18" i="4"/>
  <c r="L25" i="4"/>
  <c r="L26" i="4"/>
  <c r="L33" i="4"/>
  <c r="L34" i="4"/>
  <c r="L12" i="4"/>
  <c r="L16" i="4"/>
  <c r="L20" i="4"/>
  <c r="L24" i="4"/>
  <c r="L28" i="4"/>
  <c r="L32" i="4"/>
  <c r="L36" i="4"/>
  <c r="L40" i="4"/>
  <c r="I12" i="1"/>
  <c r="O13" i="1"/>
  <c r="I13" i="1" s="1"/>
  <c r="L41" i="4" l="1"/>
  <c r="I41" i="1"/>
</calcChain>
</file>

<file path=xl/sharedStrings.xml><?xml version="1.0" encoding="utf-8"?>
<sst xmlns="http://schemas.openxmlformats.org/spreadsheetml/2006/main" count="302" uniqueCount="243">
  <si>
    <t>Country</t>
  </si>
  <si>
    <t xml:space="preserve">                              </t>
  </si>
  <si>
    <t>Name</t>
  </si>
  <si>
    <t>First name</t>
  </si>
  <si>
    <t>Type of room</t>
  </si>
  <si>
    <t>Total per athlete</t>
  </si>
  <si>
    <t xml:space="preserve">Date: </t>
  </si>
  <si>
    <t>Signature and stamp of Federation:</t>
  </si>
  <si>
    <t>SINGLE</t>
  </si>
  <si>
    <t>EJU ATHLETE</t>
  </si>
  <si>
    <t>ALB</t>
  </si>
  <si>
    <t>Albanie</t>
  </si>
  <si>
    <t>AND</t>
  </si>
  <si>
    <t>Andorre</t>
  </si>
  <si>
    <t>ARG</t>
  </si>
  <si>
    <t>Argentine</t>
  </si>
  <si>
    <t>ARM</t>
  </si>
  <si>
    <t>Arménie</t>
  </si>
  <si>
    <t>AUS</t>
  </si>
  <si>
    <t>Australie</t>
  </si>
  <si>
    <t>AUT</t>
  </si>
  <si>
    <t>Autriche</t>
  </si>
  <si>
    <t>AZE</t>
  </si>
  <si>
    <t>Azerbaïdjan</t>
  </si>
  <si>
    <t>BEL</t>
  </si>
  <si>
    <t>Belgique</t>
  </si>
  <si>
    <t>BGD</t>
  </si>
  <si>
    <t>Bangladesh</t>
  </si>
  <si>
    <t>BGR</t>
  </si>
  <si>
    <t>Bulgarie</t>
  </si>
  <si>
    <t>BIH</t>
  </si>
  <si>
    <t>Bosnie et Herzégovine</t>
  </si>
  <si>
    <t>BLR</t>
  </si>
  <si>
    <t>Bélarus</t>
  </si>
  <si>
    <t>BRA</t>
  </si>
  <si>
    <t>Brésil</t>
  </si>
  <si>
    <t>CAN</t>
  </si>
  <si>
    <t>Canada</t>
  </si>
  <si>
    <t>CHE</t>
  </si>
  <si>
    <t>Suisse</t>
  </si>
  <si>
    <t>CHN</t>
  </si>
  <si>
    <t>Chine</t>
  </si>
  <si>
    <t>CYP</t>
  </si>
  <si>
    <t>Chypre</t>
  </si>
  <si>
    <t>CZE</t>
  </si>
  <si>
    <t>République Tchèque</t>
  </si>
  <si>
    <t>DEU</t>
  </si>
  <si>
    <t>Allemagne</t>
  </si>
  <si>
    <t>DNK</t>
  </si>
  <si>
    <t>Danemark</t>
  </si>
  <si>
    <t>DZA</t>
  </si>
  <si>
    <t>Algérie</t>
  </si>
  <si>
    <t>EGY</t>
  </si>
  <si>
    <t>Egypte</t>
  </si>
  <si>
    <t>ESP</t>
  </si>
  <si>
    <t>Espagne</t>
  </si>
  <si>
    <t>EST</t>
  </si>
  <si>
    <t>Estonie</t>
  </si>
  <si>
    <t>ETH</t>
  </si>
  <si>
    <t>Ethiopie</t>
  </si>
  <si>
    <t>FIN</t>
  </si>
  <si>
    <t>Finlande</t>
  </si>
  <si>
    <t>FRA</t>
  </si>
  <si>
    <t>France</t>
  </si>
  <si>
    <t>GBR</t>
  </si>
  <si>
    <t>Royaume-Uni</t>
  </si>
  <si>
    <t>GEO</t>
  </si>
  <si>
    <t>Géorgie</t>
  </si>
  <si>
    <t>GRC</t>
  </si>
  <si>
    <t>Grèce</t>
  </si>
  <si>
    <t>HKG</t>
  </si>
  <si>
    <t>Hong Kong</t>
  </si>
  <si>
    <t>HRV</t>
  </si>
  <si>
    <t>Croatie</t>
  </si>
  <si>
    <t>HUN</t>
  </si>
  <si>
    <t>Hongrie</t>
  </si>
  <si>
    <t>IND</t>
  </si>
  <si>
    <t>Inde</t>
  </si>
  <si>
    <t>IRL</t>
  </si>
  <si>
    <t>Irlande</t>
  </si>
  <si>
    <t>IRN</t>
  </si>
  <si>
    <t>Iran</t>
  </si>
  <si>
    <t>IRQ</t>
  </si>
  <si>
    <t>Iraq</t>
  </si>
  <si>
    <t>ISL</t>
  </si>
  <si>
    <t>Islande</t>
  </si>
  <si>
    <t>ISR</t>
  </si>
  <si>
    <t>Israël</t>
  </si>
  <si>
    <t>ITA</t>
  </si>
  <si>
    <t>Italie</t>
  </si>
  <si>
    <t>JPN</t>
  </si>
  <si>
    <t>Japon</t>
  </si>
  <si>
    <t>KAZ</t>
  </si>
  <si>
    <t>Kazakhstan</t>
  </si>
  <si>
    <t>KOR</t>
  </si>
  <si>
    <t>République de Corée</t>
  </si>
  <si>
    <t>LBN</t>
  </si>
  <si>
    <t>Liban</t>
  </si>
  <si>
    <t>LIE</t>
  </si>
  <si>
    <t>Liechtenstein</t>
  </si>
  <si>
    <t>LTU</t>
  </si>
  <si>
    <t>Lituanie</t>
  </si>
  <si>
    <t>LUX</t>
  </si>
  <si>
    <t>Luxembourg</t>
  </si>
  <si>
    <t>LVA</t>
  </si>
  <si>
    <t>Lettonie</t>
  </si>
  <si>
    <t>MAR</t>
  </si>
  <si>
    <t>Maroc</t>
  </si>
  <si>
    <t>MCO</t>
  </si>
  <si>
    <t>Monaco</t>
  </si>
  <si>
    <t>MDA</t>
  </si>
  <si>
    <t>Moldova</t>
  </si>
  <si>
    <t>MKD</t>
  </si>
  <si>
    <t>Macédoine</t>
  </si>
  <si>
    <t>MLT</t>
  </si>
  <si>
    <t>Malte</t>
  </si>
  <si>
    <t>NLD</t>
  </si>
  <si>
    <t>Pays-Bas</t>
  </si>
  <si>
    <t>NOR</t>
  </si>
  <si>
    <t>Norvège</t>
  </si>
  <si>
    <t>POL</t>
  </si>
  <si>
    <t>Pologne</t>
  </si>
  <si>
    <t>PRT</t>
  </si>
  <si>
    <t>Portugal</t>
  </si>
  <si>
    <t>ROU</t>
  </si>
  <si>
    <t>Roumanie</t>
  </si>
  <si>
    <t>RUS</t>
  </si>
  <si>
    <t>Russie</t>
  </si>
  <si>
    <t>SCG</t>
  </si>
  <si>
    <t>Serbie-et-Monténégro</t>
  </si>
  <si>
    <t>SGP</t>
  </si>
  <si>
    <t>Singapour</t>
  </si>
  <si>
    <t>SMR</t>
  </si>
  <si>
    <t>Saint-Marin</t>
  </si>
  <si>
    <t>SVK</t>
  </si>
  <si>
    <t>Slovaquie</t>
  </si>
  <si>
    <t>SVN</t>
  </si>
  <si>
    <t>Slovénie</t>
  </si>
  <si>
    <t>SWE</t>
  </si>
  <si>
    <t>Suède</t>
  </si>
  <si>
    <t>SYR</t>
  </si>
  <si>
    <t>Syrie</t>
  </si>
  <si>
    <t>TUN</t>
  </si>
  <si>
    <t>Tunisie</t>
  </si>
  <si>
    <t>TUR</t>
  </si>
  <si>
    <t>Turquie</t>
  </si>
  <si>
    <t>UKR</t>
  </si>
  <si>
    <t>Ukraine</t>
  </si>
  <si>
    <t>USA</t>
  </si>
  <si>
    <t>Etats-Unis</t>
  </si>
  <si>
    <t>VAT</t>
  </si>
  <si>
    <t>Cité du Vatican</t>
  </si>
  <si>
    <t>TO BE PAYED</t>
  </si>
  <si>
    <t>Function</t>
  </si>
  <si>
    <t>Tel.</t>
  </si>
  <si>
    <t>Contact Person</t>
  </si>
  <si>
    <t>E-mail</t>
  </si>
  <si>
    <t>NON EJU ATHLETE</t>
  </si>
  <si>
    <t>Yes</t>
  </si>
  <si>
    <t>No</t>
  </si>
  <si>
    <t>Fee</t>
  </si>
  <si>
    <t>Title</t>
  </si>
  <si>
    <t>Competitor</t>
  </si>
  <si>
    <t>Coach</t>
  </si>
  <si>
    <t>Doctor</t>
  </si>
  <si>
    <t>Physiotherapist</t>
  </si>
  <si>
    <t>Team Leader</t>
  </si>
  <si>
    <t>Ms</t>
  </si>
  <si>
    <t>Mr</t>
  </si>
  <si>
    <t>NO</t>
  </si>
  <si>
    <t>Hotel to Paris : € 60,00</t>
  </si>
  <si>
    <t>Transfer Arrival</t>
  </si>
  <si>
    <t>Transfer Departure</t>
  </si>
  <si>
    <t>fee</t>
  </si>
  <si>
    <t>arrival</t>
  </si>
  <si>
    <t>departure</t>
  </si>
  <si>
    <t>info@ffbjudo.be</t>
  </si>
  <si>
    <t>please fill in this travel form</t>
  </si>
  <si>
    <t xml:space="preserve">Travel Form  </t>
  </si>
  <si>
    <t>ARRIVAL</t>
  </si>
  <si>
    <t>Plane / Train</t>
  </si>
  <si>
    <t>Date</t>
  </si>
  <si>
    <t>Time</t>
  </si>
  <si>
    <t>Flight number</t>
  </si>
  <si>
    <t>From</t>
  </si>
  <si>
    <t>To</t>
  </si>
  <si>
    <t xml:space="preserve">Car </t>
  </si>
  <si>
    <t>Bus from Visé</t>
  </si>
  <si>
    <t>DEPARTURE</t>
  </si>
  <si>
    <t>Bus to Paris</t>
  </si>
  <si>
    <t>Nbr of persons</t>
  </si>
  <si>
    <t>Date: __/__/__</t>
  </si>
  <si>
    <t xml:space="preserve">Signature &amp; Federation's Stamp: </t>
  </si>
  <si>
    <t>Car</t>
  </si>
  <si>
    <t>Deadline</t>
  </si>
  <si>
    <t>DOUBLE</t>
  </si>
  <si>
    <t>TRIPLE</t>
  </si>
  <si>
    <t>POST HOTEL &amp; WELLNESS</t>
  </si>
  <si>
    <t>Brussels Airport to Hotel : € 25,00</t>
  </si>
  <si>
    <t>Hotel to Brussels Airport : € 25,00</t>
  </si>
  <si>
    <t>FEES</t>
  </si>
  <si>
    <t>EJU athlete : € 30,00</t>
  </si>
  <si>
    <t>non EJU athlete : € 100,00</t>
  </si>
  <si>
    <t>single</t>
  </si>
  <si>
    <t>double</t>
  </si>
  <si>
    <t>triple</t>
  </si>
  <si>
    <t>EJU TRAINING CAMP HERSTAL 2018 - REGISTRATION FORM</t>
  </si>
  <si>
    <t>This form must be returned to info@ffbjudo.be before the 5th of January 2018.</t>
  </si>
  <si>
    <t>LADIES OPEN HERSTAL 2018 - REGISTRATION FORM</t>
  </si>
  <si>
    <t>003210750679</t>
  </si>
  <si>
    <t>Sex</t>
  </si>
  <si>
    <t>Category</t>
  </si>
  <si>
    <t>M</t>
  </si>
  <si>
    <t>F</t>
  </si>
  <si>
    <t>Birthdate (DD/MM/YYYY)</t>
  </si>
  <si>
    <t>- 52 kg</t>
  </si>
  <si>
    <t>- 48 kg</t>
  </si>
  <si>
    <t>- 57 kg</t>
  </si>
  <si>
    <t>- 63 kg</t>
  </si>
  <si>
    <t>- 70 kg</t>
  </si>
  <si>
    <t>+ 78 kg</t>
  </si>
  <si>
    <t>- 60 kg</t>
  </si>
  <si>
    <t>- 66 kg</t>
  </si>
  <si>
    <t>- 73 kg</t>
  </si>
  <si>
    <t>- 81 kg</t>
  </si>
  <si>
    <t>- 90 kg</t>
  </si>
  <si>
    <t>-100 kg</t>
  </si>
  <si>
    <t>- 100 kg</t>
  </si>
  <si>
    <t>- 78 kg</t>
  </si>
  <si>
    <t>Herstal train station to Hotel : € 0,00</t>
  </si>
  <si>
    <t>Sporthall to Hotel : € 0,00</t>
  </si>
  <si>
    <t>Hotel to Herstal train station : € 0,00</t>
  </si>
  <si>
    <t>sporthall to Hotel : € 0,00</t>
  </si>
  <si>
    <t>A. Single : € 420,00</t>
  </si>
  <si>
    <t>A. Double : € 350,00</t>
  </si>
  <si>
    <t>A. Triple : € 250,00</t>
  </si>
  <si>
    <t>B. Single : € 350,00</t>
  </si>
  <si>
    <t>B. Double : € 300,00</t>
  </si>
  <si>
    <t>Hotel</t>
  </si>
  <si>
    <t>Category A : POST HOTEL &amp; WELLNESS</t>
  </si>
  <si>
    <t>CATEGORY B : IBIS BUDGET LIÈGE</t>
  </si>
  <si>
    <t>0032 (0) 10244401</t>
  </si>
  <si>
    <t>Bus from Herstal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</si>
</sst>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;[Red]\-#,##0.00\ [$€-1]"/>
    <numFmt numFmtId="165" formatCode="&quot;€&quot;\ #,##0.00"/>
    <numFmt numFmtId="166" formatCode="d/mm/yyyy;@"/>
  </numFmts>
  <fonts count="19" x14ac:knownFonts="1">
    <font>
      <sz val="11"/>
      <color theme="1"/>
      <name val="Calibri"/>
      <family val="2"/>
      <scheme val="minor"/>
    </font>
    <font>
      <b/>
      <sz val="14"/>
      <color rgb="FF243F60"/>
      <name val="Calibri"/>
      <family val="2"/>
    </font>
    <font>
      <i/>
      <sz val="11"/>
      <color rgb="FF0000FF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i/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  <font>
      <i/>
      <u/>
      <sz val="14"/>
      <color theme="3" tint="0.3999755851924192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0" applyFont="1"/>
    <xf numFmtId="0" fontId="0" fillId="0" borderId="0" xfId="0" applyAlignment="1">
      <alignment horizontal="justify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Border="1"/>
    <xf numFmtId="0" fontId="4" fillId="0" borderId="0" xfId="0" applyFont="1" applyBorder="1" applyAlignment="1">
      <alignment horizontal="center" wrapText="1"/>
    </xf>
    <xf numFmtId="0" fontId="0" fillId="0" borderId="0" xfId="0" applyAlignment="1"/>
    <xf numFmtId="0" fontId="4" fillId="0" borderId="0" xfId="0" applyFont="1" applyBorder="1" applyAlignment="1">
      <alignment horizontal="justify" wrapText="1"/>
    </xf>
    <xf numFmtId="0" fontId="4" fillId="0" borderId="0" xfId="0" applyFont="1" applyBorder="1" applyAlignment="1">
      <alignment horizontal="center" vertical="top" wrapText="1"/>
    </xf>
    <xf numFmtId="0" fontId="6" fillId="0" borderId="0" xfId="1" applyAlignment="1" applyProtection="1">
      <alignment horizontal="left"/>
    </xf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0" borderId="0" xfId="0" applyFont="1" applyBorder="1"/>
    <xf numFmtId="4" fontId="0" fillId="0" borderId="0" xfId="0" applyNumberFormat="1"/>
    <xf numFmtId="4" fontId="4" fillId="0" borderId="0" xfId="0" applyNumberFormat="1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justify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0" xfId="0" applyAlignment="1"/>
    <xf numFmtId="165" fontId="9" fillId="0" borderId="1" xfId="0" applyNumberFormat="1" applyFont="1" applyBorder="1" applyAlignment="1" applyProtection="1">
      <alignment horizontal="center" wrapText="1"/>
    </xf>
    <xf numFmtId="0" fontId="5" fillId="0" borderId="0" xfId="0" applyFont="1" applyBorder="1" applyAlignment="1">
      <alignment horizontal="center" wrapText="1"/>
    </xf>
    <xf numFmtId="0" fontId="0" fillId="0" borderId="0" xfId="0" applyFill="1" applyBorder="1"/>
    <xf numFmtId="0" fontId="0" fillId="2" borderId="2" xfId="0" applyFill="1" applyBorder="1"/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center" wrapText="1"/>
    </xf>
    <xf numFmtId="14" fontId="0" fillId="0" borderId="0" xfId="0" applyNumberForma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10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 applyProtection="1">
      <alignment wrapText="1"/>
      <protection locked="0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 applyProtection="1">
      <protection locked="0"/>
    </xf>
    <xf numFmtId="0" fontId="5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Protection="1">
      <protection locked="0"/>
    </xf>
    <xf numFmtId="0" fontId="3" fillId="2" borderId="2" xfId="0" applyFont="1" applyFill="1" applyBorder="1" applyAlignment="1">
      <alignment horizontal="justify" vertical="top" wrapText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6" fillId="0" borderId="1" xfId="1" applyBorder="1" applyAlignment="1" applyProtection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0" fontId="0" fillId="5" borderId="9" xfId="0" applyFill="1" applyBorder="1" applyAlignment="1">
      <alignment horizontal="center" wrapText="1"/>
    </xf>
    <xf numFmtId="0" fontId="0" fillId="5" borderId="10" xfId="0" applyFill="1" applyBorder="1" applyAlignment="1">
      <alignment horizontal="center" wrapText="1"/>
    </xf>
    <xf numFmtId="0" fontId="0" fillId="0" borderId="9" xfId="0" applyBorder="1" applyAlignment="1">
      <alignment horizontal="justify" vertical="top" wrapText="1"/>
    </xf>
    <xf numFmtId="0" fontId="0" fillId="0" borderId="10" xfId="0" applyBorder="1" applyAlignment="1">
      <alignment horizontal="justify" vertical="top" wrapText="1"/>
    </xf>
    <xf numFmtId="0" fontId="7" fillId="4" borderId="6" xfId="0" applyFont="1" applyFill="1" applyBorder="1" applyAlignment="1">
      <alignment horizontal="center" vertical="top" wrapText="1"/>
    </xf>
    <xf numFmtId="0" fontId="0" fillId="5" borderId="9" xfId="0" applyFill="1" applyBorder="1" applyAlignment="1">
      <alignment horizontal="center" vertical="top" wrapText="1"/>
    </xf>
    <xf numFmtId="0" fontId="0" fillId="5" borderId="10" xfId="0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left" vertical="top" wrapText="1"/>
    </xf>
    <xf numFmtId="0" fontId="14" fillId="0" borderId="9" xfId="0" applyFont="1" applyBorder="1" applyAlignment="1">
      <alignment vertical="top" wrapText="1"/>
    </xf>
    <xf numFmtId="0" fontId="0" fillId="4" borderId="9" xfId="0" applyFill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7" fillId="4" borderId="7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vertical="top" wrapText="1"/>
    </xf>
    <xf numFmtId="0" fontId="11" fillId="0" borderId="0" xfId="0" applyFont="1" applyAlignment="1"/>
    <xf numFmtId="0" fontId="0" fillId="0" borderId="0" xfId="0" applyProtection="1">
      <protection locked="0"/>
    </xf>
    <xf numFmtId="0" fontId="15" fillId="0" borderId="0" xfId="1" applyFont="1" applyAlignment="1" applyProtection="1">
      <alignment horizontal="left"/>
    </xf>
    <xf numFmtId="0" fontId="16" fillId="0" borderId="0" xfId="0" applyFont="1"/>
    <xf numFmtId="0" fontId="17" fillId="0" borderId="0" xfId="1" applyFont="1" applyAlignment="1" applyProtection="1"/>
    <xf numFmtId="0" fontId="18" fillId="0" borderId="1" xfId="0" applyFont="1" applyFill="1" applyBorder="1" applyProtection="1">
      <protection locked="0"/>
    </xf>
    <xf numFmtId="0" fontId="7" fillId="0" borderId="0" xfId="0" applyFont="1" applyAlignment="1">
      <alignment horizontal="center"/>
    </xf>
    <xf numFmtId="165" fontId="4" fillId="0" borderId="2" xfId="0" applyNumberFormat="1" applyFont="1" applyBorder="1" applyAlignment="1" applyProtection="1">
      <alignment horizontal="center" wrapText="1"/>
    </xf>
    <xf numFmtId="0" fontId="0" fillId="0" borderId="11" xfId="0" applyBorder="1"/>
    <xf numFmtId="165" fontId="4" fillId="0" borderId="11" xfId="0" applyNumberFormat="1" applyFont="1" applyBorder="1" applyAlignment="1" applyProtection="1">
      <alignment horizontal="center" wrapText="1"/>
    </xf>
    <xf numFmtId="0" fontId="0" fillId="0" borderId="0" xfId="0" applyProtection="1"/>
    <xf numFmtId="0" fontId="1" fillId="2" borderId="1" xfId="0" applyFont="1" applyFill="1" applyBorder="1" applyAlignment="1" applyProtection="1">
      <alignment horizontal="left"/>
    </xf>
    <xf numFmtId="0" fontId="0" fillId="2" borderId="3" xfId="0" applyFill="1" applyBorder="1" applyProtection="1"/>
    <xf numFmtId="0" fontId="0" fillId="2" borderId="4" xfId="0" applyFill="1" applyBorder="1" applyProtection="1"/>
    <xf numFmtId="0" fontId="7" fillId="3" borderId="1" xfId="0" applyFont="1" applyFill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0" fontId="0" fillId="0" borderId="0" xfId="0" applyFill="1" applyBorder="1" applyAlignment="1" applyProtection="1">
      <alignment wrapText="1"/>
    </xf>
    <xf numFmtId="0" fontId="7" fillId="0" borderId="0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 wrapText="1"/>
    </xf>
    <xf numFmtId="49" fontId="7" fillId="0" borderId="1" xfId="0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left"/>
    </xf>
    <xf numFmtId="166" fontId="3" fillId="0" borderId="1" xfId="0" applyNumberFormat="1" applyFont="1" applyBorder="1" applyAlignment="1" applyProtection="1">
      <alignment horizontal="center" wrapText="1"/>
      <protection locked="0"/>
    </xf>
    <xf numFmtId="166" fontId="3" fillId="0" borderId="1" xfId="0" applyNumberFormat="1" applyFont="1" applyBorder="1" applyAlignment="1" applyProtection="1">
      <alignment horizontal="justify" wrapText="1"/>
      <protection locked="0"/>
    </xf>
    <xf numFmtId="49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 applyProtection="1">
      <alignment horizontal="center" wrapText="1"/>
      <protection locked="0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/>
    </xf>
  </cellXfs>
  <cellStyles count="2">
    <cellStyle name="Link" xfId="1" builtinId="8"/>
    <cellStyle name="Standard" xfId="0" builtinId="0"/>
  </cellStyles>
  <dxfs count="4"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ffbjudo.b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ffbjudo.b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ffbjudo.b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6"/>
  <sheetViews>
    <sheetView topLeftCell="A7" zoomScaleNormal="100" workbookViewId="0">
      <selection activeCell="A9" sqref="A9"/>
    </sheetView>
  </sheetViews>
  <sheetFormatPr baseColWidth="10" defaultColWidth="11.42578125" defaultRowHeight="15" x14ac:dyDescent="0.25"/>
  <cols>
    <col min="1" max="1" width="5.42578125" style="75" bestFit="1" customWidth="1"/>
    <col min="2" max="2" width="26.42578125" customWidth="1"/>
    <col min="3" max="3" width="21.42578125" style="16" customWidth="1"/>
    <col min="4" max="4" width="8.42578125" customWidth="1"/>
    <col min="5" max="5" width="18.85546875" customWidth="1"/>
    <col min="6" max="6" width="21.42578125" customWidth="1"/>
    <col min="7" max="7" width="15.28515625" customWidth="1"/>
    <col min="8" max="8" width="31.28515625" customWidth="1"/>
    <col min="9" max="9" width="32.5703125" bestFit="1" customWidth="1"/>
    <col min="10" max="10" width="19.7109375" customWidth="1"/>
    <col min="11" max="11" width="24.7109375" customWidth="1"/>
    <col min="12" max="12" width="17.85546875" customWidth="1"/>
    <col min="13" max="13" width="16.42578125" bestFit="1" customWidth="1"/>
    <col min="14" max="16" width="11.42578125" hidden="1" customWidth="1"/>
    <col min="17" max="18" width="9.7109375" hidden="1" customWidth="1"/>
    <col min="19" max="19" width="9.28515625" hidden="1" customWidth="1"/>
    <col min="20" max="20" width="11.42578125" hidden="1" customWidth="1"/>
  </cols>
  <sheetData>
    <row r="1" spans="1:20" ht="18.75" x14ac:dyDescent="0.3">
      <c r="B1" s="8"/>
      <c r="G1" s="84"/>
      <c r="H1" s="85" t="s">
        <v>208</v>
      </c>
      <c r="I1" s="86"/>
      <c r="J1" s="87"/>
      <c r="K1" s="84"/>
      <c r="L1" s="84"/>
      <c r="M1" s="84"/>
    </row>
    <row r="2" spans="1:20" x14ac:dyDescent="0.25">
      <c r="B2" s="1"/>
      <c r="G2" s="84"/>
      <c r="H2" s="84"/>
      <c r="I2" s="84"/>
      <c r="J2" s="84"/>
      <c r="K2" s="84"/>
      <c r="L2" s="88" t="s">
        <v>194</v>
      </c>
      <c r="M2" s="89"/>
    </row>
    <row r="3" spans="1:20" x14ac:dyDescent="0.25">
      <c r="B3" s="3" t="s">
        <v>1</v>
      </c>
      <c r="G3" s="84"/>
      <c r="H3" s="84"/>
      <c r="I3" s="84"/>
      <c r="J3" s="84"/>
      <c r="K3" s="84"/>
      <c r="L3" s="88" t="s">
        <v>156</v>
      </c>
      <c r="M3" s="54" t="s">
        <v>176</v>
      </c>
    </row>
    <row r="4" spans="1:20" x14ac:dyDescent="0.25">
      <c r="B4" s="47" t="s">
        <v>0</v>
      </c>
      <c r="C4" s="21"/>
      <c r="D4" s="99"/>
      <c r="E4" s="99"/>
      <c r="F4" s="99"/>
      <c r="G4" s="90"/>
      <c r="H4" s="115" t="s">
        <v>197</v>
      </c>
      <c r="I4" s="116"/>
      <c r="J4" s="117"/>
      <c r="K4" s="84"/>
      <c r="L4" s="88" t="s">
        <v>154</v>
      </c>
      <c r="M4" s="98" t="s">
        <v>209</v>
      </c>
    </row>
    <row r="5" spans="1:20" x14ac:dyDescent="0.25">
      <c r="B5" s="47" t="s">
        <v>155</v>
      </c>
      <c r="C5" s="107"/>
      <c r="D5" s="100"/>
      <c r="E5" s="100"/>
      <c r="F5" s="100"/>
      <c r="G5" s="91"/>
      <c r="H5" s="92" t="s">
        <v>8</v>
      </c>
      <c r="I5" s="92" t="s">
        <v>195</v>
      </c>
      <c r="J5" s="92" t="s">
        <v>196</v>
      </c>
      <c r="K5" s="84"/>
      <c r="L5" s="84"/>
      <c r="M5" s="84"/>
    </row>
    <row r="6" spans="1:20" x14ac:dyDescent="0.25">
      <c r="B6" s="32" t="s">
        <v>156</v>
      </c>
      <c r="C6" s="108"/>
      <c r="D6" s="101"/>
      <c r="E6" s="101"/>
      <c r="F6" s="101"/>
      <c r="G6" s="90"/>
      <c r="H6" s="93">
        <v>420</v>
      </c>
      <c r="I6" s="93">
        <v>350</v>
      </c>
      <c r="J6" s="93">
        <v>250</v>
      </c>
      <c r="K6" s="84"/>
      <c r="L6" s="84"/>
      <c r="M6" s="84"/>
    </row>
    <row r="7" spans="1:20" x14ac:dyDescent="0.25">
      <c r="B7" s="32" t="s">
        <v>154</v>
      </c>
      <c r="C7" s="50"/>
      <c r="D7" s="102"/>
      <c r="E7" s="102"/>
      <c r="F7" s="102"/>
      <c r="G7" s="90"/>
      <c r="H7" s="90"/>
      <c r="I7" s="84"/>
      <c r="J7" s="84"/>
      <c r="K7" s="84"/>
      <c r="L7" s="118" t="s">
        <v>200</v>
      </c>
      <c r="M7" s="118"/>
    </row>
    <row r="8" spans="1:20" x14ac:dyDescent="0.25">
      <c r="B8" s="15"/>
      <c r="C8" s="109"/>
      <c r="D8" s="40"/>
      <c r="E8" s="40"/>
      <c r="F8" s="40"/>
      <c r="G8" s="94"/>
      <c r="H8" s="94"/>
      <c r="I8" s="95"/>
      <c r="J8" s="84"/>
      <c r="K8" s="84"/>
      <c r="L8" s="92" t="s">
        <v>9</v>
      </c>
      <c r="M8" s="92" t="s">
        <v>157</v>
      </c>
    </row>
    <row r="9" spans="1:20" x14ac:dyDescent="0.25">
      <c r="B9" s="4"/>
      <c r="G9" s="84"/>
      <c r="H9" s="84"/>
      <c r="I9" s="84"/>
      <c r="J9" s="84"/>
      <c r="K9" s="84"/>
      <c r="L9" s="93">
        <v>30</v>
      </c>
      <c r="M9" s="93">
        <v>100</v>
      </c>
    </row>
    <row r="10" spans="1:20" x14ac:dyDescent="0.25">
      <c r="B10" s="5"/>
    </row>
    <row r="11" spans="1:20" ht="30" x14ac:dyDescent="0.25">
      <c r="A11" s="96" t="s">
        <v>161</v>
      </c>
      <c r="B11" s="96" t="s">
        <v>2</v>
      </c>
      <c r="C11" s="96" t="s">
        <v>3</v>
      </c>
      <c r="D11" s="96" t="s">
        <v>210</v>
      </c>
      <c r="E11" s="96" t="s">
        <v>214</v>
      </c>
      <c r="F11" s="96" t="s">
        <v>211</v>
      </c>
      <c r="G11" s="96" t="s">
        <v>153</v>
      </c>
      <c r="H11" s="96" t="s">
        <v>171</v>
      </c>
      <c r="I11" s="96" t="s">
        <v>172</v>
      </c>
      <c r="J11" s="96" t="s">
        <v>4</v>
      </c>
      <c r="K11" s="96" t="s">
        <v>160</v>
      </c>
      <c r="L11" s="97" t="s">
        <v>5</v>
      </c>
      <c r="M11" s="82"/>
      <c r="N11" s="9"/>
      <c r="O11" s="53" t="s">
        <v>174</v>
      </c>
      <c r="P11" s="53" t="s">
        <v>175</v>
      </c>
      <c r="Q11" s="80" t="s">
        <v>203</v>
      </c>
      <c r="R11" s="80" t="s">
        <v>204</v>
      </c>
      <c r="S11" s="80" t="s">
        <v>205</v>
      </c>
      <c r="T11" s="80" t="s">
        <v>173</v>
      </c>
    </row>
    <row r="12" spans="1:20" x14ac:dyDescent="0.25">
      <c r="A12" s="79"/>
      <c r="B12" s="21"/>
      <c r="C12" s="21"/>
      <c r="D12" s="21"/>
      <c r="E12" s="104"/>
      <c r="F12" s="21"/>
      <c r="G12" s="21"/>
      <c r="H12" s="21"/>
      <c r="I12" s="22"/>
      <c r="J12" s="23"/>
      <c r="K12" s="24"/>
      <c r="L12" s="81" t="str">
        <f>IF(SUM($N12:$AB12)=0,"",SUM($N12:$AB12))</f>
        <v/>
      </c>
      <c r="M12" s="83"/>
      <c r="N12" s="19"/>
      <c r="O12" s="19">
        <f>IF($H12="",0,VLOOKUP($H12,Feuil2!$D$4:$E$7,2))</f>
        <v>0</v>
      </c>
      <c r="P12" s="19">
        <f>IF($I12="",0,VLOOKUP($I12,Feuil2!$D$10:$E$13,2))</f>
        <v>0</v>
      </c>
      <c r="Q12" s="18">
        <f>IF($J12="Single : € 420,00",420,0)</f>
        <v>0</v>
      </c>
      <c r="R12" s="18">
        <f>IF($J12="Double : € 350,00",350,0)</f>
        <v>0</v>
      </c>
      <c r="S12" s="18">
        <f>IF(J12="Triple : € 250,00",250,0)</f>
        <v>0</v>
      </c>
      <c r="T12">
        <f>IF($K12="",0,IF($K12="EJU athlete : € 30,00",30,100))</f>
        <v>0</v>
      </c>
    </row>
    <row r="13" spans="1:20" x14ac:dyDescent="0.25">
      <c r="A13" s="79"/>
      <c r="B13" s="25"/>
      <c r="C13" s="21"/>
      <c r="D13" s="25"/>
      <c r="E13" s="105"/>
      <c r="F13" s="25"/>
      <c r="G13" s="21"/>
      <c r="H13" s="26"/>
      <c r="I13" s="22"/>
      <c r="J13" s="23"/>
      <c r="K13" s="24"/>
      <c r="L13" s="81" t="str">
        <f t="shared" ref="L13:L40" si="0">IF(SUM($N13:$AB13)=0,"",SUM($N13:$AB13))</f>
        <v/>
      </c>
      <c r="M13" s="83"/>
      <c r="N13" s="19"/>
      <c r="O13" s="19">
        <f>IF($H13="",0,VLOOKUP($H13,Feuil2!$D$4:$E$7,2))</f>
        <v>0</v>
      </c>
      <c r="P13" s="19">
        <f>IF($I13="",0,VLOOKUP($I13,Feuil2!$D$10:$E$13,2))</f>
        <v>0</v>
      </c>
      <c r="Q13" s="18">
        <f t="shared" ref="Q13:Q40" si="1">IF($J13="Single : € 420,00",420,0)</f>
        <v>0</v>
      </c>
      <c r="R13" s="18">
        <f t="shared" ref="R13:R40" si="2">IF($J13="Double : € 350,00",350,0)</f>
        <v>0</v>
      </c>
      <c r="S13" s="18">
        <f t="shared" ref="S13:S40" si="3">IF(J13="Triple : € 250,00",250,0)</f>
        <v>0</v>
      </c>
      <c r="T13">
        <f t="shared" ref="T13:T40" si="4">IF($K13="",0,IF($K13="EJU athlete : € 30,00",30,100))</f>
        <v>0</v>
      </c>
    </row>
    <row r="14" spans="1:20" x14ac:dyDescent="0.25">
      <c r="A14" s="79"/>
      <c r="B14" s="25"/>
      <c r="C14" s="21"/>
      <c r="D14" s="25"/>
      <c r="E14" s="105"/>
      <c r="F14" s="25"/>
      <c r="G14" s="21"/>
      <c r="H14" s="21"/>
      <c r="I14" s="27"/>
      <c r="J14" s="26"/>
      <c r="K14" s="24"/>
      <c r="L14" s="81" t="str">
        <f t="shared" si="0"/>
        <v/>
      </c>
      <c r="M14" s="83"/>
      <c r="N14" s="19"/>
      <c r="O14" s="19">
        <f>IF($H14="",0,VLOOKUP($H14,Feuil2!$D$4:$E$7,2))</f>
        <v>0</v>
      </c>
      <c r="P14" s="19">
        <f>IF($I14="",0,VLOOKUP($I14,Feuil2!$D$10:$E$13,2))</f>
        <v>0</v>
      </c>
      <c r="Q14" s="18">
        <f t="shared" si="1"/>
        <v>0</v>
      </c>
      <c r="R14" s="18">
        <f t="shared" si="2"/>
        <v>0</v>
      </c>
      <c r="S14" s="18">
        <f t="shared" si="3"/>
        <v>0</v>
      </c>
      <c r="T14">
        <f t="shared" si="4"/>
        <v>0</v>
      </c>
    </row>
    <row r="15" spans="1:20" x14ac:dyDescent="0.25">
      <c r="A15" s="79"/>
      <c r="B15" s="25"/>
      <c r="C15" s="21"/>
      <c r="D15" s="25"/>
      <c r="E15" s="105"/>
      <c r="F15" s="25"/>
      <c r="G15" s="21"/>
      <c r="H15" s="21"/>
      <c r="I15" s="22"/>
      <c r="J15" s="23"/>
      <c r="K15" s="26"/>
      <c r="L15" s="81" t="str">
        <f t="shared" si="0"/>
        <v/>
      </c>
      <c r="M15" s="83"/>
      <c r="N15" s="19"/>
      <c r="O15" s="19">
        <f>IF($H15="",0,VLOOKUP($H15,Feuil2!$D$4:$E$7,2))</f>
        <v>0</v>
      </c>
      <c r="P15" s="19">
        <f>IF($I15="",0,VLOOKUP($I15,Feuil2!$D$10:$E$13,2))</f>
        <v>0</v>
      </c>
      <c r="Q15" s="18">
        <f t="shared" si="1"/>
        <v>0</v>
      </c>
      <c r="R15" s="18">
        <f t="shared" si="2"/>
        <v>0</v>
      </c>
      <c r="S15" s="18">
        <f t="shared" si="3"/>
        <v>0</v>
      </c>
      <c r="T15">
        <f t="shared" si="4"/>
        <v>0</v>
      </c>
    </row>
    <row r="16" spans="1:20" x14ac:dyDescent="0.25">
      <c r="A16" s="79"/>
      <c r="B16" s="25"/>
      <c r="C16" s="21"/>
      <c r="D16" s="25"/>
      <c r="E16" s="105"/>
      <c r="F16" s="25"/>
      <c r="G16" s="21"/>
      <c r="H16" s="21"/>
      <c r="I16" s="22"/>
      <c r="J16" s="23"/>
      <c r="K16" s="24"/>
      <c r="L16" s="81" t="str">
        <f t="shared" si="0"/>
        <v/>
      </c>
      <c r="M16" s="83"/>
      <c r="N16" s="19"/>
      <c r="O16" s="19">
        <f>IF($H16="",0,VLOOKUP($H16,Feuil2!$D$4:$E$7,2))</f>
        <v>0</v>
      </c>
      <c r="P16" s="19">
        <f>IF($I16="",0,VLOOKUP($I16,Feuil2!$D$10:$E$13,2))</f>
        <v>0</v>
      </c>
      <c r="Q16" s="18">
        <f t="shared" si="1"/>
        <v>0</v>
      </c>
      <c r="R16" s="18">
        <f t="shared" si="2"/>
        <v>0</v>
      </c>
      <c r="S16" s="18">
        <f t="shared" si="3"/>
        <v>0</v>
      </c>
      <c r="T16">
        <f t="shared" si="4"/>
        <v>0</v>
      </c>
    </row>
    <row r="17" spans="1:20" x14ac:dyDescent="0.25">
      <c r="A17" s="79"/>
      <c r="B17" s="25"/>
      <c r="C17" s="21"/>
      <c r="D17" s="25"/>
      <c r="E17" s="105"/>
      <c r="F17" s="25"/>
      <c r="G17" s="21"/>
      <c r="H17" s="21"/>
      <c r="I17" s="22"/>
      <c r="J17" s="23"/>
      <c r="K17" s="24"/>
      <c r="L17" s="81" t="str">
        <f t="shared" si="0"/>
        <v/>
      </c>
      <c r="M17" s="83"/>
      <c r="N17" s="19"/>
      <c r="O17" s="19">
        <f>IF($H17="",0,VLOOKUP($H17,Feuil2!$D$4:$E$7,2))</f>
        <v>0</v>
      </c>
      <c r="P17" s="19">
        <f>IF($I17="",0,VLOOKUP($I17,Feuil2!$D$10:$E$13,2))</f>
        <v>0</v>
      </c>
      <c r="Q17" s="18">
        <f t="shared" si="1"/>
        <v>0</v>
      </c>
      <c r="R17" s="18">
        <f t="shared" si="2"/>
        <v>0</v>
      </c>
      <c r="S17" s="18">
        <f t="shared" si="3"/>
        <v>0</v>
      </c>
      <c r="T17">
        <f t="shared" si="4"/>
        <v>0</v>
      </c>
    </row>
    <row r="18" spans="1:20" x14ac:dyDescent="0.25">
      <c r="A18" s="79"/>
      <c r="B18" s="25"/>
      <c r="C18" s="21"/>
      <c r="D18" s="25"/>
      <c r="E18" s="105"/>
      <c r="F18" s="25"/>
      <c r="G18" s="21"/>
      <c r="H18" s="21"/>
      <c r="I18" s="22"/>
      <c r="J18" s="23"/>
      <c r="K18" s="24"/>
      <c r="L18" s="81" t="str">
        <f t="shared" si="0"/>
        <v/>
      </c>
      <c r="M18" s="83"/>
      <c r="N18" s="19"/>
      <c r="O18" s="19">
        <f>IF($H18="",0,VLOOKUP($H18,Feuil2!$D$4:$E$7,2))</f>
        <v>0</v>
      </c>
      <c r="P18" s="19">
        <f>IF($I18="",0,VLOOKUP($I18,Feuil2!$D$10:$E$13,2))</f>
        <v>0</v>
      </c>
      <c r="Q18" s="18">
        <f t="shared" si="1"/>
        <v>0</v>
      </c>
      <c r="R18" s="18">
        <f t="shared" si="2"/>
        <v>0</v>
      </c>
      <c r="S18" s="18">
        <f t="shared" si="3"/>
        <v>0</v>
      </c>
      <c r="T18">
        <f t="shared" si="4"/>
        <v>0</v>
      </c>
    </row>
    <row r="19" spans="1:20" x14ac:dyDescent="0.25">
      <c r="A19" s="79"/>
      <c r="B19" s="25"/>
      <c r="C19" s="21"/>
      <c r="D19" s="25"/>
      <c r="E19" s="105"/>
      <c r="F19" s="25"/>
      <c r="G19" s="21"/>
      <c r="H19" s="21"/>
      <c r="I19" s="22"/>
      <c r="J19" s="23"/>
      <c r="K19" s="24"/>
      <c r="L19" s="81" t="str">
        <f t="shared" si="0"/>
        <v/>
      </c>
      <c r="M19" s="83"/>
      <c r="N19" s="19"/>
      <c r="O19" s="19">
        <f>IF($H19="",0,VLOOKUP($H19,Feuil2!$D$4:$E$7,2))</f>
        <v>0</v>
      </c>
      <c r="P19" s="19">
        <f>IF($I19="",0,VLOOKUP($I19,Feuil2!$D$10:$E$13,2))</f>
        <v>0</v>
      </c>
      <c r="Q19" s="18">
        <f t="shared" si="1"/>
        <v>0</v>
      </c>
      <c r="R19" s="18">
        <f t="shared" si="2"/>
        <v>0</v>
      </c>
      <c r="S19" s="18">
        <f t="shared" si="3"/>
        <v>0</v>
      </c>
      <c r="T19">
        <f t="shared" si="4"/>
        <v>0</v>
      </c>
    </row>
    <row r="20" spans="1:20" x14ac:dyDescent="0.25">
      <c r="A20" s="79"/>
      <c r="B20" s="25"/>
      <c r="C20" s="21"/>
      <c r="D20" s="25"/>
      <c r="E20" s="105"/>
      <c r="F20" s="25"/>
      <c r="G20" s="21"/>
      <c r="H20" s="21"/>
      <c r="I20" s="22"/>
      <c r="J20" s="23"/>
      <c r="K20" s="24"/>
      <c r="L20" s="81" t="str">
        <f t="shared" si="0"/>
        <v/>
      </c>
      <c r="M20" s="83"/>
      <c r="N20" s="19"/>
      <c r="O20" s="19">
        <f>IF($H20="",0,VLOOKUP($H20,Feuil2!$D$4:$E$7,2))</f>
        <v>0</v>
      </c>
      <c r="P20" s="19">
        <f>IF($I20="",0,VLOOKUP($I20,Feuil2!$D$10:$E$13,2))</f>
        <v>0</v>
      </c>
      <c r="Q20" s="18">
        <f t="shared" si="1"/>
        <v>0</v>
      </c>
      <c r="R20" s="18">
        <f t="shared" si="2"/>
        <v>0</v>
      </c>
      <c r="S20" s="18">
        <f t="shared" si="3"/>
        <v>0</v>
      </c>
      <c r="T20">
        <f t="shared" si="4"/>
        <v>0</v>
      </c>
    </row>
    <row r="21" spans="1:20" x14ac:dyDescent="0.25">
      <c r="A21" s="79"/>
      <c r="B21" s="25"/>
      <c r="C21" s="21"/>
      <c r="D21" s="25"/>
      <c r="E21" s="105"/>
      <c r="F21" s="25"/>
      <c r="G21" s="21"/>
      <c r="H21" s="21"/>
      <c r="I21" s="22"/>
      <c r="J21" s="23"/>
      <c r="K21" s="24"/>
      <c r="L21" s="81" t="str">
        <f t="shared" si="0"/>
        <v/>
      </c>
      <c r="M21" s="83"/>
      <c r="N21" s="19"/>
      <c r="O21" s="19">
        <f>IF($H21="",0,VLOOKUP($H21,Feuil2!$D$4:$E$7,2))</f>
        <v>0</v>
      </c>
      <c r="P21" s="19">
        <f>IF($I21="",0,VLOOKUP($I21,Feuil2!$D$10:$E$13,2))</f>
        <v>0</v>
      </c>
      <c r="Q21" s="18">
        <f t="shared" si="1"/>
        <v>0</v>
      </c>
      <c r="R21" s="18">
        <f t="shared" si="2"/>
        <v>0</v>
      </c>
      <c r="S21" s="18">
        <f t="shared" si="3"/>
        <v>0</v>
      </c>
      <c r="T21">
        <f t="shared" si="4"/>
        <v>0</v>
      </c>
    </row>
    <row r="22" spans="1:20" x14ac:dyDescent="0.25">
      <c r="A22" s="79"/>
      <c r="B22" s="25"/>
      <c r="C22" s="21"/>
      <c r="D22" s="25"/>
      <c r="E22" s="105"/>
      <c r="F22" s="25"/>
      <c r="G22" s="21"/>
      <c r="H22" s="21"/>
      <c r="I22" s="22"/>
      <c r="J22" s="23"/>
      <c r="K22" s="24"/>
      <c r="L22" s="81" t="str">
        <f t="shared" si="0"/>
        <v/>
      </c>
      <c r="M22" s="83"/>
      <c r="N22" s="19"/>
      <c r="O22" s="19">
        <f>IF($H22="",0,VLOOKUP($H22,Feuil2!$D$4:$E$7,2))</f>
        <v>0</v>
      </c>
      <c r="P22" s="19">
        <f>IF($I22="",0,VLOOKUP($I22,Feuil2!$D$10:$E$13,2))</f>
        <v>0</v>
      </c>
      <c r="Q22" s="18">
        <f t="shared" si="1"/>
        <v>0</v>
      </c>
      <c r="R22" s="18">
        <f t="shared" si="2"/>
        <v>0</v>
      </c>
      <c r="S22" s="18">
        <f t="shared" si="3"/>
        <v>0</v>
      </c>
      <c r="T22">
        <f t="shared" si="4"/>
        <v>0</v>
      </c>
    </row>
    <row r="23" spans="1:20" x14ac:dyDescent="0.25">
      <c r="A23" s="79"/>
      <c r="B23" s="25"/>
      <c r="C23" s="21"/>
      <c r="D23" s="25"/>
      <c r="E23" s="105"/>
      <c r="F23" s="25"/>
      <c r="G23" s="21"/>
      <c r="H23" s="21"/>
      <c r="I23" s="22"/>
      <c r="J23" s="23"/>
      <c r="K23" s="24"/>
      <c r="L23" s="81" t="str">
        <f t="shared" si="0"/>
        <v/>
      </c>
      <c r="M23" s="83"/>
      <c r="N23" s="19"/>
      <c r="O23" s="19">
        <f>IF($H23="",0,VLOOKUP($H23,Feuil2!$D$4:$E$7,2))</f>
        <v>0</v>
      </c>
      <c r="P23" s="19">
        <f>IF($I23="",0,VLOOKUP($I23,Feuil2!$D$10:$E$13,2))</f>
        <v>0</v>
      </c>
      <c r="Q23" s="18">
        <f t="shared" si="1"/>
        <v>0</v>
      </c>
      <c r="R23" s="18">
        <f t="shared" si="2"/>
        <v>0</v>
      </c>
      <c r="S23" s="18">
        <f t="shared" si="3"/>
        <v>0</v>
      </c>
      <c r="T23">
        <f t="shared" si="4"/>
        <v>0</v>
      </c>
    </row>
    <row r="24" spans="1:20" x14ac:dyDescent="0.25">
      <c r="A24" s="79"/>
      <c r="B24" s="25"/>
      <c r="C24" s="21"/>
      <c r="D24" s="25"/>
      <c r="E24" s="105"/>
      <c r="F24" s="25"/>
      <c r="G24" s="21"/>
      <c r="H24" s="21"/>
      <c r="I24" s="22"/>
      <c r="J24" s="23"/>
      <c r="K24" s="24"/>
      <c r="L24" s="81" t="str">
        <f t="shared" si="0"/>
        <v/>
      </c>
      <c r="M24" s="83"/>
      <c r="N24" s="19"/>
      <c r="O24" s="19">
        <f>IF($H24="",0,VLOOKUP($H24,Feuil2!$D$4:$E$7,2))</f>
        <v>0</v>
      </c>
      <c r="P24" s="19">
        <f>IF($I24="",0,VLOOKUP($I24,Feuil2!$D$10:$E$13,2))</f>
        <v>0</v>
      </c>
      <c r="Q24" s="18">
        <f t="shared" si="1"/>
        <v>0</v>
      </c>
      <c r="R24" s="18">
        <f t="shared" si="2"/>
        <v>0</v>
      </c>
      <c r="S24" s="18">
        <f t="shared" si="3"/>
        <v>0</v>
      </c>
      <c r="T24">
        <f t="shared" si="4"/>
        <v>0</v>
      </c>
    </row>
    <row r="25" spans="1:20" x14ac:dyDescent="0.25">
      <c r="A25" s="79"/>
      <c r="B25" s="25"/>
      <c r="C25" s="21"/>
      <c r="D25" s="25"/>
      <c r="E25" s="105"/>
      <c r="F25" s="25"/>
      <c r="G25" s="21"/>
      <c r="H25" s="21"/>
      <c r="I25" s="22"/>
      <c r="J25" s="23"/>
      <c r="K25" s="24"/>
      <c r="L25" s="81" t="str">
        <f t="shared" si="0"/>
        <v/>
      </c>
      <c r="M25" s="83"/>
      <c r="N25" s="19"/>
      <c r="O25" s="19">
        <f>IF($H25="",0,VLOOKUP($H25,Feuil2!$D$4:$E$7,2))</f>
        <v>0</v>
      </c>
      <c r="P25" s="19">
        <f>IF($I25="",0,VLOOKUP($I25,Feuil2!$D$10:$E$13,2))</f>
        <v>0</v>
      </c>
      <c r="Q25" s="18">
        <f t="shared" si="1"/>
        <v>0</v>
      </c>
      <c r="R25" s="18">
        <f t="shared" si="2"/>
        <v>0</v>
      </c>
      <c r="S25" s="18">
        <f t="shared" si="3"/>
        <v>0</v>
      </c>
      <c r="T25">
        <f t="shared" si="4"/>
        <v>0</v>
      </c>
    </row>
    <row r="26" spans="1:20" x14ac:dyDescent="0.25">
      <c r="A26" s="79"/>
      <c r="B26" s="25"/>
      <c r="C26" s="21"/>
      <c r="D26" s="25"/>
      <c r="E26" s="105"/>
      <c r="F26" s="25"/>
      <c r="G26" s="21"/>
      <c r="H26" s="21"/>
      <c r="I26" s="22"/>
      <c r="J26" s="23"/>
      <c r="K26" s="24"/>
      <c r="L26" s="81" t="str">
        <f t="shared" si="0"/>
        <v/>
      </c>
      <c r="M26" s="83"/>
      <c r="N26" s="19"/>
      <c r="O26" s="19">
        <f>IF($H26="",0,VLOOKUP($H26,Feuil2!$D$4:$E$7,2))</f>
        <v>0</v>
      </c>
      <c r="P26" s="19">
        <f>IF($I26="",0,VLOOKUP($I26,Feuil2!$D$10:$E$13,2))</f>
        <v>0</v>
      </c>
      <c r="Q26" s="18">
        <f t="shared" si="1"/>
        <v>0</v>
      </c>
      <c r="R26" s="18">
        <f t="shared" si="2"/>
        <v>0</v>
      </c>
      <c r="S26" s="18">
        <f t="shared" si="3"/>
        <v>0</v>
      </c>
      <c r="T26">
        <f t="shared" si="4"/>
        <v>0</v>
      </c>
    </row>
    <row r="27" spans="1:20" x14ac:dyDescent="0.25">
      <c r="A27" s="79"/>
      <c r="B27" s="25"/>
      <c r="C27" s="21"/>
      <c r="D27" s="25"/>
      <c r="E27" s="105"/>
      <c r="F27" s="25"/>
      <c r="G27" s="21"/>
      <c r="H27" s="21"/>
      <c r="I27" s="22"/>
      <c r="J27" s="23"/>
      <c r="K27" s="24"/>
      <c r="L27" s="81" t="str">
        <f t="shared" si="0"/>
        <v/>
      </c>
      <c r="M27" s="83"/>
      <c r="N27" s="19"/>
      <c r="O27" s="19">
        <f>IF($H27="",0,VLOOKUP($H27,Feuil2!$D$4:$E$7,2))</f>
        <v>0</v>
      </c>
      <c r="P27" s="19">
        <f>IF($I27="",0,VLOOKUP($I27,Feuil2!$D$10:$E$13,2))</f>
        <v>0</v>
      </c>
      <c r="Q27" s="18">
        <f t="shared" si="1"/>
        <v>0</v>
      </c>
      <c r="R27" s="18">
        <f t="shared" si="2"/>
        <v>0</v>
      </c>
      <c r="S27" s="18">
        <f t="shared" si="3"/>
        <v>0</v>
      </c>
      <c r="T27">
        <f t="shared" si="4"/>
        <v>0</v>
      </c>
    </row>
    <row r="28" spans="1:20" x14ac:dyDescent="0.25">
      <c r="A28" s="79"/>
      <c r="B28" s="25"/>
      <c r="C28" s="21"/>
      <c r="D28" s="25"/>
      <c r="E28" s="105"/>
      <c r="F28" s="25"/>
      <c r="G28" s="21"/>
      <c r="H28" s="21"/>
      <c r="I28" s="22"/>
      <c r="J28" s="23"/>
      <c r="K28" s="24"/>
      <c r="L28" s="81" t="str">
        <f t="shared" si="0"/>
        <v/>
      </c>
      <c r="M28" s="83"/>
      <c r="N28" s="19"/>
      <c r="O28" s="19">
        <f>IF($H28="",0,VLOOKUP($H28,Feuil2!$D$4:$E$7,2))</f>
        <v>0</v>
      </c>
      <c r="P28" s="19">
        <f>IF($I28="",0,VLOOKUP($I28,Feuil2!$D$10:$E$13,2))</f>
        <v>0</v>
      </c>
      <c r="Q28" s="18">
        <f t="shared" si="1"/>
        <v>0</v>
      </c>
      <c r="R28" s="18">
        <f t="shared" si="2"/>
        <v>0</v>
      </c>
      <c r="S28" s="18">
        <f t="shared" si="3"/>
        <v>0</v>
      </c>
      <c r="T28">
        <f t="shared" si="4"/>
        <v>0</v>
      </c>
    </row>
    <row r="29" spans="1:20" x14ac:dyDescent="0.25">
      <c r="A29" s="79"/>
      <c r="B29" s="25"/>
      <c r="C29" s="21"/>
      <c r="D29" s="25"/>
      <c r="E29" s="105"/>
      <c r="F29" s="25"/>
      <c r="G29" s="21"/>
      <c r="H29" s="21"/>
      <c r="I29" s="22"/>
      <c r="J29" s="23"/>
      <c r="K29" s="24"/>
      <c r="L29" s="81" t="str">
        <f t="shared" si="0"/>
        <v/>
      </c>
      <c r="M29" s="83"/>
      <c r="N29" s="19"/>
      <c r="O29" s="19">
        <f>IF($H29="",0,VLOOKUP($H29,Feuil2!$D$4:$E$7,2))</f>
        <v>0</v>
      </c>
      <c r="P29" s="19">
        <f>IF($I29="",0,VLOOKUP($I29,Feuil2!$D$10:$E$13,2))</f>
        <v>0</v>
      </c>
      <c r="Q29" s="18">
        <f t="shared" si="1"/>
        <v>0</v>
      </c>
      <c r="R29" s="18">
        <f t="shared" si="2"/>
        <v>0</v>
      </c>
      <c r="S29" s="18">
        <f t="shared" si="3"/>
        <v>0</v>
      </c>
      <c r="T29">
        <f t="shared" si="4"/>
        <v>0</v>
      </c>
    </row>
    <row r="30" spans="1:20" x14ac:dyDescent="0.25">
      <c r="A30" s="79"/>
      <c r="B30" s="25"/>
      <c r="C30" s="21"/>
      <c r="D30" s="25"/>
      <c r="E30" s="105"/>
      <c r="F30" s="25"/>
      <c r="G30" s="21"/>
      <c r="H30" s="21"/>
      <c r="I30" s="22"/>
      <c r="J30" s="23"/>
      <c r="K30" s="24"/>
      <c r="L30" s="81" t="str">
        <f t="shared" si="0"/>
        <v/>
      </c>
      <c r="M30" s="83"/>
      <c r="N30" s="19"/>
      <c r="O30" s="19">
        <f>IF($H30="",0,VLOOKUP($H30,Feuil2!$D$4:$E$7,2))</f>
        <v>0</v>
      </c>
      <c r="P30" s="19">
        <f>IF($I30="",0,VLOOKUP($I30,Feuil2!$D$10:$E$13,2))</f>
        <v>0</v>
      </c>
      <c r="Q30" s="18">
        <f t="shared" si="1"/>
        <v>0</v>
      </c>
      <c r="R30" s="18">
        <f t="shared" si="2"/>
        <v>0</v>
      </c>
      <c r="S30" s="18">
        <f t="shared" si="3"/>
        <v>0</v>
      </c>
      <c r="T30">
        <f t="shared" si="4"/>
        <v>0</v>
      </c>
    </row>
    <row r="31" spans="1:20" x14ac:dyDescent="0.25">
      <c r="A31" s="79"/>
      <c r="B31" s="25"/>
      <c r="C31" s="21"/>
      <c r="D31" s="25"/>
      <c r="E31" s="105"/>
      <c r="F31" s="25"/>
      <c r="G31" s="21"/>
      <c r="H31" s="21"/>
      <c r="I31" s="22"/>
      <c r="J31" s="23"/>
      <c r="K31" s="24"/>
      <c r="L31" s="81" t="str">
        <f t="shared" si="0"/>
        <v/>
      </c>
      <c r="M31" s="83"/>
      <c r="N31" s="19"/>
      <c r="O31" s="19">
        <f>IF($H31="",0,VLOOKUP($H31,Feuil2!$D$4:$E$7,2))</f>
        <v>0</v>
      </c>
      <c r="P31" s="19">
        <f>IF($I31="",0,VLOOKUP($I31,Feuil2!$D$10:$E$13,2))</f>
        <v>0</v>
      </c>
      <c r="Q31" s="18">
        <f t="shared" si="1"/>
        <v>0</v>
      </c>
      <c r="R31" s="18">
        <f t="shared" si="2"/>
        <v>0</v>
      </c>
      <c r="S31" s="18">
        <f t="shared" si="3"/>
        <v>0</v>
      </c>
      <c r="T31">
        <f t="shared" si="4"/>
        <v>0</v>
      </c>
    </row>
    <row r="32" spans="1:20" x14ac:dyDescent="0.25">
      <c r="A32" s="79"/>
      <c r="B32" s="25"/>
      <c r="C32" s="21"/>
      <c r="D32" s="25"/>
      <c r="E32" s="105"/>
      <c r="F32" s="25"/>
      <c r="G32" s="21"/>
      <c r="H32" s="21"/>
      <c r="I32" s="22"/>
      <c r="J32" s="23"/>
      <c r="K32" s="24"/>
      <c r="L32" s="81" t="str">
        <f t="shared" si="0"/>
        <v/>
      </c>
      <c r="M32" s="83"/>
      <c r="N32" s="19"/>
      <c r="O32" s="19">
        <f>IF($H32="",0,VLOOKUP($H32,Feuil2!$D$4:$E$7,2))</f>
        <v>0</v>
      </c>
      <c r="P32" s="19">
        <f>IF($I32="",0,VLOOKUP($I32,Feuil2!$D$10:$E$13,2))</f>
        <v>0</v>
      </c>
      <c r="Q32" s="18">
        <f t="shared" si="1"/>
        <v>0</v>
      </c>
      <c r="R32" s="18">
        <f t="shared" si="2"/>
        <v>0</v>
      </c>
      <c r="S32" s="18">
        <f t="shared" si="3"/>
        <v>0</v>
      </c>
      <c r="T32">
        <f t="shared" si="4"/>
        <v>0</v>
      </c>
    </row>
    <row r="33" spans="1:20" x14ac:dyDescent="0.25">
      <c r="A33" s="79"/>
      <c r="B33" s="25"/>
      <c r="C33" s="21"/>
      <c r="D33" s="25"/>
      <c r="E33" s="105"/>
      <c r="F33" s="25"/>
      <c r="G33" s="21"/>
      <c r="H33" s="21"/>
      <c r="I33" s="22"/>
      <c r="J33" s="23"/>
      <c r="K33" s="24"/>
      <c r="L33" s="81" t="str">
        <f t="shared" si="0"/>
        <v/>
      </c>
      <c r="M33" s="83"/>
      <c r="N33" s="19"/>
      <c r="O33" s="19">
        <f>IF($H33="",0,VLOOKUP($H33,Feuil2!$D$4:$E$7,2))</f>
        <v>0</v>
      </c>
      <c r="P33" s="19">
        <f>IF($I33="",0,VLOOKUP($I33,Feuil2!$D$10:$E$13,2))</f>
        <v>0</v>
      </c>
      <c r="Q33" s="18">
        <f t="shared" si="1"/>
        <v>0</v>
      </c>
      <c r="R33" s="18">
        <f t="shared" si="2"/>
        <v>0</v>
      </c>
      <c r="S33" s="18">
        <f t="shared" si="3"/>
        <v>0</v>
      </c>
      <c r="T33">
        <f t="shared" si="4"/>
        <v>0</v>
      </c>
    </row>
    <row r="34" spans="1:20" x14ac:dyDescent="0.25">
      <c r="A34" s="79"/>
      <c r="B34" s="25"/>
      <c r="C34" s="21"/>
      <c r="D34" s="25"/>
      <c r="E34" s="105"/>
      <c r="F34" s="25"/>
      <c r="G34" s="21"/>
      <c r="H34" s="21"/>
      <c r="I34" s="22"/>
      <c r="J34" s="23"/>
      <c r="K34" s="24"/>
      <c r="L34" s="81" t="str">
        <f t="shared" si="0"/>
        <v/>
      </c>
      <c r="M34" s="83"/>
      <c r="N34" s="19"/>
      <c r="O34" s="19">
        <f>IF($H34="",0,VLOOKUP($H34,Feuil2!$D$4:$E$7,2))</f>
        <v>0</v>
      </c>
      <c r="P34" s="19">
        <f>IF($I34="",0,VLOOKUP($I34,Feuil2!$D$10:$E$13,2))</f>
        <v>0</v>
      </c>
      <c r="Q34" s="18">
        <f t="shared" si="1"/>
        <v>0</v>
      </c>
      <c r="R34" s="18">
        <f t="shared" si="2"/>
        <v>0</v>
      </c>
      <c r="S34" s="18">
        <f t="shared" si="3"/>
        <v>0</v>
      </c>
      <c r="T34">
        <f t="shared" si="4"/>
        <v>0</v>
      </c>
    </row>
    <row r="35" spans="1:20" x14ac:dyDescent="0.25">
      <c r="A35" s="79"/>
      <c r="B35" s="25"/>
      <c r="C35" s="21"/>
      <c r="D35" s="25"/>
      <c r="E35" s="105"/>
      <c r="F35" s="25"/>
      <c r="G35" s="21"/>
      <c r="H35" s="21"/>
      <c r="I35" s="22"/>
      <c r="J35" s="23"/>
      <c r="K35" s="24"/>
      <c r="L35" s="81" t="str">
        <f t="shared" si="0"/>
        <v/>
      </c>
      <c r="M35" s="83"/>
      <c r="N35" s="19"/>
      <c r="O35" s="19">
        <f>IF($H35="",0,VLOOKUP($H35,Feuil2!$D$4:$E$7,2))</f>
        <v>0</v>
      </c>
      <c r="P35" s="19">
        <f>IF($I35="",0,VLOOKUP($I35,Feuil2!$D$10:$E$13,2))</f>
        <v>0</v>
      </c>
      <c r="Q35" s="18">
        <f t="shared" si="1"/>
        <v>0</v>
      </c>
      <c r="R35" s="18">
        <f t="shared" si="2"/>
        <v>0</v>
      </c>
      <c r="S35" s="18">
        <f t="shared" si="3"/>
        <v>0</v>
      </c>
      <c r="T35">
        <f t="shared" si="4"/>
        <v>0</v>
      </c>
    </row>
    <row r="36" spans="1:20" x14ac:dyDescent="0.25">
      <c r="A36" s="79"/>
      <c r="B36" s="25"/>
      <c r="C36" s="21"/>
      <c r="D36" s="25"/>
      <c r="E36" s="105"/>
      <c r="F36" s="25"/>
      <c r="G36" s="21"/>
      <c r="H36" s="21"/>
      <c r="I36" s="22"/>
      <c r="J36" s="23"/>
      <c r="K36" s="24"/>
      <c r="L36" s="81" t="str">
        <f t="shared" si="0"/>
        <v/>
      </c>
      <c r="M36" s="83"/>
      <c r="N36" s="19"/>
      <c r="O36" s="19">
        <f>IF($H36="",0,VLOOKUP($H36,Feuil2!$D$4:$E$7,2))</f>
        <v>0</v>
      </c>
      <c r="P36" s="19">
        <f>IF($I36="",0,VLOOKUP($I36,Feuil2!$D$10:$E$13,2))</f>
        <v>0</v>
      </c>
      <c r="Q36" s="18">
        <f t="shared" si="1"/>
        <v>0</v>
      </c>
      <c r="R36" s="18">
        <f t="shared" si="2"/>
        <v>0</v>
      </c>
      <c r="S36" s="18">
        <f t="shared" si="3"/>
        <v>0</v>
      </c>
      <c r="T36">
        <f t="shared" si="4"/>
        <v>0</v>
      </c>
    </row>
    <row r="37" spans="1:20" x14ac:dyDescent="0.25">
      <c r="A37" s="79"/>
      <c r="B37" s="25"/>
      <c r="C37" s="21"/>
      <c r="D37" s="25"/>
      <c r="E37" s="105"/>
      <c r="F37" s="25"/>
      <c r="G37" s="21"/>
      <c r="H37" s="21"/>
      <c r="I37" s="22"/>
      <c r="J37" s="23"/>
      <c r="K37" s="24"/>
      <c r="L37" s="81" t="str">
        <f t="shared" si="0"/>
        <v/>
      </c>
      <c r="M37" s="83"/>
      <c r="N37" s="19"/>
      <c r="O37" s="19">
        <f>IF($H37="",0,VLOOKUP($H37,Feuil2!$D$4:$E$7,2))</f>
        <v>0</v>
      </c>
      <c r="P37" s="19">
        <f>IF($I37="",0,VLOOKUP($I37,Feuil2!$D$10:$E$13,2))</f>
        <v>0</v>
      </c>
      <c r="Q37" s="18">
        <f t="shared" si="1"/>
        <v>0</v>
      </c>
      <c r="R37" s="18">
        <f t="shared" si="2"/>
        <v>0</v>
      </c>
      <c r="S37" s="18">
        <f t="shared" si="3"/>
        <v>0</v>
      </c>
      <c r="T37">
        <f t="shared" si="4"/>
        <v>0</v>
      </c>
    </row>
    <row r="38" spans="1:20" x14ac:dyDescent="0.25">
      <c r="A38" s="79"/>
      <c r="B38" s="25"/>
      <c r="C38" s="21"/>
      <c r="D38" s="25"/>
      <c r="E38" s="105"/>
      <c r="F38" s="25"/>
      <c r="G38" s="21"/>
      <c r="H38" s="21"/>
      <c r="I38" s="22"/>
      <c r="J38" s="23"/>
      <c r="K38" s="24"/>
      <c r="L38" s="81" t="str">
        <f t="shared" si="0"/>
        <v/>
      </c>
      <c r="M38" s="83"/>
      <c r="N38" s="19"/>
      <c r="O38" s="19">
        <f>IF($H38="",0,VLOOKUP($H38,Feuil2!$D$4:$E$7,2))</f>
        <v>0</v>
      </c>
      <c r="P38" s="19">
        <f>IF($I38="",0,VLOOKUP($I38,Feuil2!$D$10:$E$13,2))</f>
        <v>0</v>
      </c>
      <c r="Q38" s="18">
        <f t="shared" si="1"/>
        <v>0</v>
      </c>
      <c r="R38" s="18">
        <f t="shared" si="2"/>
        <v>0</v>
      </c>
      <c r="S38" s="18">
        <f t="shared" si="3"/>
        <v>0</v>
      </c>
      <c r="T38">
        <f t="shared" si="4"/>
        <v>0</v>
      </c>
    </row>
    <row r="39" spans="1:20" x14ac:dyDescent="0.25">
      <c r="A39" s="79"/>
      <c r="B39" s="25"/>
      <c r="C39" s="21"/>
      <c r="D39" s="25"/>
      <c r="E39" s="105"/>
      <c r="F39" s="25"/>
      <c r="G39" s="21"/>
      <c r="H39" s="21"/>
      <c r="I39" s="22"/>
      <c r="J39" s="23"/>
      <c r="K39" s="24"/>
      <c r="L39" s="81" t="str">
        <f t="shared" si="0"/>
        <v/>
      </c>
      <c r="M39" s="83"/>
      <c r="N39" s="19"/>
      <c r="O39" s="19">
        <f>IF($H39="",0,VLOOKUP($H39,Feuil2!$D$4:$E$7,2))</f>
        <v>0</v>
      </c>
      <c r="P39" s="19">
        <f>IF($I39="",0,VLOOKUP($I39,Feuil2!$D$10:$E$13,2))</f>
        <v>0</v>
      </c>
      <c r="Q39" s="18">
        <f t="shared" si="1"/>
        <v>0</v>
      </c>
      <c r="R39" s="18">
        <f t="shared" si="2"/>
        <v>0</v>
      </c>
      <c r="S39" s="18">
        <f t="shared" si="3"/>
        <v>0</v>
      </c>
      <c r="T39">
        <f t="shared" si="4"/>
        <v>0</v>
      </c>
    </row>
    <row r="40" spans="1:20" x14ac:dyDescent="0.25">
      <c r="A40" s="79"/>
      <c r="B40" s="25"/>
      <c r="C40" s="21"/>
      <c r="D40" s="25"/>
      <c r="E40" s="105"/>
      <c r="F40" s="25"/>
      <c r="G40" s="21"/>
      <c r="H40" s="21"/>
      <c r="I40" s="22"/>
      <c r="J40" s="23"/>
      <c r="K40" s="24"/>
      <c r="L40" s="81" t="str">
        <f t="shared" si="0"/>
        <v/>
      </c>
      <c r="M40" s="83"/>
      <c r="N40" s="19"/>
      <c r="O40" s="19">
        <f>IF($H40="",0,VLOOKUP($H40,Feuil2!$D$4:$E$7,2))</f>
        <v>0</v>
      </c>
      <c r="P40" s="19">
        <f>IF($I40="",0,VLOOKUP($I40,Feuil2!$D$10:$E$13,2))</f>
        <v>0</v>
      </c>
      <c r="Q40" s="18">
        <f t="shared" si="1"/>
        <v>0</v>
      </c>
      <c r="R40" s="18">
        <f t="shared" si="2"/>
        <v>0</v>
      </c>
      <c r="S40" s="18">
        <f t="shared" si="3"/>
        <v>0</v>
      </c>
      <c r="T40">
        <f t="shared" si="4"/>
        <v>0</v>
      </c>
    </row>
    <row r="41" spans="1:20" ht="18.75" x14ac:dyDescent="0.3">
      <c r="B41" s="12"/>
      <c r="C41" s="10"/>
      <c r="D41" s="12"/>
      <c r="E41" s="12"/>
      <c r="F41" s="12"/>
      <c r="G41" s="10"/>
      <c r="H41" s="10"/>
      <c r="I41" s="13"/>
      <c r="J41" s="13"/>
      <c r="K41" s="30" t="s">
        <v>152</v>
      </c>
      <c r="L41" s="29">
        <f>SUM(L12:L40)</f>
        <v>0</v>
      </c>
    </row>
    <row r="42" spans="1:20" x14ac:dyDescent="0.25">
      <c r="B42" s="2"/>
    </row>
    <row r="43" spans="1:20" x14ac:dyDescent="0.25">
      <c r="B43" s="38"/>
      <c r="C43" s="39"/>
      <c r="D43" s="39"/>
      <c r="E43" s="39"/>
      <c r="F43" s="39"/>
      <c r="G43" s="39"/>
      <c r="H43" s="39"/>
      <c r="I43" s="28"/>
      <c r="J43" s="28"/>
      <c r="K43" s="28"/>
    </row>
    <row r="44" spans="1:20" x14ac:dyDescent="0.25">
      <c r="B44" s="4"/>
      <c r="D44" s="28"/>
      <c r="E44" s="28"/>
      <c r="F44" s="28"/>
      <c r="G44" s="28"/>
      <c r="H44" s="28"/>
      <c r="I44" s="28"/>
      <c r="J44" s="28"/>
      <c r="K44" s="28"/>
    </row>
    <row r="45" spans="1:20" x14ac:dyDescent="0.25">
      <c r="B45" s="35"/>
      <c r="C45" s="110"/>
      <c r="D45" s="15"/>
      <c r="E45" s="15"/>
      <c r="F45" s="15"/>
      <c r="G45" s="15"/>
      <c r="H45" s="34"/>
      <c r="I45" s="36"/>
      <c r="J45" s="34"/>
      <c r="K45" s="37"/>
      <c r="L45" s="37"/>
    </row>
    <row r="46" spans="1:20" x14ac:dyDescent="0.25">
      <c r="B46" s="35"/>
      <c r="C46" s="110"/>
      <c r="D46" s="15"/>
      <c r="E46" s="15"/>
      <c r="F46" s="15"/>
      <c r="G46" s="15"/>
      <c r="H46" s="34"/>
      <c r="I46" s="36"/>
      <c r="J46" s="34"/>
      <c r="K46" s="37"/>
      <c r="L46" s="37"/>
    </row>
    <row r="47" spans="1:20" x14ac:dyDescent="0.25">
      <c r="B47" s="6"/>
    </row>
    <row r="48" spans="1:20" ht="18.75" x14ac:dyDescent="0.3">
      <c r="B48" s="78" t="s">
        <v>177</v>
      </c>
    </row>
    <row r="50" spans="2:11" x14ac:dyDescent="0.25">
      <c r="B50" s="41"/>
      <c r="C50" s="110"/>
      <c r="D50" s="31"/>
      <c r="E50" s="31"/>
      <c r="F50" s="31"/>
      <c r="I50" s="45"/>
      <c r="J50" s="45"/>
      <c r="K50" s="45"/>
    </row>
    <row r="51" spans="2:11" x14ac:dyDescent="0.25">
      <c r="B51" s="42" t="s">
        <v>6</v>
      </c>
      <c r="C51" s="111"/>
      <c r="D51" s="43"/>
      <c r="E51" s="43"/>
      <c r="F51" s="43"/>
      <c r="I51" s="42" t="s">
        <v>7</v>
      </c>
      <c r="J51" s="31"/>
      <c r="K51" s="46"/>
    </row>
    <row r="52" spans="2:11" x14ac:dyDescent="0.25">
      <c r="B52" s="44"/>
      <c r="C52" s="110"/>
      <c r="D52" s="31"/>
      <c r="E52" s="31"/>
      <c r="F52" s="31"/>
      <c r="I52" s="45"/>
      <c r="J52" s="45"/>
      <c r="K52" s="45"/>
    </row>
    <row r="53" spans="2:11" x14ac:dyDescent="0.25">
      <c r="B53" s="7"/>
    </row>
    <row r="54" spans="2:11" x14ac:dyDescent="0.25">
      <c r="B54" s="7"/>
    </row>
    <row r="55" spans="2:11" x14ac:dyDescent="0.25">
      <c r="B55" s="14"/>
    </row>
    <row r="56" spans="2:11" x14ac:dyDescent="0.25">
      <c r="B56" s="33"/>
    </row>
  </sheetData>
  <mergeCells count="2">
    <mergeCell ref="H4:J4"/>
    <mergeCell ref="L7:M7"/>
  </mergeCells>
  <conditionalFormatting sqref="G12:G40">
    <cfRule type="containsText" dxfId="3" priority="1" operator="containsText" text="Team Leader">
      <formula>NOT(ISERROR(SEARCH("Team Leader",G12)))</formula>
    </cfRule>
    <cfRule type="containsText" dxfId="2" priority="2" operator="containsText" text="Team Leader">
      <formula>NOT(ISERROR(SEARCH("Team Leader",G12)))</formula>
    </cfRule>
  </conditionalFormatting>
  <hyperlinks>
    <hyperlink ref="M3" r:id="rId1" xr:uid="{00000000-0004-0000-0000-000000000000}"/>
    <hyperlink ref="B48" location="Travel!A1" display="please fill in this travel form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45" orientation="landscape" r:id="rId2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41AF5B00-1931-4299-8C70-12F036C66D13}">
          <x14:formula1>
            <xm:f>Feuil2!$A$19:$A$21</xm:f>
          </x14:formula1>
          <xm:sqref>J12:J40</xm:sqref>
        </x14:dataValidation>
        <x14:dataValidation type="list" allowBlank="1" showInputMessage="1" showErrorMessage="1" xr:uid="{E9E6D475-49EF-46FF-A909-0BD96DE92A97}">
          <x14:formula1>
            <xm:f>Feuil2!$A$30:$A$34</xm:f>
          </x14:formula1>
          <xm:sqref>G12:G40</xm:sqref>
        </x14:dataValidation>
        <x14:dataValidation type="list" allowBlank="1" showInputMessage="1" showErrorMessage="1" xr:uid="{21E1B192-8F35-4CBB-A617-4DEA753AE2D5}">
          <x14:formula1>
            <xm:f>Feuil2!$A$10:$A$13</xm:f>
          </x14:formula1>
          <xm:sqref>I12:I40</xm:sqref>
        </x14:dataValidation>
        <x14:dataValidation type="list" allowBlank="1" showInputMessage="1" showErrorMessage="1" xr:uid="{4E8A63B6-904A-44F1-B755-2ED8DF9C5B7F}">
          <x14:formula1>
            <xm:f>Feuil2!$A$1:$A$2</xm:f>
          </x14:formula1>
          <xm:sqref>A12:A40</xm:sqref>
        </x14:dataValidation>
        <x14:dataValidation type="list" allowBlank="1" showInputMessage="1" showErrorMessage="1" xr:uid="{B15E1800-00C6-4FDF-B308-4C63F6F5DC2C}">
          <x14:formula1>
            <xm:f>Feuil2!$A$24:$A$25</xm:f>
          </x14:formula1>
          <xm:sqref>K12:K40</xm:sqref>
        </x14:dataValidation>
        <x14:dataValidation type="list" allowBlank="1" showInputMessage="1" showErrorMessage="1" xr:uid="{D9C1C9A6-251F-4C49-9DEB-1D437FDC5F01}">
          <x14:formula1>
            <xm:f>Feuil2!$G$4:$G$18</xm:f>
          </x14:formula1>
          <xm:sqref>F12:F40</xm:sqref>
        </x14:dataValidation>
        <x14:dataValidation type="list" allowBlank="1" showInputMessage="1" showErrorMessage="1" xr:uid="{5A04FA87-E63A-4600-AFAA-E0E9DDDDF9B1}">
          <x14:formula1>
            <xm:f>Feuil2!$A$36:$A$106</xm:f>
          </x14:formula1>
          <xm:sqref>C4</xm:sqref>
        </x14:dataValidation>
        <x14:dataValidation type="list" allowBlank="1" showInputMessage="1" showErrorMessage="1" xr:uid="{8F49A7EE-B10A-47DE-9DC3-F2A97C0BE50A}">
          <x14:formula1>
            <xm:f>Feuil2!$A$4:$A$7</xm:f>
          </x14:formula1>
          <xm:sqref>H12:H40</xm:sqref>
        </x14:dataValidation>
        <x14:dataValidation type="list" allowBlank="1" showInputMessage="1" showErrorMessage="1" xr:uid="{0E3232CD-714A-49CC-9F81-F53A4E00EE04}">
          <x14:formula1>
            <xm:f>Feuil2!$B24:$B25</xm:f>
          </x14:formula1>
          <xm:sqref>D33:D40</xm:sqref>
        </x14:dataValidation>
        <x14:dataValidation type="list" allowBlank="1" showInputMessage="1" showErrorMessage="1" xr:uid="{C5259689-89DC-47E3-BB17-B3A4D05934A5}">
          <x14:formula1>
            <xm:f>Feuil2!$B21:$B24</xm:f>
          </x14:formula1>
          <xm:sqref>D32</xm:sqref>
        </x14:dataValidation>
        <x14:dataValidation type="list" allowBlank="1" showInputMessage="1" showErrorMessage="1" xr:uid="{25F8514C-8AC2-4476-9E8A-864F11EA4886}">
          <x14:formula1>
            <xm:f>Feuil2!$B1:$B2</xm:f>
          </x14:formula1>
          <xm:sqref>D12:D31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6"/>
  <sheetViews>
    <sheetView tabSelected="1" zoomScaleNormal="100" workbookViewId="0">
      <selection activeCell="C4" sqref="C4"/>
    </sheetView>
  </sheetViews>
  <sheetFormatPr baseColWidth="10" defaultColWidth="11.42578125" defaultRowHeight="15" x14ac:dyDescent="0.25"/>
  <cols>
    <col min="1" max="1" width="5.42578125" style="75" bestFit="1" customWidth="1"/>
    <col min="2" max="2" width="26.42578125" customWidth="1"/>
    <col min="3" max="3" width="21.42578125" customWidth="1"/>
    <col min="4" max="4" width="15.28515625" customWidth="1"/>
    <col min="5" max="5" width="31.28515625" customWidth="1"/>
    <col min="6" max="6" width="32.5703125" bestFit="1" customWidth="1"/>
    <col min="7" max="7" width="19.7109375" customWidth="1"/>
    <col min="8" max="8" width="24.7109375" customWidth="1"/>
    <col min="9" max="9" width="17.85546875" customWidth="1"/>
    <col min="10" max="10" width="16.42578125" bestFit="1" customWidth="1"/>
    <col min="11" max="11" width="11.42578125" customWidth="1"/>
    <col min="12" max="13" width="11.42578125" hidden="1" customWidth="1"/>
    <col min="14" max="14" width="24.140625" hidden="1" customWidth="1"/>
    <col min="15" max="15" width="11.42578125" hidden="1" customWidth="1"/>
  </cols>
  <sheetData>
    <row r="1" spans="1:15" ht="18.75" x14ac:dyDescent="0.3">
      <c r="B1" s="8"/>
      <c r="D1" s="84"/>
      <c r="E1" s="85" t="s">
        <v>206</v>
      </c>
      <c r="F1" s="86"/>
      <c r="G1" s="87"/>
      <c r="H1" s="84"/>
      <c r="I1" s="84"/>
      <c r="J1" s="84"/>
    </row>
    <row r="2" spans="1:15" x14ac:dyDescent="0.25">
      <c r="B2" s="1"/>
      <c r="D2" s="84"/>
      <c r="E2" s="84"/>
      <c r="F2" s="84"/>
      <c r="G2" s="84"/>
      <c r="H2" s="84"/>
      <c r="I2" s="88" t="s">
        <v>194</v>
      </c>
      <c r="J2" s="89">
        <v>43105</v>
      </c>
    </row>
    <row r="3" spans="1:15" x14ac:dyDescent="0.25">
      <c r="B3" s="3" t="s">
        <v>1</v>
      </c>
      <c r="D3" s="84"/>
      <c r="E3" s="84"/>
      <c r="F3" s="84"/>
      <c r="G3" s="84"/>
      <c r="H3" s="84"/>
      <c r="I3" s="88" t="s">
        <v>156</v>
      </c>
      <c r="J3" s="54" t="s">
        <v>176</v>
      </c>
    </row>
    <row r="4" spans="1:15" x14ac:dyDescent="0.25">
      <c r="B4" s="47" t="s">
        <v>0</v>
      </c>
      <c r="C4" s="21"/>
      <c r="D4" s="90"/>
      <c r="E4" s="115" t="s">
        <v>239</v>
      </c>
      <c r="F4" s="116"/>
      <c r="G4" s="117"/>
      <c r="H4" s="84"/>
      <c r="I4" s="88" t="s">
        <v>154</v>
      </c>
      <c r="J4" s="98" t="s">
        <v>241</v>
      </c>
    </row>
    <row r="5" spans="1:15" x14ac:dyDescent="0.25">
      <c r="B5" s="47" t="s">
        <v>155</v>
      </c>
      <c r="C5" s="48"/>
      <c r="D5" s="91"/>
      <c r="E5" s="92" t="s">
        <v>8</v>
      </c>
      <c r="F5" s="92" t="s">
        <v>195</v>
      </c>
      <c r="G5" s="92" t="s">
        <v>196</v>
      </c>
      <c r="H5" s="84"/>
      <c r="I5" s="84"/>
      <c r="J5" s="84"/>
    </row>
    <row r="6" spans="1:15" x14ac:dyDescent="0.25">
      <c r="B6" s="32" t="s">
        <v>156</v>
      </c>
      <c r="C6" s="49"/>
      <c r="D6" s="90"/>
      <c r="E6" s="93">
        <v>420</v>
      </c>
      <c r="F6" s="93">
        <v>350</v>
      </c>
      <c r="G6" s="93">
        <v>250</v>
      </c>
      <c r="H6" s="84"/>
      <c r="I6" s="84"/>
      <c r="J6" s="84"/>
    </row>
    <row r="7" spans="1:15" x14ac:dyDescent="0.25">
      <c r="B7" s="32" t="s">
        <v>154</v>
      </c>
      <c r="C7" s="50"/>
      <c r="D7" s="90"/>
      <c r="E7" s="119" t="s">
        <v>240</v>
      </c>
      <c r="F7" s="119"/>
      <c r="G7" s="112"/>
      <c r="H7" s="84"/>
      <c r="I7" s="118" t="s">
        <v>200</v>
      </c>
      <c r="J7" s="118"/>
    </row>
    <row r="8" spans="1:15" x14ac:dyDescent="0.25">
      <c r="B8" s="15"/>
      <c r="C8" s="40"/>
      <c r="D8" s="94"/>
      <c r="E8" s="92" t="s">
        <v>8</v>
      </c>
      <c r="F8" s="92" t="s">
        <v>195</v>
      </c>
      <c r="G8" s="113"/>
      <c r="H8" s="84"/>
      <c r="I8" s="92" t="s">
        <v>9</v>
      </c>
      <c r="J8" s="92" t="s">
        <v>157</v>
      </c>
    </row>
    <row r="9" spans="1:15" x14ac:dyDescent="0.25">
      <c r="B9" s="4"/>
      <c r="D9" s="84"/>
      <c r="E9" s="93">
        <v>350</v>
      </c>
      <c r="F9" s="93">
        <v>300</v>
      </c>
      <c r="G9" s="114"/>
      <c r="H9" s="84"/>
      <c r="I9" s="93">
        <v>30</v>
      </c>
      <c r="J9" s="93">
        <v>100</v>
      </c>
    </row>
    <row r="10" spans="1:15" x14ac:dyDescent="0.25">
      <c r="B10" s="5"/>
    </row>
    <row r="11" spans="1:15" x14ac:dyDescent="0.25">
      <c r="A11" s="96" t="s">
        <v>161</v>
      </c>
      <c r="B11" s="96" t="s">
        <v>2</v>
      </c>
      <c r="C11" s="96" t="s">
        <v>3</v>
      </c>
      <c r="D11" s="96" t="s">
        <v>153</v>
      </c>
      <c r="E11" s="96" t="s">
        <v>171</v>
      </c>
      <c r="F11" s="96" t="s">
        <v>172</v>
      </c>
      <c r="G11" s="96" t="s">
        <v>4</v>
      </c>
      <c r="H11" s="96" t="s">
        <v>160</v>
      </c>
      <c r="I11" s="97" t="s">
        <v>5</v>
      </c>
      <c r="J11" s="82"/>
      <c r="K11" s="9"/>
      <c r="L11" s="53" t="s">
        <v>174</v>
      </c>
      <c r="M11" s="53" t="s">
        <v>175</v>
      </c>
      <c r="N11" s="53" t="s">
        <v>238</v>
      </c>
      <c r="O11" s="80" t="s">
        <v>173</v>
      </c>
    </row>
    <row r="12" spans="1:15" x14ac:dyDescent="0.25">
      <c r="A12" s="79"/>
      <c r="B12" s="21"/>
      <c r="C12" s="21"/>
      <c r="D12" s="21"/>
      <c r="E12" s="21"/>
      <c r="F12" s="22"/>
      <c r="G12" s="23"/>
      <c r="H12" s="24"/>
      <c r="I12" s="81" t="str">
        <f t="shared" ref="I12:I40" si="0">IF(SUM($K12:$W12)=0,"",SUM($K12:$W12))</f>
        <v/>
      </c>
      <c r="J12" s="83"/>
      <c r="K12" s="19"/>
      <c r="L12" s="19">
        <f>IF($E12="",0,VLOOKUP($E12,Feuil2!$D$4:$E$7,2))</f>
        <v>0</v>
      </c>
      <c r="M12" s="19">
        <f>IF($F12="",0,VLOOKUP($F12,Feuil2!$D$10:$E$13,2))</f>
        <v>0</v>
      </c>
      <c r="N12" s="19">
        <f>IF($G12="",0,VLOOKUP($G12,Feuil2!$A$19:$B$23,2,FALSE))</f>
        <v>0</v>
      </c>
      <c r="O12">
        <f>IF($H12="",0,IF($H12="EJU athlete : € 30,00",30,100))</f>
        <v>0</v>
      </c>
    </row>
    <row r="13" spans="1:15" x14ac:dyDescent="0.25">
      <c r="A13" s="79"/>
      <c r="B13" s="25"/>
      <c r="C13" s="25"/>
      <c r="D13" s="21"/>
      <c r="E13" s="26"/>
      <c r="F13" s="22"/>
      <c r="G13" s="23"/>
      <c r="H13" s="24"/>
      <c r="I13" s="81" t="str">
        <f t="shared" si="0"/>
        <v/>
      </c>
      <c r="J13" s="83"/>
      <c r="K13" s="19"/>
      <c r="L13" s="19">
        <f>IF($E13="",0,VLOOKUP($E13,Feuil2!$D$4:$E$7,2))</f>
        <v>0</v>
      </c>
      <c r="M13" s="19">
        <f>IF($F13="",0,VLOOKUP($F13,Feuil2!$D$10:$E$13,2))</f>
        <v>0</v>
      </c>
      <c r="N13" s="19">
        <f>IF($G13="",0,VLOOKUP($G13,Feuil2!$A$19:$B$23,2,FALSE))</f>
        <v>0</v>
      </c>
      <c r="O13">
        <f t="shared" ref="O13:O40" si="1">IF($H13="",0,IF($H13="EJU athlete : € 30,00",30,100))</f>
        <v>0</v>
      </c>
    </row>
    <row r="14" spans="1:15" x14ac:dyDescent="0.25">
      <c r="A14" s="79"/>
      <c r="B14" s="25"/>
      <c r="C14" s="25"/>
      <c r="D14" s="21"/>
      <c r="E14" s="21"/>
      <c r="F14" s="27"/>
      <c r="G14" s="26"/>
      <c r="H14" s="24"/>
      <c r="I14" s="81" t="str">
        <f t="shared" si="0"/>
        <v/>
      </c>
      <c r="J14" s="83"/>
      <c r="K14" s="19"/>
      <c r="L14" s="19">
        <f>IF($E14="",0,VLOOKUP($E14,Feuil2!$D$4:$E$7,2))</f>
        <v>0</v>
      </c>
      <c r="M14" s="19">
        <f>IF($F14="",0,VLOOKUP($F14,Feuil2!$D$10:$E$13,2))</f>
        <v>0</v>
      </c>
      <c r="N14" s="19">
        <f>IF($G14="",0,VLOOKUP($G14,Feuil2!$A$19:$B$23,2,FALSE))</f>
        <v>0</v>
      </c>
      <c r="O14">
        <f t="shared" si="1"/>
        <v>0</v>
      </c>
    </row>
    <row r="15" spans="1:15" x14ac:dyDescent="0.25">
      <c r="A15" s="79"/>
      <c r="B15" s="25"/>
      <c r="C15" s="25"/>
      <c r="D15" s="21"/>
      <c r="E15" s="21"/>
      <c r="F15" s="22"/>
      <c r="G15" s="23"/>
      <c r="H15" s="26"/>
      <c r="I15" s="81" t="str">
        <f t="shared" si="0"/>
        <v/>
      </c>
      <c r="J15" s="83"/>
      <c r="K15" s="19"/>
      <c r="L15" s="19">
        <f>IF($E15="",0,VLOOKUP($E15,Feuil2!$D$4:$E$7,2))</f>
        <v>0</v>
      </c>
      <c r="M15" s="19">
        <f>IF($F15="",0,VLOOKUP($F15,Feuil2!$D$10:$E$13,2))</f>
        <v>0</v>
      </c>
      <c r="N15" s="19">
        <f>IF($G15="",0,VLOOKUP($G15,Feuil2!$A$19:$B$23,2,FALSE))</f>
        <v>0</v>
      </c>
      <c r="O15">
        <f t="shared" si="1"/>
        <v>0</v>
      </c>
    </row>
    <row r="16" spans="1:15" x14ac:dyDescent="0.25">
      <c r="A16" s="79"/>
      <c r="B16" s="25"/>
      <c r="C16" s="25"/>
      <c r="D16" s="21"/>
      <c r="E16" s="21"/>
      <c r="F16" s="22"/>
      <c r="G16" s="23"/>
      <c r="H16" s="24"/>
      <c r="I16" s="81" t="str">
        <f t="shared" si="0"/>
        <v/>
      </c>
      <c r="J16" s="83"/>
      <c r="K16" s="19"/>
      <c r="L16" s="19">
        <f>IF($E16="",0,VLOOKUP($E16,Feuil2!$D$4:$E$7,2))</f>
        <v>0</v>
      </c>
      <c r="M16" s="19">
        <f>IF($F16="",0,VLOOKUP($F16,Feuil2!$D$10:$E$13,2))</f>
        <v>0</v>
      </c>
      <c r="N16" s="19">
        <f>IF($G16="",0,VLOOKUP($G16,Feuil2!$A$19:$B$23,2,FALSE))</f>
        <v>0</v>
      </c>
      <c r="O16">
        <f t="shared" si="1"/>
        <v>0</v>
      </c>
    </row>
    <row r="17" spans="1:15" x14ac:dyDescent="0.25">
      <c r="A17" s="79"/>
      <c r="B17" s="25"/>
      <c r="C17" s="25"/>
      <c r="D17" s="21"/>
      <c r="E17" s="21"/>
      <c r="F17" s="22"/>
      <c r="G17" s="23"/>
      <c r="H17" s="24"/>
      <c r="I17" s="81" t="str">
        <f t="shared" si="0"/>
        <v/>
      </c>
      <c r="J17" s="83"/>
      <c r="K17" s="19"/>
      <c r="L17" s="19">
        <f>IF($E17="",0,VLOOKUP($E17,Feuil2!$D$4:$E$7,2))</f>
        <v>0</v>
      </c>
      <c r="M17" s="19">
        <f>IF($F17="",0,VLOOKUP($F17,Feuil2!$D$10:$E$13,2))</f>
        <v>0</v>
      </c>
      <c r="N17" s="19">
        <f>IF($G17="",0,VLOOKUP($G17,Feuil2!$A$19:$B$23,2,FALSE))</f>
        <v>0</v>
      </c>
      <c r="O17">
        <f t="shared" si="1"/>
        <v>0</v>
      </c>
    </row>
    <row r="18" spans="1:15" x14ac:dyDescent="0.25">
      <c r="A18" s="79"/>
      <c r="B18" s="25"/>
      <c r="C18" s="25"/>
      <c r="D18" s="21"/>
      <c r="E18" s="21"/>
      <c r="F18" s="22"/>
      <c r="G18" s="23"/>
      <c r="H18" s="24"/>
      <c r="I18" s="81" t="str">
        <f t="shared" si="0"/>
        <v/>
      </c>
      <c r="J18" s="83"/>
      <c r="K18" s="19"/>
      <c r="L18" s="19">
        <f>IF($E18="",0,VLOOKUP($E18,Feuil2!$D$4:$E$7,2))</f>
        <v>0</v>
      </c>
      <c r="M18" s="19">
        <f>IF($F18="",0,VLOOKUP($F18,Feuil2!$D$10:$E$13,2))</f>
        <v>0</v>
      </c>
      <c r="N18" s="19">
        <f>IF($G18="",0,VLOOKUP($G18,Feuil2!$A$19:$B$23,2,FALSE))</f>
        <v>0</v>
      </c>
      <c r="O18">
        <f t="shared" si="1"/>
        <v>0</v>
      </c>
    </row>
    <row r="19" spans="1:15" x14ac:dyDescent="0.25">
      <c r="A19" s="79"/>
      <c r="B19" s="25"/>
      <c r="C19" s="25"/>
      <c r="D19" s="21"/>
      <c r="E19" s="21"/>
      <c r="F19" s="22"/>
      <c r="G19" s="23"/>
      <c r="H19" s="24"/>
      <c r="I19" s="81" t="str">
        <f t="shared" si="0"/>
        <v/>
      </c>
      <c r="J19" s="83"/>
      <c r="K19" s="19"/>
      <c r="L19" s="19">
        <f>IF($E19="",0,VLOOKUP($E19,Feuil2!$D$4:$E$7,2))</f>
        <v>0</v>
      </c>
      <c r="M19" s="19">
        <f>IF($F19="",0,VLOOKUP($F19,Feuil2!$D$10:$E$13,2))</f>
        <v>0</v>
      </c>
      <c r="N19" s="19">
        <f>IF($G19="",0,VLOOKUP($G19,Feuil2!$A$19:$B$23,2,FALSE))</f>
        <v>0</v>
      </c>
      <c r="O19">
        <f t="shared" si="1"/>
        <v>0</v>
      </c>
    </row>
    <row r="20" spans="1:15" x14ac:dyDescent="0.25">
      <c r="A20" s="79"/>
      <c r="B20" s="25"/>
      <c r="C20" s="25"/>
      <c r="D20" s="21"/>
      <c r="E20" s="21"/>
      <c r="F20" s="22"/>
      <c r="G20" s="23"/>
      <c r="H20" s="24"/>
      <c r="I20" s="81" t="str">
        <f t="shared" si="0"/>
        <v/>
      </c>
      <c r="J20" s="83"/>
      <c r="K20" s="19"/>
      <c r="L20" s="19">
        <f>IF($E20="",0,VLOOKUP($E20,Feuil2!$D$4:$E$7,2))</f>
        <v>0</v>
      </c>
      <c r="M20" s="19">
        <f>IF($F20="",0,VLOOKUP($F20,Feuil2!$D$10:$E$13,2))</f>
        <v>0</v>
      </c>
      <c r="N20" s="19">
        <f>IF($G20="",0,VLOOKUP($G20,Feuil2!$A$19:$B$23,2,FALSE))</f>
        <v>0</v>
      </c>
      <c r="O20">
        <f t="shared" si="1"/>
        <v>0</v>
      </c>
    </row>
    <row r="21" spans="1:15" x14ac:dyDescent="0.25">
      <c r="A21" s="79"/>
      <c r="B21" s="25"/>
      <c r="C21" s="25"/>
      <c r="D21" s="21"/>
      <c r="E21" s="21"/>
      <c r="F21" s="22"/>
      <c r="G21" s="23"/>
      <c r="H21" s="24"/>
      <c r="I21" s="81" t="str">
        <f t="shared" si="0"/>
        <v/>
      </c>
      <c r="J21" s="83"/>
      <c r="K21" s="19"/>
      <c r="L21" s="19">
        <f>IF($E21="",0,VLOOKUP($E21,Feuil2!$D$4:$E$7,2))</f>
        <v>0</v>
      </c>
      <c r="M21" s="19">
        <f>IF($F21="",0,VLOOKUP($F21,Feuil2!$D$10:$E$13,2))</f>
        <v>0</v>
      </c>
      <c r="N21" s="19">
        <f>IF($G21="",0,VLOOKUP($G21,Feuil2!$A$19:$B$23,2,FALSE))</f>
        <v>0</v>
      </c>
      <c r="O21">
        <f t="shared" si="1"/>
        <v>0</v>
      </c>
    </row>
    <row r="22" spans="1:15" x14ac:dyDescent="0.25">
      <c r="A22" s="79"/>
      <c r="B22" s="25"/>
      <c r="C22" s="25"/>
      <c r="D22" s="21"/>
      <c r="E22" s="21"/>
      <c r="F22" s="22"/>
      <c r="G22" s="23"/>
      <c r="H22" s="24"/>
      <c r="I22" s="81" t="str">
        <f t="shared" si="0"/>
        <v/>
      </c>
      <c r="J22" s="83"/>
      <c r="K22" s="19"/>
      <c r="L22" s="19">
        <f>IF($E22="",0,VLOOKUP($E22,Feuil2!$D$4:$E$7,2))</f>
        <v>0</v>
      </c>
      <c r="M22" s="19">
        <f>IF($F22="",0,VLOOKUP($F22,Feuil2!$D$10:$E$13,2))</f>
        <v>0</v>
      </c>
      <c r="N22" s="19">
        <f>IF($G22="",0,VLOOKUP($G22,Feuil2!$A$19:$B$23,2,FALSE))</f>
        <v>0</v>
      </c>
      <c r="O22">
        <f t="shared" si="1"/>
        <v>0</v>
      </c>
    </row>
    <row r="23" spans="1:15" x14ac:dyDescent="0.25">
      <c r="A23" s="79"/>
      <c r="B23" s="25"/>
      <c r="C23" s="25"/>
      <c r="D23" s="21"/>
      <c r="E23" s="21"/>
      <c r="F23" s="22"/>
      <c r="G23" s="23"/>
      <c r="H23" s="24"/>
      <c r="I23" s="81" t="str">
        <f t="shared" si="0"/>
        <v/>
      </c>
      <c r="J23" s="83"/>
      <c r="K23" s="19"/>
      <c r="L23" s="19">
        <f>IF($E23="",0,VLOOKUP($E23,Feuil2!$D$4:$E$7,2))</f>
        <v>0</v>
      </c>
      <c r="M23" s="19">
        <f>IF($F23="",0,VLOOKUP($F23,Feuil2!$D$10:$E$13,2))</f>
        <v>0</v>
      </c>
      <c r="N23" s="19">
        <f>IF($G23="",0,VLOOKUP($G23,Feuil2!$A$19:$B$23,2,FALSE))</f>
        <v>0</v>
      </c>
      <c r="O23">
        <f t="shared" si="1"/>
        <v>0</v>
      </c>
    </row>
    <row r="24" spans="1:15" x14ac:dyDescent="0.25">
      <c r="A24" s="79"/>
      <c r="B24" s="25"/>
      <c r="C24" s="25"/>
      <c r="D24" s="21"/>
      <c r="E24" s="21"/>
      <c r="F24" s="22"/>
      <c r="G24" s="23"/>
      <c r="H24" s="24"/>
      <c r="I24" s="81" t="str">
        <f t="shared" si="0"/>
        <v/>
      </c>
      <c r="J24" s="83"/>
      <c r="K24" s="19"/>
      <c r="L24" s="19">
        <f>IF($E24="",0,VLOOKUP($E24,Feuil2!$D$4:$E$7,2))</f>
        <v>0</v>
      </c>
      <c r="M24" s="19">
        <f>IF($F24="",0,VLOOKUP($F24,Feuil2!$D$10:$E$13,2))</f>
        <v>0</v>
      </c>
      <c r="N24" s="19">
        <f>IF($G24="",0,VLOOKUP($G24,Feuil2!$A$19:$B$23,2,FALSE))</f>
        <v>0</v>
      </c>
      <c r="O24">
        <f t="shared" si="1"/>
        <v>0</v>
      </c>
    </row>
    <row r="25" spans="1:15" x14ac:dyDescent="0.25">
      <c r="A25" s="79"/>
      <c r="B25" s="25"/>
      <c r="C25" s="25"/>
      <c r="D25" s="21"/>
      <c r="E25" s="21"/>
      <c r="F25" s="22"/>
      <c r="G25" s="23"/>
      <c r="H25" s="24"/>
      <c r="I25" s="81" t="str">
        <f t="shared" si="0"/>
        <v/>
      </c>
      <c r="J25" s="83"/>
      <c r="K25" s="19"/>
      <c r="L25" s="19">
        <f>IF($E25="",0,VLOOKUP($E25,Feuil2!$D$4:$E$7,2))</f>
        <v>0</v>
      </c>
      <c r="M25" s="19">
        <f>IF($F25="",0,VLOOKUP($F25,Feuil2!$D$10:$E$13,2))</f>
        <v>0</v>
      </c>
      <c r="N25" s="19">
        <f>IF($G25="",0,VLOOKUP($G25,Feuil2!$A$19:$B$23,2,FALSE))</f>
        <v>0</v>
      </c>
      <c r="O25">
        <f t="shared" si="1"/>
        <v>0</v>
      </c>
    </row>
    <row r="26" spans="1:15" x14ac:dyDescent="0.25">
      <c r="A26" s="79"/>
      <c r="B26" s="25"/>
      <c r="C26" s="25"/>
      <c r="D26" s="21"/>
      <c r="E26" s="21"/>
      <c r="F26" s="22"/>
      <c r="G26" s="23"/>
      <c r="H26" s="24"/>
      <c r="I26" s="81" t="str">
        <f t="shared" si="0"/>
        <v/>
      </c>
      <c r="J26" s="83"/>
      <c r="K26" s="19"/>
      <c r="L26" s="19">
        <f>IF($E26="",0,VLOOKUP($E26,Feuil2!$D$4:$E$7,2))</f>
        <v>0</v>
      </c>
      <c r="M26" s="19">
        <f>IF($F26="",0,VLOOKUP($F26,Feuil2!$D$10:$E$13,2))</f>
        <v>0</v>
      </c>
      <c r="N26" s="19">
        <f>IF($G26="",0,VLOOKUP($G26,Feuil2!$A$19:$B$23,2,FALSE))</f>
        <v>0</v>
      </c>
      <c r="O26">
        <f t="shared" si="1"/>
        <v>0</v>
      </c>
    </row>
    <row r="27" spans="1:15" x14ac:dyDescent="0.25">
      <c r="A27" s="79"/>
      <c r="B27" s="25"/>
      <c r="C27" s="25"/>
      <c r="D27" s="21"/>
      <c r="E27" s="21"/>
      <c r="F27" s="22"/>
      <c r="G27" s="23"/>
      <c r="H27" s="24"/>
      <c r="I27" s="81" t="str">
        <f t="shared" si="0"/>
        <v/>
      </c>
      <c r="J27" s="83"/>
      <c r="K27" s="19"/>
      <c r="L27" s="19">
        <f>IF($E27="",0,VLOOKUP($E27,Feuil2!$D$4:$E$7,2))</f>
        <v>0</v>
      </c>
      <c r="M27" s="19">
        <f>IF($F27="",0,VLOOKUP($F27,Feuil2!$D$10:$E$13,2))</f>
        <v>0</v>
      </c>
      <c r="N27" s="19">
        <f>IF($G27="",0,VLOOKUP($G27,Feuil2!$A$19:$B$23,2,FALSE))</f>
        <v>0</v>
      </c>
      <c r="O27">
        <f t="shared" si="1"/>
        <v>0</v>
      </c>
    </row>
    <row r="28" spans="1:15" x14ac:dyDescent="0.25">
      <c r="A28" s="79"/>
      <c r="B28" s="25"/>
      <c r="C28" s="25"/>
      <c r="D28" s="21"/>
      <c r="E28" s="21"/>
      <c r="F28" s="22"/>
      <c r="G28" s="23"/>
      <c r="H28" s="24"/>
      <c r="I28" s="81" t="str">
        <f t="shared" si="0"/>
        <v/>
      </c>
      <c r="J28" s="83"/>
      <c r="K28" s="19"/>
      <c r="L28" s="19">
        <f>IF($E28="",0,VLOOKUP($E28,Feuil2!$D$4:$E$7,2))</f>
        <v>0</v>
      </c>
      <c r="M28" s="19">
        <f>IF($F28="",0,VLOOKUP($F28,Feuil2!$D$10:$E$13,2))</f>
        <v>0</v>
      </c>
      <c r="N28" s="19">
        <f>IF($G28="",0,VLOOKUP($G28,Feuil2!$A$19:$B$23,2,FALSE))</f>
        <v>0</v>
      </c>
      <c r="O28">
        <f t="shared" si="1"/>
        <v>0</v>
      </c>
    </row>
    <row r="29" spans="1:15" x14ac:dyDescent="0.25">
      <c r="A29" s="79"/>
      <c r="B29" s="25"/>
      <c r="C29" s="25"/>
      <c r="D29" s="21"/>
      <c r="E29" s="21"/>
      <c r="F29" s="22"/>
      <c r="G29" s="23"/>
      <c r="H29" s="24"/>
      <c r="I29" s="81" t="str">
        <f t="shared" si="0"/>
        <v/>
      </c>
      <c r="J29" s="83"/>
      <c r="K29" s="19"/>
      <c r="L29" s="19">
        <f>IF($E29="",0,VLOOKUP($E29,Feuil2!$D$4:$E$7,2))</f>
        <v>0</v>
      </c>
      <c r="M29" s="19">
        <f>IF($F29="",0,VLOOKUP($F29,Feuil2!$D$10:$E$13,2))</f>
        <v>0</v>
      </c>
      <c r="N29" s="19">
        <f>IF($G29="",0,VLOOKUP($G29,Feuil2!$A$19:$B$23,2,FALSE))</f>
        <v>0</v>
      </c>
      <c r="O29">
        <f t="shared" si="1"/>
        <v>0</v>
      </c>
    </row>
    <row r="30" spans="1:15" x14ac:dyDescent="0.25">
      <c r="A30" s="79"/>
      <c r="B30" s="25"/>
      <c r="C30" s="25"/>
      <c r="D30" s="21"/>
      <c r="E30" s="21"/>
      <c r="F30" s="22"/>
      <c r="G30" s="23"/>
      <c r="H30" s="24"/>
      <c r="I30" s="81" t="str">
        <f t="shared" si="0"/>
        <v/>
      </c>
      <c r="J30" s="83"/>
      <c r="K30" s="19"/>
      <c r="L30" s="19">
        <f>IF($E30="",0,VLOOKUP($E30,Feuil2!$D$4:$E$7,2))</f>
        <v>0</v>
      </c>
      <c r="M30" s="19">
        <f>IF($F30="",0,VLOOKUP($F30,Feuil2!$D$10:$E$13,2))</f>
        <v>0</v>
      </c>
      <c r="N30" s="19">
        <f>IF($G30="",0,VLOOKUP($G30,Feuil2!$A$19:$B$23,2,FALSE))</f>
        <v>0</v>
      </c>
      <c r="O30">
        <f t="shared" si="1"/>
        <v>0</v>
      </c>
    </row>
    <row r="31" spans="1:15" x14ac:dyDescent="0.25">
      <c r="A31" s="79"/>
      <c r="B31" s="25"/>
      <c r="C31" s="25"/>
      <c r="D31" s="21"/>
      <c r="E31" s="21"/>
      <c r="F31" s="22"/>
      <c r="G31" s="23"/>
      <c r="H31" s="24"/>
      <c r="I31" s="81" t="str">
        <f t="shared" si="0"/>
        <v/>
      </c>
      <c r="J31" s="83"/>
      <c r="K31" s="19"/>
      <c r="L31" s="19">
        <f>IF($E31="",0,VLOOKUP($E31,Feuil2!$D$4:$E$7,2))</f>
        <v>0</v>
      </c>
      <c r="M31" s="19">
        <f>IF($F31="",0,VLOOKUP($F31,Feuil2!$D$10:$E$13,2))</f>
        <v>0</v>
      </c>
      <c r="N31" s="19">
        <f>IF($G31="",0,VLOOKUP($G31,Feuil2!$A$19:$B$23,2,FALSE))</f>
        <v>0</v>
      </c>
      <c r="O31">
        <f t="shared" si="1"/>
        <v>0</v>
      </c>
    </row>
    <row r="32" spans="1:15" x14ac:dyDescent="0.25">
      <c r="A32" s="79"/>
      <c r="B32" s="25"/>
      <c r="C32" s="25"/>
      <c r="D32" s="21"/>
      <c r="E32" s="21"/>
      <c r="F32" s="22"/>
      <c r="G32" s="23"/>
      <c r="H32" s="24"/>
      <c r="I32" s="81" t="str">
        <f t="shared" si="0"/>
        <v/>
      </c>
      <c r="J32" s="83"/>
      <c r="K32" s="19"/>
      <c r="L32" s="19">
        <f>IF($E32="",0,VLOOKUP($E32,Feuil2!$D$4:$E$7,2))</f>
        <v>0</v>
      </c>
      <c r="M32" s="19">
        <f>IF($F32="",0,VLOOKUP($F32,Feuil2!$D$10:$E$13,2))</f>
        <v>0</v>
      </c>
      <c r="N32" s="19">
        <f>IF($G32="",0,VLOOKUP($G32,Feuil2!$A$19:$B$23,2,FALSE))</f>
        <v>0</v>
      </c>
      <c r="O32">
        <f t="shared" si="1"/>
        <v>0</v>
      </c>
    </row>
    <row r="33" spans="1:15" x14ac:dyDescent="0.25">
      <c r="A33" s="79"/>
      <c r="B33" s="25"/>
      <c r="C33" s="25"/>
      <c r="D33" s="21"/>
      <c r="E33" s="21"/>
      <c r="F33" s="22"/>
      <c r="G33" s="23"/>
      <c r="H33" s="24"/>
      <c r="I33" s="81" t="str">
        <f t="shared" si="0"/>
        <v/>
      </c>
      <c r="J33" s="83"/>
      <c r="K33" s="19"/>
      <c r="L33" s="19">
        <f>IF($E33="",0,VLOOKUP($E33,Feuil2!$D$4:$E$7,2))</f>
        <v>0</v>
      </c>
      <c r="M33" s="19">
        <f>IF($F33="",0,VLOOKUP($F33,Feuil2!$D$10:$E$13,2))</f>
        <v>0</v>
      </c>
      <c r="N33" s="19">
        <f>IF($G33="",0,VLOOKUP($G33,Feuil2!$A$19:$B$23,2,FALSE))</f>
        <v>0</v>
      </c>
      <c r="O33">
        <f t="shared" si="1"/>
        <v>0</v>
      </c>
    </row>
    <row r="34" spans="1:15" x14ac:dyDescent="0.25">
      <c r="A34" s="79"/>
      <c r="B34" s="25"/>
      <c r="C34" s="25"/>
      <c r="D34" s="21"/>
      <c r="E34" s="21"/>
      <c r="F34" s="22"/>
      <c r="G34" s="23"/>
      <c r="H34" s="24"/>
      <c r="I34" s="81" t="str">
        <f t="shared" si="0"/>
        <v/>
      </c>
      <c r="J34" s="83"/>
      <c r="K34" s="19"/>
      <c r="L34" s="19">
        <f>IF($E34="",0,VLOOKUP($E34,Feuil2!$D$4:$E$7,2))</f>
        <v>0</v>
      </c>
      <c r="M34" s="19">
        <f>IF($F34="",0,VLOOKUP($F34,Feuil2!$D$10:$E$13,2))</f>
        <v>0</v>
      </c>
      <c r="N34" s="19">
        <f>IF($G34="",0,VLOOKUP($G34,Feuil2!$A$19:$B$23,2,FALSE))</f>
        <v>0</v>
      </c>
      <c r="O34">
        <f t="shared" si="1"/>
        <v>0</v>
      </c>
    </row>
    <row r="35" spans="1:15" x14ac:dyDescent="0.25">
      <c r="A35" s="79"/>
      <c r="B35" s="25"/>
      <c r="C35" s="25"/>
      <c r="D35" s="21"/>
      <c r="E35" s="21"/>
      <c r="F35" s="22"/>
      <c r="G35" s="23"/>
      <c r="H35" s="24"/>
      <c r="I35" s="81" t="str">
        <f t="shared" si="0"/>
        <v/>
      </c>
      <c r="J35" s="83"/>
      <c r="K35" s="19"/>
      <c r="L35" s="19">
        <f>IF($E35="",0,VLOOKUP($E35,Feuil2!$D$4:$E$7,2))</f>
        <v>0</v>
      </c>
      <c r="M35" s="19">
        <f>IF($F35="",0,VLOOKUP($F35,Feuil2!$D$10:$E$13,2))</f>
        <v>0</v>
      </c>
      <c r="N35" s="19">
        <f>IF($G35="",0,VLOOKUP($G35,Feuil2!$A$19:$B$23,2,FALSE))</f>
        <v>0</v>
      </c>
      <c r="O35">
        <f t="shared" si="1"/>
        <v>0</v>
      </c>
    </row>
    <row r="36" spans="1:15" x14ac:dyDescent="0.25">
      <c r="A36" s="79"/>
      <c r="B36" s="25"/>
      <c r="C36" s="25"/>
      <c r="D36" s="21"/>
      <c r="E36" s="21"/>
      <c r="F36" s="22"/>
      <c r="G36" s="23"/>
      <c r="H36" s="24"/>
      <c r="I36" s="81" t="str">
        <f t="shared" si="0"/>
        <v/>
      </c>
      <c r="J36" s="83"/>
      <c r="K36" s="19"/>
      <c r="L36" s="19">
        <f>IF($E36="",0,VLOOKUP($E36,Feuil2!$D$4:$E$7,2))</f>
        <v>0</v>
      </c>
      <c r="M36" s="19">
        <f>IF($F36="",0,VLOOKUP($F36,Feuil2!$D$10:$E$13,2))</f>
        <v>0</v>
      </c>
      <c r="N36" s="19">
        <f>IF($G36="",0,VLOOKUP($G36,Feuil2!$A$19:$B$23,2,FALSE))</f>
        <v>0</v>
      </c>
      <c r="O36">
        <f t="shared" si="1"/>
        <v>0</v>
      </c>
    </row>
    <row r="37" spans="1:15" x14ac:dyDescent="0.25">
      <c r="A37" s="79"/>
      <c r="B37" s="25"/>
      <c r="C37" s="25"/>
      <c r="D37" s="21"/>
      <c r="E37" s="21"/>
      <c r="F37" s="22"/>
      <c r="G37" s="23"/>
      <c r="H37" s="24"/>
      <c r="I37" s="81" t="str">
        <f t="shared" si="0"/>
        <v/>
      </c>
      <c r="J37" s="83"/>
      <c r="K37" s="19"/>
      <c r="L37" s="19">
        <f>IF($E37="",0,VLOOKUP($E37,Feuil2!$D$4:$E$7,2))</f>
        <v>0</v>
      </c>
      <c r="M37" s="19">
        <f>IF($F37="",0,VLOOKUP($F37,Feuil2!$D$10:$E$13,2))</f>
        <v>0</v>
      </c>
      <c r="N37" s="19">
        <f>IF($G37="",0,VLOOKUP($G37,Feuil2!$A$19:$B$23,2,FALSE))</f>
        <v>0</v>
      </c>
      <c r="O37">
        <f t="shared" si="1"/>
        <v>0</v>
      </c>
    </row>
    <row r="38" spans="1:15" x14ac:dyDescent="0.25">
      <c r="A38" s="79"/>
      <c r="B38" s="25"/>
      <c r="C38" s="25"/>
      <c r="D38" s="21"/>
      <c r="E38" s="21"/>
      <c r="F38" s="22"/>
      <c r="G38" s="23"/>
      <c r="H38" s="24"/>
      <c r="I38" s="81" t="str">
        <f t="shared" si="0"/>
        <v/>
      </c>
      <c r="J38" s="83"/>
      <c r="K38" s="19"/>
      <c r="L38" s="19">
        <f>IF($E38="",0,VLOOKUP($E38,Feuil2!$D$4:$E$7,2))</f>
        <v>0</v>
      </c>
      <c r="M38" s="19">
        <f>IF($F38="",0,VLOOKUP($F38,Feuil2!$D$10:$E$13,2))</f>
        <v>0</v>
      </c>
      <c r="N38" s="19">
        <f>IF($G38="",0,VLOOKUP($G38,Feuil2!$A$19:$B$23,2,FALSE))</f>
        <v>0</v>
      </c>
      <c r="O38">
        <f t="shared" si="1"/>
        <v>0</v>
      </c>
    </row>
    <row r="39" spans="1:15" x14ac:dyDescent="0.25">
      <c r="A39" s="79"/>
      <c r="B39" s="25"/>
      <c r="C39" s="25"/>
      <c r="D39" s="21"/>
      <c r="E39" s="21"/>
      <c r="F39" s="22"/>
      <c r="G39" s="23"/>
      <c r="H39" s="24"/>
      <c r="I39" s="81" t="str">
        <f t="shared" si="0"/>
        <v/>
      </c>
      <c r="J39" s="83"/>
      <c r="K39" s="19"/>
      <c r="L39" s="19">
        <f>IF($E39="",0,VLOOKUP($E39,Feuil2!$D$4:$E$7,2))</f>
        <v>0</v>
      </c>
      <c r="M39" s="19">
        <f>IF($F39="",0,VLOOKUP($F39,Feuil2!$D$10:$E$13,2))</f>
        <v>0</v>
      </c>
      <c r="N39" s="19">
        <f>IF($G39="",0,VLOOKUP($G39,Feuil2!$A$19:$B$23,2,FALSE))</f>
        <v>0</v>
      </c>
      <c r="O39">
        <f t="shared" si="1"/>
        <v>0</v>
      </c>
    </row>
    <row r="40" spans="1:15" x14ac:dyDescent="0.25">
      <c r="A40" s="79"/>
      <c r="B40" s="25"/>
      <c r="C40" s="25"/>
      <c r="D40" s="21"/>
      <c r="E40" s="21"/>
      <c r="F40" s="22"/>
      <c r="G40" s="23"/>
      <c r="H40" s="24"/>
      <c r="I40" s="81" t="str">
        <f t="shared" si="0"/>
        <v/>
      </c>
      <c r="J40" s="83"/>
      <c r="K40" s="19"/>
      <c r="L40" s="19">
        <f>IF($E40="",0,VLOOKUP($E40,Feuil2!$D$4:$E$7,2))</f>
        <v>0</v>
      </c>
      <c r="M40" s="19">
        <f>IF($F40="",0,VLOOKUP($F40,Feuil2!$D$10:$E$13,2))</f>
        <v>0</v>
      </c>
      <c r="N40" s="19">
        <f>IF($G40="",0,VLOOKUP($G40,Feuil2!$A$19:$B$23,2,FALSE))</f>
        <v>0</v>
      </c>
      <c r="O40">
        <f t="shared" si="1"/>
        <v>0</v>
      </c>
    </row>
    <row r="41" spans="1:15" ht="18.75" x14ac:dyDescent="0.3">
      <c r="B41" s="12"/>
      <c r="C41" s="12"/>
      <c r="D41" s="10"/>
      <c r="E41" s="10"/>
      <c r="F41" s="13"/>
      <c r="G41" s="13"/>
      <c r="H41" s="30" t="s">
        <v>152</v>
      </c>
      <c r="I41" s="29">
        <f>SUM(I12:I40)</f>
        <v>0</v>
      </c>
    </row>
    <row r="42" spans="1:15" x14ac:dyDescent="0.25">
      <c r="B42" s="2"/>
    </row>
    <row r="43" spans="1:15" x14ac:dyDescent="0.25">
      <c r="B43" s="38"/>
      <c r="C43" s="39"/>
      <c r="D43" s="39"/>
      <c r="E43" s="39"/>
      <c r="F43" s="28"/>
      <c r="G43" s="28"/>
      <c r="H43" s="28"/>
    </row>
    <row r="44" spans="1:15" x14ac:dyDescent="0.25">
      <c r="B44" s="4"/>
      <c r="C44" s="11"/>
      <c r="D44" s="11"/>
      <c r="E44" s="11"/>
      <c r="F44" s="11"/>
      <c r="G44" s="11"/>
      <c r="H44" s="11"/>
    </row>
    <row r="45" spans="1:15" x14ac:dyDescent="0.25">
      <c r="B45" s="35"/>
      <c r="C45" s="15"/>
      <c r="D45" s="15"/>
      <c r="E45" s="34"/>
      <c r="F45" s="36"/>
      <c r="G45" s="34"/>
      <c r="H45" s="37"/>
      <c r="I45" s="37"/>
    </row>
    <row r="46" spans="1:15" x14ac:dyDescent="0.25">
      <c r="B46" s="35"/>
      <c r="C46" s="15"/>
      <c r="D46" s="15"/>
      <c r="E46" s="34"/>
      <c r="F46" s="36"/>
      <c r="G46" s="34"/>
      <c r="H46" s="37"/>
      <c r="I46" s="37"/>
    </row>
    <row r="47" spans="1:15" x14ac:dyDescent="0.25">
      <c r="B47" s="6"/>
    </row>
    <row r="48" spans="1:15" ht="18.75" x14ac:dyDescent="0.3">
      <c r="B48" s="78" t="s">
        <v>177</v>
      </c>
    </row>
    <row r="50" spans="2:8" x14ac:dyDescent="0.25">
      <c r="B50" s="41"/>
      <c r="C50" s="31"/>
      <c r="F50" s="45"/>
      <c r="G50" s="45"/>
      <c r="H50" s="45"/>
    </row>
    <row r="51" spans="2:8" x14ac:dyDescent="0.25">
      <c r="B51" s="42" t="s">
        <v>6</v>
      </c>
      <c r="C51" s="43"/>
      <c r="F51" s="42" t="s">
        <v>7</v>
      </c>
      <c r="G51" s="31"/>
      <c r="H51" s="46"/>
    </row>
    <row r="52" spans="2:8" x14ac:dyDescent="0.25">
      <c r="B52" s="44"/>
      <c r="C52" s="31"/>
      <c r="F52" s="45"/>
      <c r="G52" s="45"/>
      <c r="H52" s="45"/>
    </row>
    <row r="53" spans="2:8" x14ac:dyDescent="0.25">
      <c r="B53" s="7"/>
    </row>
    <row r="54" spans="2:8" x14ac:dyDescent="0.25">
      <c r="B54" s="7"/>
    </row>
    <row r="55" spans="2:8" x14ac:dyDescent="0.25">
      <c r="B55" s="14"/>
    </row>
    <row r="56" spans="2:8" x14ac:dyDescent="0.25">
      <c r="B56" s="33"/>
    </row>
  </sheetData>
  <mergeCells count="3">
    <mergeCell ref="E4:G4"/>
    <mergeCell ref="I7:J7"/>
    <mergeCell ref="E7:F7"/>
  </mergeCells>
  <conditionalFormatting sqref="D12:D40">
    <cfRule type="containsText" dxfId="1" priority="1" operator="containsText" text="Team Leader">
      <formula>NOT(ISERROR(SEARCH("Team Leader",D12)))</formula>
    </cfRule>
    <cfRule type="containsText" dxfId="0" priority="2" operator="containsText" text="Team Leader">
      <formula>NOT(ISERROR(SEARCH("Team Leader",D12)))</formula>
    </cfRule>
  </conditionalFormatting>
  <hyperlinks>
    <hyperlink ref="J3" r:id="rId1" xr:uid="{00000000-0004-0000-0100-000000000000}"/>
    <hyperlink ref="B48" location="Travel!A1" display="please fill in this travel form" xr:uid="{00000000-0004-0000-0100-000001000000}"/>
  </hyperlinks>
  <pageMargins left="0.70866141732283472" right="0.70866141732283472" top="0.74803149606299213" bottom="0.74803149606299213" header="0.31496062992125984" footer="0.31496062992125984"/>
  <pageSetup paperSize="9" scale="60" orientation="landscape" r:id="rId2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Feuil2!$A$24:$A$25</xm:f>
          </x14:formula1>
          <xm:sqref>H12:H40</xm:sqref>
        </x14:dataValidation>
        <x14:dataValidation type="list" allowBlank="1" showInputMessage="1" showErrorMessage="1" xr:uid="{00000000-0002-0000-0100-000001000000}">
          <x14:formula1>
            <xm:f>Feuil2!$A$1:$A$2</xm:f>
          </x14:formula1>
          <xm:sqref>A12:A40</xm:sqref>
        </x14:dataValidation>
        <x14:dataValidation type="list" allowBlank="1" showInputMessage="1" showErrorMessage="1" xr:uid="{00000000-0002-0000-0100-000002000000}">
          <x14:formula1>
            <xm:f>Feuil2!$A$10:$A$13</xm:f>
          </x14:formula1>
          <xm:sqref>F12:F40</xm:sqref>
        </x14:dataValidation>
        <x14:dataValidation type="list" allowBlank="1" showInputMessage="1" showErrorMessage="1" xr:uid="{00000000-0002-0000-0100-000003000000}">
          <x14:formula1>
            <xm:f>Feuil2!$A$30:$A$34</xm:f>
          </x14:formula1>
          <xm:sqref>D12:D40</xm:sqref>
        </x14:dataValidation>
        <x14:dataValidation type="list" allowBlank="1" showInputMessage="1" showErrorMessage="1" xr:uid="{00000000-0002-0000-0100-000005000000}">
          <x14:formula1>
            <xm:f>Feuil2!$A$19:$A$23</xm:f>
          </x14:formula1>
          <xm:sqref>G12:G40</xm:sqref>
        </x14:dataValidation>
        <x14:dataValidation type="list" allowBlank="1" showInputMessage="1" showErrorMessage="1" xr:uid="{00000000-0002-0000-0100-000004000000}">
          <x14:formula1>
            <xm:f>Feuil2!$A$4:$A$7</xm:f>
          </x14:formula1>
          <xm:sqref>E12:E40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0"/>
  <sheetViews>
    <sheetView zoomScaleNormal="100" workbookViewId="0">
      <selection activeCell="D13" sqref="D13"/>
    </sheetView>
  </sheetViews>
  <sheetFormatPr baseColWidth="10" defaultColWidth="11.42578125" defaultRowHeight="15" x14ac:dyDescent="0.25"/>
  <cols>
    <col min="3" max="3" width="15.85546875" customWidth="1"/>
    <col min="4" max="4" width="16.28515625" customWidth="1"/>
    <col min="5" max="5" width="16.5703125" customWidth="1"/>
    <col min="6" max="6" width="16.140625" customWidth="1"/>
  </cols>
  <sheetData>
    <row r="1" spans="1:6" ht="18.75" x14ac:dyDescent="0.3">
      <c r="A1" s="55"/>
      <c r="C1" s="74" t="s">
        <v>178</v>
      </c>
    </row>
    <row r="2" spans="1:6" s="77" customFormat="1" x14ac:dyDescent="0.25">
      <c r="A2" s="76" t="s">
        <v>207</v>
      </c>
    </row>
    <row r="3" spans="1:6" x14ac:dyDescent="0.25">
      <c r="A3" s="14"/>
    </row>
    <row r="4" spans="1:6" x14ac:dyDescent="0.25">
      <c r="A4" s="14"/>
    </row>
    <row r="5" spans="1:6" ht="15.75" thickBot="1" x14ac:dyDescent="0.3">
      <c r="A5" s="56"/>
      <c r="B5" s="28"/>
      <c r="C5" s="56" t="s">
        <v>179</v>
      </c>
      <c r="D5" s="28"/>
      <c r="E5" s="28"/>
      <c r="F5" s="28"/>
    </row>
    <row r="6" spans="1:6" ht="15.75" thickBot="1" x14ac:dyDescent="0.3">
      <c r="A6" s="57"/>
      <c r="B6" s="69"/>
      <c r="C6" s="69" t="s">
        <v>180</v>
      </c>
      <c r="D6" s="69"/>
      <c r="E6" s="69"/>
      <c r="F6" s="70"/>
    </row>
    <row r="7" spans="1:6" ht="15.75" thickBot="1" x14ac:dyDescent="0.3">
      <c r="A7" s="58" t="s">
        <v>181</v>
      </c>
      <c r="B7" s="59" t="s">
        <v>182</v>
      </c>
      <c r="C7" s="59" t="s">
        <v>183</v>
      </c>
      <c r="D7" s="59" t="s">
        <v>184</v>
      </c>
      <c r="E7" s="59" t="s">
        <v>185</v>
      </c>
      <c r="F7" s="59" t="s">
        <v>190</v>
      </c>
    </row>
    <row r="8" spans="1:6" ht="15.75" thickBot="1" x14ac:dyDescent="0.3">
      <c r="A8" s="60"/>
      <c r="B8" s="61"/>
      <c r="C8" s="61"/>
      <c r="D8" s="61"/>
      <c r="E8" s="61"/>
      <c r="F8" s="61"/>
    </row>
    <row r="9" spans="1:6" ht="15.75" thickBot="1" x14ac:dyDescent="0.3">
      <c r="A9" s="60"/>
      <c r="B9" s="61"/>
      <c r="C9" s="61"/>
      <c r="D9" s="61"/>
      <c r="E9" s="61"/>
      <c r="F9" s="61"/>
    </row>
    <row r="10" spans="1:6" ht="15.75" thickBot="1" x14ac:dyDescent="0.3">
      <c r="A10" s="60"/>
      <c r="B10" s="61"/>
      <c r="C10" s="61"/>
      <c r="D10" s="61"/>
      <c r="E10" s="61"/>
      <c r="F10" s="61"/>
    </row>
    <row r="11" spans="1:6" ht="15.75" thickBot="1" x14ac:dyDescent="0.3">
      <c r="A11" s="2"/>
      <c r="B11" s="28"/>
      <c r="C11" s="28"/>
      <c r="D11" s="28"/>
      <c r="E11" s="28"/>
      <c r="F11" s="28"/>
    </row>
    <row r="12" spans="1:6" ht="15.75" thickBot="1" x14ac:dyDescent="0.3">
      <c r="C12" s="57"/>
      <c r="D12" s="71" t="s">
        <v>186</v>
      </c>
      <c r="E12" s="72"/>
      <c r="F12" s="28"/>
    </row>
    <row r="13" spans="1:6" ht="15.75" thickBot="1" x14ac:dyDescent="0.3">
      <c r="C13" s="63" t="s">
        <v>181</v>
      </c>
      <c r="D13" s="64" t="s">
        <v>182</v>
      </c>
      <c r="E13" s="67" t="s">
        <v>190</v>
      </c>
      <c r="F13" s="28"/>
    </row>
    <row r="14" spans="1:6" ht="15.75" thickBot="1" x14ac:dyDescent="0.3">
      <c r="C14" s="60"/>
      <c r="D14" s="61"/>
      <c r="E14" s="61"/>
      <c r="F14" s="28"/>
    </row>
    <row r="15" spans="1:6" ht="15.75" thickBot="1" x14ac:dyDescent="0.3">
      <c r="C15" s="60"/>
      <c r="D15" s="61"/>
      <c r="E15" s="61"/>
      <c r="F15" s="28"/>
    </row>
    <row r="16" spans="1:6" ht="15.75" thickBot="1" x14ac:dyDescent="0.3">
      <c r="C16" s="60"/>
      <c r="D16" s="61"/>
      <c r="E16" s="61"/>
      <c r="F16" s="28"/>
    </row>
    <row r="17" spans="1:6" ht="15.75" thickBot="1" x14ac:dyDescent="0.3">
      <c r="A17" s="2"/>
      <c r="B17" s="28"/>
      <c r="C17" s="28"/>
      <c r="D17" s="28"/>
      <c r="E17" s="28"/>
      <c r="F17" s="28"/>
    </row>
    <row r="18" spans="1:6" ht="15.75" thickBot="1" x14ac:dyDescent="0.3">
      <c r="B18" s="28"/>
      <c r="C18" s="65" t="s">
        <v>242</v>
      </c>
      <c r="E18" s="65" t="s">
        <v>187</v>
      </c>
      <c r="F18" s="28"/>
    </row>
    <row r="19" spans="1:6" ht="15.75" thickBot="1" x14ac:dyDescent="0.3">
      <c r="B19" s="28"/>
      <c r="C19" s="67" t="s">
        <v>190</v>
      </c>
      <c r="E19" s="67" t="s">
        <v>190</v>
      </c>
      <c r="F19" s="28"/>
    </row>
    <row r="20" spans="1:6" ht="15.75" thickBot="1" x14ac:dyDescent="0.3">
      <c r="B20" s="28"/>
      <c r="C20" s="66"/>
      <c r="E20" s="66"/>
      <c r="F20" s="28"/>
    </row>
    <row r="21" spans="1:6" x14ac:dyDescent="0.25">
      <c r="A21" s="2"/>
      <c r="B21" s="28"/>
      <c r="C21" s="28"/>
      <c r="D21" s="28"/>
      <c r="E21" s="28"/>
      <c r="F21" s="28"/>
    </row>
    <row r="22" spans="1:6" ht="15.75" thickBot="1" x14ac:dyDescent="0.3">
      <c r="A22" s="28"/>
      <c r="B22" s="28"/>
      <c r="C22" s="56" t="s">
        <v>188</v>
      </c>
      <c r="D22" s="28"/>
      <c r="E22" s="28"/>
      <c r="F22" s="28"/>
    </row>
    <row r="23" spans="1:6" ht="15.75" thickBot="1" x14ac:dyDescent="0.3">
      <c r="A23" s="57"/>
      <c r="B23" s="69"/>
      <c r="C23" s="69" t="s">
        <v>180</v>
      </c>
      <c r="D23" s="69"/>
      <c r="E23" s="69"/>
      <c r="F23" s="70"/>
    </row>
    <row r="24" spans="1:6" ht="15.75" thickBot="1" x14ac:dyDescent="0.3">
      <c r="A24" s="58" t="s">
        <v>181</v>
      </c>
      <c r="B24" s="59" t="s">
        <v>182</v>
      </c>
      <c r="C24" s="59" t="s">
        <v>183</v>
      </c>
      <c r="D24" s="59" t="s">
        <v>184</v>
      </c>
      <c r="E24" s="59" t="s">
        <v>185</v>
      </c>
      <c r="F24" s="59" t="s">
        <v>190</v>
      </c>
    </row>
    <row r="25" spans="1:6" ht="15.75" thickBot="1" x14ac:dyDescent="0.3">
      <c r="A25" s="60"/>
      <c r="B25" s="61"/>
      <c r="C25" s="61"/>
      <c r="D25" s="61"/>
      <c r="E25" s="61"/>
      <c r="F25" s="61"/>
    </row>
    <row r="26" spans="1:6" ht="15.75" thickBot="1" x14ac:dyDescent="0.3">
      <c r="A26" s="60"/>
      <c r="B26" s="61"/>
      <c r="C26" s="61"/>
      <c r="D26" s="61"/>
      <c r="E26" s="61"/>
      <c r="F26" s="61"/>
    </row>
    <row r="27" spans="1:6" ht="15.75" thickBot="1" x14ac:dyDescent="0.3">
      <c r="A27" s="60"/>
      <c r="B27" s="61"/>
      <c r="C27" s="61"/>
      <c r="D27" s="61"/>
      <c r="E27" s="61"/>
      <c r="F27" s="61"/>
    </row>
    <row r="28" spans="1:6" ht="15.75" thickBot="1" x14ac:dyDescent="0.3">
      <c r="A28" s="2"/>
      <c r="B28" s="28"/>
      <c r="C28" s="28"/>
      <c r="D28" s="28"/>
      <c r="E28" s="28"/>
      <c r="F28" s="28"/>
    </row>
    <row r="29" spans="1:6" ht="15.75" thickBot="1" x14ac:dyDescent="0.3">
      <c r="C29" s="62"/>
      <c r="D29" s="71" t="s">
        <v>193</v>
      </c>
      <c r="E29" s="72"/>
      <c r="F29" s="28"/>
    </row>
    <row r="30" spans="1:6" ht="15.75" thickBot="1" x14ac:dyDescent="0.3">
      <c r="C30" s="63" t="s">
        <v>181</v>
      </c>
      <c r="D30" s="64" t="s">
        <v>182</v>
      </c>
      <c r="E30" s="64" t="s">
        <v>190</v>
      </c>
      <c r="F30" s="28"/>
    </row>
    <row r="31" spans="1:6" ht="15.75" thickBot="1" x14ac:dyDescent="0.3">
      <c r="C31" s="60"/>
      <c r="D31" s="61"/>
      <c r="E31" s="61"/>
      <c r="F31" s="28"/>
    </row>
    <row r="32" spans="1:6" ht="15.75" thickBot="1" x14ac:dyDescent="0.3">
      <c r="C32" s="60"/>
      <c r="D32" s="61"/>
      <c r="E32" s="61"/>
      <c r="F32" s="28"/>
    </row>
    <row r="33" spans="1:6" ht="15.75" thickBot="1" x14ac:dyDescent="0.3">
      <c r="C33" s="60"/>
      <c r="D33" s="61"/>
      <c r="E33" s="61"/>
      <c r="F33" s="28"/>
    </row>
    <row r="34" spans="1:6" ht="15.75" thickBot="1" x14ac:dyDescent="0.3">
      <c r="A34" s="2"/>
      <c r="B34" s="28"/>
      <c r="C34" s="28"/>
      <c r="D34" s="28"/>
      <c r="E34" s="28"/>
      <c r="F34" s="28"/>
    </row>
    <row r="35" spans="1:6" ht="15.75" thickBot="1" x14ac:dyDescent="0.3">
      <c r="B35" s="28"/>
      <c r="D35" s="65" t="s">
        <v>189</v>
      </c>
      <c r="E35" s="28"/>
      <c r="F35" s="28"/>
    </row>
    <row r="36" spans="1:6" ht="15.75" thickBot="1" x14ac:dyDescent="0.3">
      <c r="B36" s="28"/>
      <c r="D36" s="67" t="s">
        <v>190</v>
      </c>
      <c r="E36" s="28"/>
      <c r="F36" s="28"/>
    </row>
    <row r="37" spans="1:6" ht="15.75" thickBot="1" x14ac:dyDescent="0.3">
      <c r="B37" s="28"/>
      <c r="D37" s="66"/>
      <c r="E37" s="28"/>
      <c r="F37" s="28"/>
    </row>
    <row r="38" spans="1:6" x14ac:dyDescent="0.25">
      <c r="B38" s="28"/>
      <c r="C38" s="73"/>
      <c r="D38" s="28"/>
      <c r="E38" s="28"/>
      <c r="F38" s="28"/>
    </row>
    <row r="39" spans="1:6" x14ac:dyDescent="0.25">
      <c r="B39" s="28"/>
      <c r="C39" s="73"/>
      <c r="D39" s="28"/>
      <c r="E39" s="28"/>
      <c r="F39" s="28"/>
    </row>
    <row r="40" spans="1:6" x14ac:dyDescent="0.25">
      <c r="A40" s="68" t="s">
        <v>191</v>
      </c>
      <c r="B40" s="75"/>
      <c r="D40" s="68" t="s">
        <v>192</v>
      </c>
    </row>
  </sheetData>
  <hyperlinks>
    <hyperlink ref="A2" r:id="rId1" display="mailto:info@ffbjudo.be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90" orientation="portrait" r:id="rId2"/>
  <headerFooter>
    <oddHeader>&amp;L&amp;16EJU Training Camp&amp;R&amp;14Herstal, BEL
February 05-08, 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6"/>
  <sheetViews>
    <sheetView workbookViewId="0">
      <selection activeCell="B24" sqref="B24"/>
    </sheetView>
  </sheetViews>
  <sheetFormatPr baseColWidth="10" defaultColWidth="11.42578125" defaultRowHeight="15" x14ac:dyDescent="0.25"/>
  <cols>
    <col min="1" max="1" width="30.42578125" bestFit="1" customWidth="1"/>
    <col min="2" max="2" width="22.140625" bestFit="1" customWidth="1"/>
    <col min="3" max="3" width="7.85546875" customWidth="1"/>
    <col min="4" max="4" width="30.42578125" bestFit="1" customWidth="1"/>
    <col min="6" max="6" width="14.28515625" bestFit="1" customWidth="1"/>
  </cols>
  <sheetData>
    <row r="1" spans="1:8" x14ac:dyDescent="0.25">
      <c r="A1" s="16" t="s">
        <v>167</v>
      </c>
      <c r="B1" s="51" t="s">
        <v>212</v>
      </c>
    </row>
    <row r="2" spans="1:8" x14ac:dyDescent="0.25">
      <c r="A2" s="16" t="s">
        <v>168</v>
      </c>
      <c r="B2" s="103" t="s">
        <v>213</v>
      </c>
    </row>
    <row r="3" spans="1:8" x14ac:dyDescent="0.25">
      <c r="A3" s="16"/>
    </row>
    <row r="4" spans="1:8" x14ac:dyDescent="0.25">
      <c r="A4" s="51" t="s">
        <v>198</v>
      </c>
      <c r="D4" s="51" t="s">
        <v>198</v>
      </c>
      <c r="E4" s="18">
        <v>25</v>
      </c>
      <c r="G4" s="106" t="s">
        <v>216</v>
      </c>
      <c r="H4" s="106"/>
    </row>
    <row r="5" spans="1:8" x14ac:dyDescent="0.25">
      <c r="A5" s="51" t="s">
        <v>230</v>
      </c>
      <c r="D5" s="51" t="s">
        <v>229</v>
      </c>
      <c r="E5" s="18">
        <v>0</v>
      </c>
      <c r="G5" s="106" t="s">
        <v>215</v>
      </c>
      <c r="H5" s="106"/>
    </row>
    <row r="6" spans="1:8" x14ac:dyDescent="0.25">
      <c r="A6" s="51" t="s">
        <v>229</v>
      </c>
      <c r="D6" s="51" t="s">
        <v>169</v>
      </c>
      <c r="E6" s="18">
        <v>0</v>
      </c>
      <c r="G6" s="106" t="s">
        <v>217</v>
      </c>
      <c r="H6" s="106"/>
    </row>
    <row r="7" spans="1:8" x14ac:dyDescent="0.25">
      <c r="A7" s="51" t="s">
        <v>169</v>
      </c>
      <c r="D7" s="51" t="s">
        <v>232</v>
      </c>
      <c r="E7" s="18">
        <v>0</v>
      </c>
      <c r="G7" s="106" t="s">
        <v>218</v>
      </c>
      <c r="H7" s="106"/>
    </row>
    <row r="8" spans="1:8" x14ac:dyDescent="0.25">
      <c r="G8" s="106" t="s">
        <v>219</v>
      </c>
      <c r="H8" s="106"/>
    </row>
    <row r="9" spans="1:8" x14ac:dyDescent="0.25">
      <c r="G9" s="106" t="s">
        <v>228</v>
      </c>
      <c r="H9" s="106"/>
    </row>
    <row r="10" spans="1:8" x14ac:dyDescent="0.25">
      <c r="A10" s="51" t="s">
        <v>199</v>
      </c>
      <c r="D10" s="51" t="s">
        <v>199</v>
      </c>
      <c r="E10" s="52">
        <v>25</v>
      </c>
      <c r="G10" s="106" t="s">
        <v>220</v>
      </c>
      <c r="H10" s="106"/>
    </row>
    <row r="11" spans="1:8" x14ac:dyDescent="0.25">
      <c r="A11" s="51" t="s">
        <v>170</v>
      </c>
      <c r="D11" s="51" t="s">
        <v>231</v>
      </c>
      <c r="E11" s="18">
        <v>0</v>
      </c>
      <c r="G11" s="106"/>
      <c r="H11" s="106"/>
    </row>
    <row r="12" spans="1:8" x14ac:dyDescent="0.25">
      <c r="A12" s="51" t="s">
        <v>231</v>
      </c>
      <c r="D12" s="51" t="s">
        <v>170</v>
      </c>
      <c r="E12" s="52">
        <v>60</v>
      </c>
      <c r="G12" s="106" t="s">
        <v>221</v>
      </c>
      <c r="H12" s="106"/>
    </row>
    <row r="13" spans="1:8" x14ac:dyDescent="0.25">
      <c r="A13" s="51" t="s">
        <v>169</v>
      </c>
      <c r="D13" s="51" t="s">
        <v>169</v>
      </c>
      <c r="E13" s="52">
        <v>0</v>
      </c>
      <c r="G13" s="106" t="s">
        <v>222</v>
      </c>
      <c r="H13" s="106"/>
    </row>
    <row r="14" spans="1:8" x14ac:dyDescent="0.25">
      <c r="A14" s="51"/>
      <c r="B14" s="51"/>
      <c r="G14" s="106" t="s">
        <v>223</v>
      </c>
      <c r="H14" s="106"/>
    </row>
    <row r="15" spans="1:8" x14ac:dyDescent="0.25">
      <c r="G15" s="106" t="s">
        <v>224</v>
      </c>
      <c r="H15" s="106"/>
    </row>
    <row r="16" spans="1:8" x14ac:dyDescent="0.25">
      <c r="G16" s="106" t="s">
        <v>225</v>
      </c>
    </row>
    <row r="17" spans="1:7" x14ac:dyDescent="0.25">
      <c r="A17" s="17"/>
      <c r="G17" s="106" t="s">
        <v>226</v>
      </c>
    </row>
    <row r="18" spans="1:7" x14ac:dyDescent="0.25">
      <c r="E18" s="17"/>
      <c r="F18" s="17"/>
      <c r="G18" s="106" t="s">
        <v>227</v>
      </c>
    </row>
    <row r="19" spans="1:7" x14ac:dyDescent="0.25">
      <c r="A19" t="s">
        <v>233</v>
      </c>
      <c r="B19">
        <v>420</v>
      </c>
      <c r="E19" s="18"/>
      <c r="F19" s="18"/>
      <c r="G19" s="106"/>
    </row>
    <row r="20" spans="1:7" x14ac:dyDescent="0.25">
      <c r="A20" t="s">
        <v>234</v>
      </c>
      <c r="B20">
        <v>350</v>
      </c>
      <c r="E20" s="18"/>
      <c r="F20" s="18"/>
      <c r="G20" s="106"/>
    </row>
    <row r="21" spans="1:7" x14ac:dyDescent="0.25">
      <c r="A21" t="s">
        <v>235</v>
      </c>
      <c r="B21">
        <v>250</v>
      </c>
      <c r="E21" s="18"/>
      <c r="F21" s="18"/>
      <c r="G21" s="106"/>
    </row>
    <row r="22" spans="1:7" x14ac:dyDescent="0.25">
      <c r="A22" t="s">
        <v>236</v>
      </c>
      <c r="B22">
        <v>350</v>
      </c>
      <c r="E22" s="18"/>
      <c r="F22" s="18"/>
      <c r="G22" s="106"/>
    </row>
    <row r="23" spans="1:7" x14ac:dyDescent="0.25">
      <c r="A23" t="s">
        <v>237</v>
      </c>
      <c r="B23">
        <v>300</v>
      </c>
      <c r="E23" s="18"/>
      <c r="F23" s="18"/>
      <c r="G23" s="106"/>
    </row>
    <row r="24" spans="1:7" x14ac:dyDescent="0.25">
      <c r="A24" t="s">
        <v>201</v>
      </c>
      <c r="E24" s="18"/>
      <c r="F24" s="18"/>
      <c r="G24" s="106"/>
    </row>
    <row r="25" spans="1:7" x14ac:dyDescent="0.25">
      <c r="A25" t="s">
        <v>202</v>
      </c>
      <c r="E25" s="18"/>
      <c r="F25" s="18"/>
      <c r="G25" s="106"/>
    </row>
    <row r="26" spans="1:7" x14ac:dyDescent="0.25">
      <c r="E26" s="18"/>
      <c r="F26" s="18"/>
      <c r="G26" s="106"/>
    </row>
    <row r="27" spans="1:7" x14ac:dyDescent="0.25">
      <c r="A27" t="s">
        <v>158</v>
      </c>
      <c r="F27" s="18"/>
      <c r="G27" s="106"/>
    </row>
    <row r="28" spans="1:7" x14ac:dyDescent="0.25">
      <c r="A28" t="s">
        <v>159</v>
      </c>
      <c r="F28" s="18"/>
    </row>
    <row r="29" spans="1:7" x14ac:dyDescent="0.25">
      <c r="F29" s="18"/>
    </row>
    <row r="30" spans="1:7" x14ac:dyDescent="0.25">
      <c r="A30" t="s">
        <v>162</v>
      </c>
      <c r="F30" s="18"/>
    </row>
    <row r="31" spans="1:7" x14ac:dyDescent="0.25">
      <c r="A31" t="s">
        <v>163</v>
      </c>
      <c r="F31" s="18"/>
    </row>
    <row r="32" spans="1:7" x14ac:dyDescent="0.25">
      <c r="A32" t="s">
        <v>164</v>
      </c>
      <c r="F32" s="18"/>
    </row>
    <row r="33" spans="1:6" x14ac:dyDescent="0.25">
      <c r="A33" t="s">
        <v>165</v>
      </c>
      <c r="F33" s="18"/>
    </row>
    <row r="34" spans="1:6" x14ac:dyDescent="0.25">
      <c r="A34" t="s">
        <v>166</v>
      </c>
      <c r="F34" s="18"/>
    </row>
    <row r="36" spans="1:6" x14ac:dyDescent="0.25">
      <c r="A36" s="20" t="s">
        <v>10</v>
      </c>
      <c r="B36" s="20" t="s">
        <v>11</v>
      </c>
      <c r="C36" s="18"/>
    </row>
    <row r="37" spans="1:6" x14ac:dyDescent="0.25">
      <c r="A37" s="20" t="s">
        <v>12</v>
      </c>
      <c r="B37" s="20" t="s">
        <v>13</v>
      </c>
      <c r="C37" s="18"/>
    </row>
    <row r="38" spans="1:6" x14ac:dyDescent="0.25">
      <c r="A38" s="20" t="s">
        <v>14</v>
      </c>
      <c r="B38" s="20" t="s">
        <v>15</v>
      </c>
    </row>
    <row r="39" spans="1:6" x14ac:dyDescent="0.25">
      <c r="A39" s="20" t="s">
        <v>16</v>
      </c>
      <c r="B39" s="20" t="s">
        <v>17</v>
      </c>
    </row>
    <row r="40" spans="1:6" x14ac:dyDescent="0.25">
      <c r="A40" s="20" t="s">
        <v>18</v>
      </c>
      <c r="B40" s="20" t="s">
        <v>19</v>
      </c>
    </row>
    <row r="41" spans="1:6" x14ac:dyDescent="0.25">
      <c r="A41" s="20" t="s">
        <v>20</v>
      </c>
      <c r="B41" s="20" t="s">
        <v>21</v>
      </c>
    </row>
    <row r="42" spans="1:6" x14ac:dyDescent="0.25">
      <c r="A42" s="20" t="s">
        <v>22</v>
      </c>
      <c r="B42" s="20" t="s">
        <v>23</v>
      </c>
    </row>
    <row r="43" spans="1:6" x14ac:dyDescent="0.25">
      <c r="A43" s="20" t="s">
        <v>24</v>
      </c>
      <c r="B43" s="20" t="s">
        <v>25</v>
      </c>
    </row>
    <row r="44" spans="1:6" x14ac:dyDescent="0.25">
      <c r="A44" s="20" t="s">
        <v>26</v>
      </c>
      <c r="B44" s="20" t="s">
        <v>27</v>
      </c>
    </row>
    <row r="45" spans="1:6" x14ac:dyDescent="0.25">
      <c r="A45" s="20" t="s">
        <v>28</v>
      </c>
      <c r="B45" s="20" t="s">
        <v>29</v>
      </c>
    </row>
    <row r="46" spans="1:6" x14ac:dyDescent="0.25">
      <c r="A46" s="20" t="s">
        <v>30</v>
      </c>
      <c r="B46" s="20" t="s">
        <v>31</v>
      </c>
    </row>
    <row r="47" spans="1:6" x14ac:dyDescent="0.25">
      <c r="A47" s="20" t="s">
        <v>32</v>
      </c>
      <c r="B47" s="20" t="s">
        <v>33</v>
      </c>
    </row>
    <row r="48" spans="1:6" x14ac:dyDescent="0.25">
      <c r="A48" s="20" t="s">
        <v>34</v>
      </c>
      <c r="B48" s="20" t="s">
        <v>35</v>
      </c>
    </row>
    <row r="49" spans="1:2" x14ac:dyDescent="0.25">
      <c r="A49" s="20" t="s">
        <v>36</v>
      </c>
      <c r="B49" s="20" t="s">
        <v>37</v>
      </c>
    </row>
    <row r="50" spans="1:2" x14ac:dyDescent="0.25">
      <c r="A50" s="20" t="s">
        <v>38</v>
      </c>
      <c r="B50" s="20" t="s">
        <v>39</v>
      </c>
    </row>
    <row r="51" spans="1:2" x14ac:dyDescent="0.25">
      <c r="A51" s="20" t="s">
        <v>40</v>
      </c>
      <c r="B51" s="20" t="s">
        <v>41</v>
      </c>
    </row>
    <row r="52" spans="1:2" x14ac:dyDescent="0.25">
      <c r="A52" s="20" t="s">
        <v>42</v>
      </c>
      <c r="B52" s="20" t="s">
        <v>43</v>
      </c>
    </row>
    <row r="53" spans="1:2" x14ac:dyDescent="0.25">
      <c r="A53" s="20" t="s">
        <v>44</v>
      </c>
      <c r="B53" s="20" t="s">
        <v>45</v>
      </c>
    </row>
    <row r="54" spans="1:2" x14ac:dyDescent="0.25">
      <c r="A54" s="20" t="s">
        <v>46</v>
      </c>
      <c r="B54" s="20" t="s">
        <v>47</v>
      </c>
    </row>
    <row r="55" spans="1:2" x14ac:dyDescent="0.25">
      <c r="A55" s="20" t="s">
        <v>48</v>
      </c>
      <c r="B55" s="20" t="s">
        <v>49</v>
      </c>
    </row>
    <row r="56" spans="1:2" x14ac:dyDescent="0.25">
      <c r="A56" s="20" t="s">
        <v>50</v>
      </c>
      <c r="B56" s="20" t="s">
        <v>51</v>
      </c>
    </row>
    <row r="57" spans="1:2" x14ac:dyDescent="0.25">
      <c r="A57" s="20" t="s">
        <v>52</v>
      </c>
      <c r="B57" s="20" t="s">
        <v>53</v>
      </c>
    </row>
    <row r="58" spans="1:2" x14ac:dyDescent="0.25">
      <c r="A58" s="20" t="s">
        <v>54</v>
      </c>
      <c r="B58" s="20" t="s">
        <v>55</v>
      </c>
    </row>
    <row r="59" spans="1:2" x14ac:dyDescent="0.25">
      <c r="A59" s="20" t="s">
        <v>56</v>
      </c>
      <c r="B59" s="20" t="s">
        <v>57</v>
      </c>
    </row>
    <row r="60" spans="1:2" x14ac:dyDescent="0.25">
      <c r="A60" s="20" t="s">
        <v>58</v>
      </c>
      <c r="B60" s="20" t="s">
        <v>59</v>
      </c>
    </row>
    <row r="61" spans="1:2" x14ac:dyDescent="0.25">
      <c r="A61" s="20" t="s">
        <v>60</v>
      </c>
      <c r="B61" s="20" t="s">
        <v>61</v>
      </c>
    </row>
    <row r="62" spans="1:2" x14ac:dyDescent="0.25">
      <c r="A62" s="20" t="s">
        <v>62</v>
      </c>
      <c r="B62" s="20" t="s">
        <v>63</v>
      </c>
    </row>
    <row r="63" spans="1:2" x14ac:dyDescent="0.25">
      <c r="A63" s="20" t="s">
        <v>64</v>
      </c>
      <c r="B63" s="20" t="s">
        <v>65</v>
      </c>
    </row>
    <row r="64" spans="1:2" x14ac:dyDescent="0.25">
      <c r="A64" s="20" t="s">
        <v>66</v>
      </c>
      <c r="B64" s="20" t="s">
        <v>67</v>
      </c>
    </row>
    <row r="65" spans="1:2" x14ac:dyDescent="0.25">
      <c r="A65" s="20" t="s">
        <v>68</v>
      </c>
      <c r="B65" s="20" t="s">
        <v>69</v>
      </c>
    </row>
    <row r="66" spans="1:2" x14ac:dyDescent="0.25">
      <c r="A66" s="20" t="s">
        <v>70</v>
      </c>
      <c r="B66" s="20" t="s">
        <v>71</v>
      </c>
    </row>
    <row r="67" spans="1:2" x14ac:dyDescent="0.25">
      <c r="A67" s="20" t="s">
        <v>72</v>
      </c>
      <c r="B67" s="20" t="s">
        <v>73</v>
      </c>
    </row>
    <row r="68" spans="1:2" x14ac:dyDescent="0.25">
      <c r="A68" s="20" t="s">
        <v>74</v>
      </c>
      <c r="B68" s="20" t="s">
        <v>75</v>
      </c>
    </row>
    <row r="69" spans="1:2" x14ac:dyDescent="0.25">
      <c r="A69" s="20" t="s">
        <v>76</v>
      </c>
      <c r="B69" s="20" t="s">
        <v>77</v>
      </c>
    </row>
    <row r="70" spans="1:2" x14ac:dyDescent="0.25">
      <c r="A70" s="20" t="s">
        <v>78</v>
      </c>
      <c r="B70" s="20" t="s">
        <v>79</v>
      </c>
    </row>
    <row r="71" spans="1:2" x14ac:dyDescent="0.25">
      <c r="A71" s="20" t="s">
        <v>80</v>
      </c>
      <c r="B71" s="20" t="s">
        <v>81</v>
      </c>
    </row>
    <row r="72" spans="1:2" x14ac:dyDescent="0.25">
      <c r="A72" s="20" t="s">
        <v>82</v>
      </c>
      <c r="B72" s="20" t="s">
        <v>83</v>
      </c>
    </row>
    <row r="73" spans="1:2" x14ac:dyDescent="0.25">
      <c r="A73" s="20" t="s">
        <v>84</v>
      </c>
      <c r="B73" s="20" t="s">
        <v>85</v>
      </c>
    </row>
    <row r="74" spans="1:2" x14ac:dyDescent="0.25">
      <c r="A74" s="20" t="s">
        <v>86</v>
      </c>
      <c r="B74" s="20" t="s">
        <v>87</v>
      </c>
    </row>
    <row r="75" spans="1:2" x14ac:dyDescent="0.25">
      <c r="A75" s="20" t="s">
        <v>88</v>
      </c>
      <c r="B75" s="20" t="s">
        <v>89</v>
      </c>
    </row>
    <row r="76" spans="1:2" x14ac:dyDescent="0.25">
      <c r="A76" s="20" t="s">
        <v>90</v>
      </c>
      <c r="B76" s="20" t="s">
        <v>91</v>
      </c>
    </row>
    <row r="77" spans="1:2" x14ac:dyDescent="0.25">
      <c r="A77" s="20" t="s">
        <v>92</v>
      </c>
      <c r="B77" s="20" t="s">
        <v>93</v>
      </c>
    </row>
    <row r="78" spans="1:2" x14ac:dyDescent="0.25">
      <c r="A78" s="20" t="s">
        <v>94</v>
      </c>
      <c r="B78" s="20" t="s">
        <v>95</v>
      </c>
    </row>
    <row r="79" spans="1:2" x14ac:dyDescent="0.25">
      <c r="A79" s="20" t="s">
        <v>96</v>
      </c>
      <c r="B79" s="20" t="s">
        <v>97</v>
      </c>
    </row>
    <row r="80" spans="1:2" x14ac:dyDescent="0.25">
      <c r="A80" s="20" t="s">
        <v>98</v>
      </c>
      <c r="B80" s="20" t="s">
        <v>99</v>
      </c>
    </row>
    <row r="81" spans="1:2" x14ac:dyDescent="0.25">
      <c r="A81" s="20" t="s">
        <v>100</v>
      </c>
      <c r="B81" s="20" t="s">
        <v>101</v>
      </c>
    </row>
    <row r="82" spans="1:2" x14ac:dyDescent="0.25">
      <c r="A82" s="20" t="s">
        <v>102</v>
      </c>
      <c r="B82" s="20" t="s">
        <v>103</v>
      </c>
    </row>
    <row r="83" spans="1:2" x14ac:dyDescent="0.25">
      <c r="A83" s="20" t="s">
        <v>104</v>
      </c>
      <c r="B83" s="20" t="s">
        <v>105</v>
      </c>
    </row>
    <row r="84" spans="1:2" x14ac:dyDescent="0.25">
      <c r="A84" s="20" t="s">
        <v>106</v>
      </c>
      <c r="B84" s="20" t="s">
        <v>107</v>
      </c>
    </row>
    <row r="85" spans="1:2" x14ac:dyDescent="0.25">
      <c r="A85" s="20" t="s">
        <v>108</v>
      </c>
      <c r="B85" s="20" t="s">
        <v>109</v>
      </c>
    </row>
    <row r="86" spans="1:2" x14ac:dyDescent="0.25">
      <c r="A86" s="20" t="s">
        <v>110</v>
      </c>
      <c r="B86" s="20" t="s">
        <v>111</v>
      </c>
    </row>
    <row r="87" spans="1:2" x14ac:dyDescent="0.25">
      <c r="A87" s="20" t="s">
        <v>112</v>
      </c>
      <c r="B87" s="20" t="s">
        <v>113</v>
      </c>
    </row>
    <row r="88" spans="1:2" x14ac:dyDescent="0.25">
      <c r="A88" s="20" t="s">
        <v>114</v>
      </c>
      <c r="B88" s="20" t="s">
        <v>115</v>
      </c>
    </row>
    <row r="89" spans="1:2" x14ac:dyDescent="0.25">
      <c r="A89" s="20" t="s">
        <v>116</v>
      </c>
      <c r="B89" s="20" t="s">
        <v>117</v>
      </c>
    </row>
    <row r="90" spans="1:2" x14ac:dyDescent="0.25">
      <c r="A90" s="20" t="s">
        <v>118</v>
      </c>
      <c r="B90" s="20" t="s">
        <v>119</v>
      </c>
    </row>
    <row r="91" spans="1:2" x14ac:dyDescent="0.25">
      <c r="A91" s="20" t="s">
        <v>120</v>
      </c>
      <c r="B91" s="20" t="s">
        <v>121</v>
      </c>
    </row>
    <row r="92" spans="1:2" x14ac:dyDescent="0.25">
      <c r="A92" s="20" t="s">
        <v>122</v>
      </c>
      <c r="B92" s="20" t="s">
        <v>123</v>
      </c>
    </row>
    <row r="93" spans="1:2" x14ac:dyDescent="0.25">
      <c r="A93" s="20" t="s">
        <v>124</v>
      </c>
      <c r="B93" s="20" t="s">
        <v>125</v>
      </c>
    </row>
    <row r="94" spans="1:2" x14ac:dyDescent="0.25">
      <c r="A94" s="20" t="s">
        <v>126</v>
      </c>
      <c r="B94" s="20" t="s">
        <v>127</v>
      </c>
    </row>
    <row r="95" spans="1:2" x14ac:dyDescent="0.25">
      <c r="A95" s="20" t="s">
        <v>128</v>
      </c>
      <c r="B95" s="20" t="s">
        <v>129</v>
      </c>
    </row>
    <row r="96" spans="1:2" x14ac:dyDescent="0.25">
      <c r="A96" s="20" t="s">
        <v>130</v>
      </c>
      <c r="B96" s="20" t="s">
        <v>131</v>
      </c>
    </row>
    <row r="97" spans="1:2" x14ac:dyDescent="0.25">
      <c r="A97" s="20" t="s">
        <v>132</v>
      </c>
      <c r="B97" s="20" t="s">
        <v>133</v>
      </c>
    </row>
    <row r="98" spans="1:2" x14ac:dyDescent="0.25">
      <c r="A98" s="20" t="s">
        <v>134</v>
      </c>
      <c r="B98" s="20" t="s">
        <v>135</v>
      </c>
    </row>
    <row r="99" spans="1:2" x14ac:dyDescent="0.25">
      <c r="A99" s="20" t="s">
        <v>136</v>
      </c>
      <c r="B99" s="20" t="s">
        <v>137</v>
      </c>
    </row>
    <row r="100" spans="1:2" x14ac:dyDescent="0.25">
      <c r="A100" s="20" t="s">
        <v>138</v>
      </c>
      <c r="B100" s="20" t="s">
        <v>139</v>
      </c>
    </row>
    <row r="101" spans="1:2" x14ac:dyDescent="0.25">
      <c r="A101" s="20" t="s">
        <v>140</v>
      </c>
      <c r="B101" s="20" t="s">
        <v>141</v>
      </c>
    </row>
    <row r="102" spans="1:2" x14ac:dyDescent="0.25">
      <c r="A102" s="20" t="s">
        <v>142</v>
      </c>
      <c r="B102" s="20" t="s">
        <v>143</v>
      </c>
    </row>
    <row r="103" spans="1:2" x14ac:dyDescent="0.25">
      <c r="A103" s="20" t="s">
        <v>144</v>
      </c>
      <c r="B103" s="20" t="s">
        <v>145</v>
      </c>
    </row>
    <row r="104" spans="1:2" x14ac:dyDescent="0.25">
      <c r="A104" s="20" t="s">
        <v>146</v>
      </c>
      <c r="B104" s="20" t="s">
        <v>147</v>
      </c>
    </row>
    <row r="105" spans="1:2" x14ac:dyDescent="0.25">
      <c r="A105" s="20" t="s">
        <v>148</v>
      </c>
      <c r="B105" s="20" t="s">
        <v>149</v>
      </c>
    </row>
    <row r="106" spans="1:2" x14ac:dyDescent="0.25">
      <c r="A106" s="20" t="s">
        <v>150</v>
      </c>
      <c r="B106" s="20" t="s">
        <v>151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Open</vt:lpstr>
      <vt:lpstr>Camp</vt:lpstr>
      <vt:lpstr>Travel</vt:lpstr>
      <vt:lpstr>Feuil2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Hoesl</cp:lastModifiedBy>
  <cp:lastPrinted>2017-10-31T14:04:47Z</cp:lastPrinted>
  <dcterms:created xsi:type="dcterms:W3CDTF">2015-11-04T10:12:14Z</dcterms:created>
  <dcterms:modified xsi:type="dcterms:W3CDTF">2017-11-30T09:05:55Z</dcterms:modified>
</cp:coreProperties>
</file>