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27.0.0.1\ejupublic\2_Gold\2_Tournaments &amp; Camps\2018\EJO\СZE Prague\"/>
    </mc:Choice>
  </mc:AlternateContent>
  <bookViews>
    <workbookView xWindow="0" yWindow="0" windowWidth="28800" windowHeight="11310" xr2:uid="{00000000-000D-0000-FFFF-FFFF00000000}"/>
  </bookViews>
  <sheets>
    <sheet name="forms" sheetId="1" r:id="rId1"/>
    <sheet name="invoice" sheetId="2" r:id="rId2"/>
  </sheets>
  <definedNames>
    <definedName name="_xlnm.Print_Area" localSheetId="0">forms!$A$1:$I$44</definedName>
  </definedNames>
  <calcPr calcId="171027"/>
  <fileRecoveryPr autoRecover="0"/>
</workbook>
</file>

<file path=xl/calcChain.xml><?xml version="1.0" encoding="utf-8"?>
<calcChain xmlns="http://schemas.openxmlformats.org/spreadsheetml/2006/main">
  <c r="I49" i="1" l="1"/>
  <c r="I50" i="1" s="1"/>
  <c r="I51" i="1" s="1"/>
  <c r="I52" i="1" s="1"/>
  <c r="I53" i="1" s="1"/>
  <c r="I54" i="1" s="1"/>
  <c r="I55" i="1" s="1"/>
  <c r="I56" i="1" s="1"/>
  <c r="I57" i="1" s="1"/>
  <c r="I58" i="1" s="1"/>
  <c r="H49" i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D17" i="2" l="1"/>
  <c r="G21" i="1" l="1"/>
  <c r="G31" i="1"/>
  <c r="G30" i="1"/>
  <c r="G29" i="1"/>
  <c r="G28" i="1"/>
  <c r="G27" i="1"/>
  <c r="G26" i="1"/>
  <c r="G25" i="1"/>
  <c r="G24" i="1"/>
  <c r="G23" i="1"/>
  <c r="G22" i="1"/>
  <c r="B43" i="2"/>
  <c r="B42" i="2"/>
  <c r="H41" i="2"/>
  <c r="G41" i="2"/>
  <c r="F41" i="2"/>
  <c r="B41" i="2"/>
  <c r="H40" i="2"/>
  <c r="G40" i="2"/>
  <c r="F40" i="2"/>
  <c r="B40" i="2"/>
  <c r="H39" i="2"/>
  <c r="G39" i="2"/>
  <c r="F39" i="2"/>
  <c r="B39" i="2"/>
  <c r="H38" i="2"/>
  <c r="G38" i="2"/>
  <c r="F38" i="2"/>
  <c r="B38" i="2"/>
  <c r="H37" i="2"/>
  <c r="G37" i="2"/>
  <c r="F37" i="2"/>
  <c r="B37" i="2"/>
  <c r="I36" i="2"/>
  <c r="H36" i="2"/>
  <c r="G36" i="2"/>
  <c r="B36" i="2"/>
  <c r="B35" i="2"/>
  <c r="H34" i="2"/>
  <c r="B34" i="2"/>
  <c r="B33" i="2"/>
  <c r="B32" i="2"/>
  <c r="B18" i="2"/>
  <c r="H40" i="1"/>
  <c r="I39" i="2" s="1"/>
  <c r="H41" i="1"/>
  <c r="I40" i="2" s="1"/>
  <c r="H42" i="1"/>
  <c r="I41" i="2" s="1"/>
  <c r="H39" i="1"/>
  <c r="I38" i="2" s="1"/>
  <c r="H38" i="1"/>
  <c r="I37" i="2" s="1"/>
  <c r="H34" i="1"/>
  <c r="H35" i="1" s="1"/>
  <c r="I35" i="2" s="1"/>
  <c r="D38" i="1"/>
  <c r="E37" i="2" s="1"/>
  <c r="I34" i="2" l="1"/>
  <c r="H43" i="1"/>
  <c r="I42" i="2" l="1"/>
  <c r="B14" i="2"/>
  <c r="F31" i="2"/>
  <c r="D31" i="2"/>
  <c r="C31" i="2"/>
  <c r="F30" i="2"/>
  <c r="D30" i="2"/>
  <c r="C30" i="2"/>
  <c r="F29" i="2"/>
  <c r="D29" i="2"/>
  <c r="C29" i="2"/>
  <c r="F28" i="2"/>
  <c r="D28" i="2"/>
  <c r="C28" i="2"/>
  <c r="F27" i="2"/>
  <c r="D27" i="2"/>
  <c r="C27" i="2"/>
  <c r="F26" i="2"/>
  <c r="D26" i="2"/>
  <c r="C26" i="2"/>
  <c r="F25" i="2"/>
  <c r="D25" i="2"/>
  <c r="C25" i="2"/>
  <c r="F24" i="2"/>
  <c r="D24" i="2"/>
  <c r="C24" i="2"/>
  <c r="F23" i="2"/>
  <c r="D23" i="2"/>
  <c r="C23" i="2"/>
  <c r="F22" i="2"/>
  <c r="D22" i="2"/>
  <c r="C22" i="2"/>
  <c r="B13" i="2"/>
  <c r="B12" i="2"/>
  <c r="F30" i="1"/>
  <c r="G30" i="2" s="1"/>
  <c r="D30" i="1"/>
  <c r="F29" i="1"/>
  <c r="G29" i="2" s="1"/>
  <c r="D29" i="1"/>
  <c r="H27" i="2"/>
  <c r="F27" i="1"/>
  <c r="G27" i="2" s="1"/>
  <c r="D27" i="1"/>
  <c r="H26" i="2"/>
  <c r="F26" i="1"/>
  <c r="G26" i="2" s="1"/>
  <c r="D26" i="1"/>
  <c r="H23" i="2"/>
  <c r="F23" i="1"/>
  <c r="G23" i="2" s="1"/>
  <c r="D23" i="1"/>
  <c r="H25" i="2"/>
  <c r="H24" i="2"/>
  <c r="H22" i="2"/>
  <c r="H29" i="1" l="1"/>
  <c r="B29" i="2" s="1"/>
  <c r="H26" i="1"/>
  <c r="H30" i="1"/>
  <c r="B30" i="2" s="1"/>
  <c r="H27" i="1"/>
  <c r="H23" i="1"/>
  <c r="E30" i="2"/>
  <c r="I30" i="2"/>
  <c r="E27" i="2"/>
  <c r="E26" i="2"/>
  <c r="E23" i="2"/>
  <c r="E29" i="2"/>
  <c r="H28" i="2"/>
  <c r="H31" i="2"/>
  <c r="H29" i="2"/>
  <c r="H30" i="2"/>
  <c r="B20" i="2"/>
  <c r="B19" i="2"/>
  <c r="F31" i="1"/>
  <c r="G31" i="2" s="1"/>
  <c r="D31" i="1"/>
  <c r="F28" i="1"/>
  <c r="G28" i="2" s="1"/>
  <c r="D28" i="1"/>
  <c r="F25" i="1"/>
  <c r="G25" i="2" s="1"/>
  <c r="D25" i="1"/>
  <c r="F24" i="1"/>
  <c r="G24" i="2" s="1"/>
  <c r="D24" i="1"/>
  <c r="I29" i="2" l="1"/>
  <c r="I23" i="2"/>
  <c r="B23" i="2"/>
  <c r="I27" i="2"/>
  <c r="B27" i="2"/>
  <c r="I26" i="2"/>
  <c r="B26" i="2"/>
  <c r="H25" i="1"/>
  <c r="H31" i="1"/>
  <c r="E24" i="2"/>
  <c r="H24" i="1"/>
  <c r="E28" i="2"/>
  <c r="H28" i="1"/>
  <c r="E31" i="2"/>
  <c r="E25" i="2"/>
  <c r="B48" i="1"/>
  <c r="I31" i="2" l="1"/>
  <c r="B31" i="2"/>
  <c r="I28" i="2"/>
  <c r="B28" i="2"/>
  <c r="I25" i="2"/>
  <c r="B25" i="2"/>
  <c r="I24" i="2"/>
  <c r="B24" i="2"/>
  <c r="B49" i="1"/>
  <c r="D39" i="1"/>
  <c r="E38" i="2" s="1"/>
  <c r="D22" i="1"/>
  <c r="D21" i="1"/>
  <c r="F22" i="1"/>
  <c r="G22" i="2" s="1"/>
  <c r="F21" i="1"/>
  <c r="H21" i="2"/>
  <c r="F21" i="2"/>
  <c r="D21" i="2"/>
  <c r="C21" i="2"/>
  <c r="D16" i="2"/>
  <c r="D15" i="2"/>
  <c r="G15" i="2"/>
  <c r="H22" i="1" l="1"/>
  <c r="E21" i="2"/>
  <c r="H21" i="1"/>
  <c r="B21" i="2" s="1"/>
  <c r="E22" i="2"/>
  <c r="D47" i="1"/>
  <c r="D48" i="1" s="1"/>
  <c r="D40" i="1"/>
  <c r="E39" i="2" s="1"/>
  <c r="I22" i="2" l="1"/>
  <c r="B22" i="2"/>
  <c r="H32" i="1"/>
  <c r="D49" i="1"/>
  <c r="D42" i="1" s="1"/>
  <c r="E41" i="2" s="1"/>
  <c r="D41" i="1"/>
  <c r="E40" i="2" s="1"/>
  <c r="G21" i="2"/>
  <c r="I32" i="2" l="1"/>
  <c r="H44" i="1"/>
  <c r="I43" i="2" s="1"/>
  <c r="D47" i="2" s="1"/>
  <c r="I21" i="2"/>
</calcChain>
</file>

<file path=xl/sharedStrings.xml><?xml version="1.0" encoding="utf-8"?>
<sst xmlns="http://schemas.openxmlformats.org/spreadsheetml/2006/main" count="86" uniqueCount="64">
  <si>
    <t>Arrival date</t>
  </si>
  <si>
    <t>Departure date</t>
  </si>
  <si>
    <t>Nights</t>
  </si>
  <si>
    <t>TOTAL €</t>
  </si>
  <si>
    <t>Single</t>
  </si>
  <si>
    <t>Number / rooms</t>
  </si>
  <si>
    <t>Number / persons</t>
  </si>
  <si>
    <t>TOTAL</t>
  </si>
  <si>
    <t>PP/night</t>
  </si>
  <si>
    <t>Arrival time</t>
  </si>
  <si>
    <t>Flight no.</t>
  </si>
  <si>
    <t>Departure time</t>
  </si>
  <si>
    <t>No. Of persons</t>
  </si>
  <si>
    <t>Double</t>
  </si>
  <si>
    <t>Triple</t>
  </si>
  <si>
    <t>No. of lunches</t>
  </si>
  <si>
    <t>No. of dinners</t>
  </si>
  <si>
    <t>INVOICE CAN BE PRINTED FROM THE 2ND LIST</t>
  </si>
  <si>
    <t>TEAM</t>
  </si>
  <si>
    <t>INVOICE no.:</t>
  </si>
  <si>
    <t>Date:</t>
  </si>
  <si>
    <t>To:</t>
  </si>
  <si>
    <t>TOTAL PAYMENT</t>
  </si>
  <si>
    <t xml:space="preserve">             signature</t>
  </si>
  <si>
    <t>Český svaz juda  /   Czech Judo Federation</t>
  </si>
  <si>
    <t>Zátopkova 100/2, 160 17 Praha 6 - Břevnov</t>
  </si>
  <si>
    <t>Bank:</t>
  </si>
  <si>
    <t>Czech Republic</t>
  </si>
  <si>
    <t>Vítězné nám. 2</t>
  </si>
  <si>
    <t>Id. No.: 00537560</t>
  </si>
  <si>
    <t>160 00 Praha 6, Czech Republic</t>
  </si>
  <si>
    <t>VAT: CZ00537560</t>
  </si>
  <si>
    <t>A/C No.:</t>
  </si>
  <si>
    <t>tel:  +420-233-355-280</t>
  </si>
  <si>
    <t xml:space="preserve"> IBAN :</t>
  </si>
  <si>
    <t>CZ14 0600 0000 0001 8106 0351</t>
  </si>
  <si>
    <t>fax:  +420-257-214-265</t>
  </si>
  <si>
    <t>SWIFT:</t>
  </si>
  <si>
    <t>AGBACZPP</t>
  </si>
  <si>
    <t>ACCOMMODATION</t>
  </si>
  <si>
    <t xml:space="preserve">181 060 351/0600
</t>
  </si>
  <si>
    <t>HOTEL</t>
  </si>
  <si>
    <t>DUO</t>
  </si>
  <si>
    <t>MONETA MONEY BANK</t>
  </si>
  <si>
    <t>EJU ENRY FEE</t>
  </si>
  <si>
    <t>No. of competitors</t>
  </si>
  <si>
    <t>CECHIE</t>
  </si>
  <si>
    <t>MEALS</t>
  </si>
  <si>
    <t>THURSDAY</t>
  </si>
  <si>
    <t>FRIDAY</t>
  </si>
  <si>
    <t>SATURDAY</t>
  </si>
  <si>
    <t>SUNDAY</t>
  </si>
  <si>
    <t>MONDAY</t>
  </si>
  <si>
    <t>ARRIVAL</t>
  </si>
  <si>
    <t>DEPARTURE</t>
  </si>
  <si>
    <t>ACCOMMODATION TOTAL</t>
  </si>
  <si>
    <t>EJU ENRY FEE TOTAL</t>
  </si>
  <si>
    <t>MEALS TOTAL</t>
  </si>
  <si>
    <t>COUNTRY</t>
  </si>
  <si>
    <t>IMPORTANT: FILL UP THE GREY CELLS</t>
  </si>
  <si>
    <t>e-mail: czechjudo@czechjudo.cz</t>
  </si>
  <si>
    <t>Hour</t>
  </si>
  <si>
    <t>Minute</t>
  </si>
  <si>
    <t>Please send before February 1, 2018, to czechjudo@czechjudo.cz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</si>
</sst>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\ [$€-1]"/>
    <numFmt numFmtId="165" formatCode="d/m;@"/>
    <numFmt numFmtId="166" formatCode="dd/mm/yy;@"/>
    <numFmt numFmtId="167" formatCode="[$-409]mmmm\ d\,\ yyyy;@"/>
    <numFmt numFmtId="168" formatCode="[$-20000]ddd\,\ mmm\ dd"/>
    <numFmt numFmtId="169" formatCode="00"/>
  </numFmts>
  <fonts count="3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Tahoma"/>
      <family val="2"/>
      <charset val="238"/>
    </font>
    <font>
      <b/>
      <sz val="14"/>
      <color rgb="FF1F497D"/>
      <name val="Cambria"/>
      <family val="1"/>
      <charset val="238"/>
    </font>
    <font>
      <b/>
      <sz val="16"/>
      <color rgb="FFFF0000"/>
      <name val="Arial"/>
      <family val="2"/>
      <charset val="238"/>
    </font>
    <font>
      <sz val="16"/>
      <color indexed="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b/>
      <sz val="16"/>
      <color indexed="8"/>
      <name val="Calibri"/>
      <family val="2"/>
      <charset val="238"/>
    </font>
    <font>
      <sz val="16"/>
      <name val="Calibri"/>
      <family val="2"/>
      <charset val="238"/>
    </font>
    <font>
      <b/>
      <sz val="14"/>
      <color rgb="FFFF0000"/>
      <name val="Cambria"/>
      <family val="1"/>
      <charset val="238"/>
    </font>
    <font>
      <b/>
      <sz val="2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name val="Arial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6"/>
      <color theme="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24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b/>
      <sz val="28"/>
      <color rgb="FFFF0000"/>
      <name val="Cambria"/>
      <family val="1"/>
      <charset val="238"/>
    </font>
    <font>
      <b/>
      <sz val="24"/>
      <color theme="0"/>
      <name val="Arial"/>
      <family val="2"/>
      <charset val="238"/>
    </font>
    <font>
      <b/>
      <sz val="24"/>
      <color theme="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0" fillId="0" borderId="0" xfId="0" applyProtection="1">
      <protection hidden="1"/>
    </xf>
    <xf numFmtId="0" fontId="1" fillId="0" borderId="1" xfId="0" applyFont="1" applyBorder="1" applyAlignment="1" applyProtection="1">
      <alignment wrapText="1"/>
      <protection hidden="1"/>
    </xf>
    <xf numFmtId="1" fontId="1" fillId="0" borderId="1" xfId="0" applyNumberFormat="1" applyFont="1" applyBorder="1" applyAlignment="1" applyProtection="1">
      <alignment horizontal="center" wrapText="1"/>
      <protection hidden="1"/>
    </xf>
    <xf numFmtId="164" fontId="1" fillId="0" borderId="1" xfId="0" applyNumberFormat="1" applyFont="1" applyBorder="1" applyAlignment="1" applyProtection="1">
      <alignment horizontal="center" wrapText="1"/>
      <protection hidden="1"/>
    </xf>
    <xf numFmtId="0" fontId="2" fillId="0" borderId="0" xfId="0" applyFont="1" applyProtection="1">
      <protection hidden="1"/>
    </xf>
    <xf numFmtId="14" fontId="0" fillId="0" borderId="0" xfId="0" applyNumberFormat="1" applyProtection="1">
      <protection hidden="1"/>
    </xf>
    <xf numFmtId="165" fontId="1" fillId="2" borderId="1" xfId="0" applyNumberFormat="1" applyFont="1" applyFill="1" applyBorder="1" applyAlignment="1" applyProtection="1">
      <alignment horizontal="center" wrapText="1"/>
      <protection locked="0" hidden="1"/>
    </xf>
    <xf numFmtId="49" fontId="8" fillId="0" borderId="0" xfId="0" applyNumberFormat="1" applyFont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center"/>
      <protection hidden="1"/>
    </xf>
    <xf numFmtId="0" fontId="10" fillId="0" borderId="0" xfId="0" applyFont="1" applyBorder="1" applyAlignment="1" applyProtection="1">
      <protection hidden="1"/>
    </xf>
    <xf numFmtId="165" fontId="1" fillId="0" borderId="1" xfId="0" applyNumberFormat="1" applyFont="1" applyBorder="1" applyAlignment="1" applyProtection="1">
      <alignment horizontal="center" wrapText="1"/>
      <protection hidden="1"/>
    </xf>
    <xf numFmtId="0" fontId="1" fillId="0" borderId="1" xfId="0" applyFont="1" applyBorder="1" applyAlignment="1" applyProtection="1">
      <alignment horizontal="center" wrapText="1"/>
      <protection hidden="1"/>
    </xf>
    <xf numFmtId="0" fontId="12" fillId="0" borderId="7" xfId="0" applyFont="1" applyBorder="1" applyProtection="1">
      <protection hidden="1"/>
    </xf>
    <xf numFmtId="0" fontId="13" fillId="0" borderId="8" xfId="0" applyFont="1" applyBorder="1" applyProtection="1">
      <protection hidden="1"/>
    </xf>
    <xf numFmtId="0" fontId="0" fillId="0" borderId="0" xfId="0" applyBorder="1" applyProtection="1">
      <protection hidden="1"/>
    </xf>
    <xf numFmtId="0" fontId="0" fillId="0" borderId="11" xfId="0" applyBorder="1" applyProtection="1">
      <protection hidden="1"/>
    </xf>
    <xf numFmtId="0" fontId="14" fillId="0" borderId="0" xfId="0" applyFont="1" applyProtection="1">
      <protection hidden="1"/>
    </xf>
    <xf numFmtId="0" fontId="16" fillId="0" borderId="15" xfId="0" applyFont="1" applyBorder="1" applyAlignment="1" applyProtection="1">
      <protection hidden="1"/>
    </xf>
    <xf numFmtId="0" fontId="16" fillId="0" borderId="0" xfId="0" applyFont="1" applyBorder="1" applyAlignment="1" applyProtection="1">
      <protection hidden="1"/>
    </xf>
    <xf numFmtId="0" fontId="8" fillId="0" borderId="0" xfId="0" applyNumberFormat="1" applyFont="1" applyBorder="1" applyAlignment="1" applyProtection="1">
      <alignment vertical="center"/>
      <protection hidden="1"/>
    </xf>
    <xf numFmtId="0" fontId="16" fillId="0" borderId="0" xfId="0" applyFont="1" applyBorder="1" applyAlignment="1" applyProtection="1">
      <alignment horizontal="left"/>
      <protection hidden="1"/>
    </xf>
    <xf numFmtId="0" fontId="16" fillId="0" borderId="16" xfId="0" applyFont="1" applyBorder="1" applyAlignment="1" applyProtection="1">
      <protection hidden="1"/>
    </xf>
    <xf numFmtId="0" fontId="16" fillId="0" borderId="0" xfId="0" applyFont="1" applyBorder="1" applyProtection="1">
      <protection hidden="1"/>
    </xf>
    <xf numFmtId="0" fontId="0" fillId="0" borderId="0" xfId="0" applyFont="1" applyBorder="1" applyProtection="1">
      <protection hidden="1"/>
    </xf>
    <xf numFmtId="0" fontId="17" fillId="0" borderId="0" xfId="0" applyFont="1" applyBorder="1" applyAlignment="1" applyProtection="1">
      <protection hidden="1"/>
    </xf>
    <xf numFmtId="0" fontId="17" fillId="0" borderId="16" xfId="0" applyFont="1" applyBorder="1" applyAlignment="1" applyProtection="1">
      <protection hidden="1"/>
    </xf>
    <xf numFmtId="0" fontId="16" fillId="0" borderId="12" xfId="0" applyFont="1" applyBorder="1" applyAlignment="1" applyProtection="1">
      <protection hidden="1"/>
    </xf>
    <xf numFmtId="0" fontId="16" fillId="0" borderId="13" xfId="0" applyFont="1" applyBorder="1" applyAlignment="1" applyProtection="1">
      <protection hidden="1"/>
    </xf>
    <xf numFmtId="0" fontId="16" fillId="0" borderId="14" xfId="0" applyFont="1" applyBorder="1" applyAlignment="1" applyProtection="1">
      <protection hidden="1"/>
    </xf>
    <xf numFmtId="0" fontId="0" fillId="0" borderId="0" xfId="0" applyNumberFormat="1" applyProtection="1">
      <protection hidden="1"/>
    </xf>
    <xf numFmtId="0" fontId="16" fillId="3" borderId="0" xfId="0" applyFont="1" applyFill="1" applyBorder="1" applyAlignment="1" applyProtection="1">
      <protection hidden="1"/>
    </xf>
    <xf numFmtId="0" fontId="16" fillId="3" borderId="16" xfId="0" applyFont="1" applyFill="1" applyBorder="1" applyAlignment="1" applyProtection="1">
      <protection hidden="1"/>
    </xf>
    <xf numFmtId="0" fontId="16" fillId="3" borderId="15" xfId="0" applyFont="1" applyFill="1" applyBorder="1" applyAlignment="1" applyProtection="1">
      <protection hidden="1"/>
    </xf>
    <xf numFmtId="0" fontId="16" fillId="3" borderId="0" xfId="0" applyFont="1" applyFill="1" applyBorder="1" applyAlignment="1" applyProtection="1">
      <alignment horizontal="left"/>
      <protection hidden="1"/>
    </xf>
    <xf numFmtId="0" fontId="0" fillId="3" borderId="0" xfId="0" applyFill="1" applyProtection="1">
      <protection hidden="1"/>
    </xf>
    <xf numFmtId="0" fontId="20" fillId="0" borderId="0" xfId="0" applyFont="1" applyAlignment="1" applyProtection="1">
      <alignment horizontal="center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/>
      <protection locked="0" hidden="1"/>
    </xf>
    <xf numFmtId="165" fontId="1" fillId="2" borderId="1" xfId="0" applyNumberFormat="1" applyFont="1" applyFill="1" applyBorder="1" applyAlignment="1" applyProtection="1">
      <alignment horizontal="center"/>
      <protection locked="0" hidden="1"/>
    </xf>
    <xf numFmtId="0" fontId="0" fillId="2" borderId="1" xfId="0" applyFont="1" applyFill="1" applyBorder="1" applyAlignment="1" applyProtection="1">
      <alignment horizontal="center"/>
      <protection locked="0"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20" fillId="0" borderId="0" xfId="0" applyFont="1" applyAlignment="1" applyProtection="1">
      <alignment horizontal="center"/>
      <protection hidden="1"/>
    </xf>
    <xf numFmtId="0" fontId="0" fillId="2" borderId="1" xfId="0" applyFill="1" applyBorder="1" applyAlignment="1" applyProtection="1">
      <alignment vertical="center"/>
      <protection locked="0" hidden="1"/>
    </xf>
    <xf numFmtId="1" fontId="1" fillId="6" borderId="1" xfId="0" applyNumberFormat="1" applyFont="1" applyFill="1" applyBorder="1" applyAlignment="1" applyProtection="1">
      <alignment horizontal="center"/>
      <protection hidden="1"/>
    </xf>
    <xf numFmtId="164" fontId="1" fillId="6" borderId="1" xfId="0" applyNumberFormat="1" applyFont="1" applyFill="1" applyBorder="1" applyAlignment="1" applyProtection="1">
      <alignment horizontal="center"/>
      <protection hidden="1"/>
    </xf>
    <xf numFmtId="0" fontId="1" fillId="6" borderId="1" xfId="0" applyFont="1" applyFill="1" applyBorder="1" applyAlignment="1" applyProtection="1">
      <alignment horizontal="center" vertical="center"/>
      <protection hidden="1"/>
    </xf>
    <xf numFmtId="0" fontId="1" fillId="6" borderId="1" xfId="0" applyFont="1" applyFill="1" applyBorder="1" applyAlignment="1" applyProtection="1">
      <protection hidden="1"/>
    </xf>
    <xf numFmtId="0" fontId="1" fillId="6" borderId="1" xfId="0" applyFont="1" applyFill="1" applyBorder="1" applyAlignment="1" applyProtection="1">
      <alignment horizontal="center"/>
      <protection hidden="1"/>
    </xf>
    <xf numFmtId="0" fontId="11" fillId="3" borderId="0" xfId="0" applyFont="1" applyFill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Border="1" applyProtection="1">
      <protection hidden="1"/>
    </xf>
    <xf numFmtId="0" fontId="15" fillId="0" borderId="0" xfId="0" applyFont="1" applyBorder="1" applyAlignment="1" applyProtection="1">
      <alignment vertical="center"/>
      <protection hidden="1"/>
    </xf>
    <xf numFmtId="0" fontId="18" fillId="0" borderId="0" xfId="0" applyFont="1" applyAlignment="1" applyProtection="1">
      <protection hidden="1"/>
    </xf>
    <xf numFmtId="0" fontId="1" fillId="0" borderId="0" xfId="0" applyFont="1" applyBorder="1" applyAlignment="1" applyProtection="1">
      <alignment wrapText="1"/>
      <protection hidden="1"/>
    </xf>
    <xf numFmtId="166" fontId="1" fillId="0" borderId="1" xfId="0" applyNumberFormat="1" applyFont="1" applyBorder="1" applyAlignment="1" applyProtection="1">
      <alignment wrapText="1"/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1" fillId="0" borderId="22" xfId="0" applyFont="1" applyBorder="1" applyAlignment="1" applyProtection="1">
      <alignment wrapText="1"/>
      <protection hidden="1"/>
    </xf>
    <xf numFmtId="164" fontId="1" fillId="0" borderId="21" xfId="0" applyNumberFormat="1" applyFont="1" applyBorder="1" applyAlignment="1" applyProtection="1">
      <alignment wrapText="1"/>
      <protection hidden="1"/>
    </xf>
    <xf numFmtId="0" fontId="1" fillId="0" borderId="29" xfId="0" applyFont="1" applyBorder="1" applyAlignment="1" applyProtection="1">
      <alignment horizontal="center" vertical="center" wrapText="1"/>
      <protection hidden="1"/>
    </xf>
    <xf numFmtId="0" fontId="1" fillId="0" borderId="30" xfId="0" applyFont="1" applyBorder="1" applyAlignment="1" applyProtection="1">
      <alignment horizontal="center" vertical="center" wrapText="1"/>
      <protection hidden="1"/>
    </xf>
    <xf numFmtId="164" fontId="28" fillId="0" borderId="26" xfId="0" applyNumberFormat="1" applyFont="1" applyBorder="1" applyAlignment="1" applyProtection="1">
      <alignment wrapText="1"/>
      <protection hidden="1"/>
    </xf>
    <xf numFmtId="0" fontId="0" fillId="0" borderId="15" xfId="0" applyBorder="1" applyProtection="1">
      <protection hidden="1"/>
    </xf>
    <xf numFmtId="164" fontId="28" fillId="0" borderId="36" xfId="0" applyNumberFormat="1" applyFont="1" applyBorder="1" applyAlignment="1" applyProtection="1">
      <alignment wrapText="1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7" fillId="0" borderId="0" xfId="0" applyFont="1" applyBorder="1" applyProtection="1">
      <protection hidden="1"/>
    </xf>
    <xf numFmtId="49" fontId="8" fillId="0" borderId="16" xfId="0" applyNumberFormat="1" applyFont="1" applyBorder="1" applyAlignment="1" applyProtection="1">
      <alignment vertical="center"/>
      <protection hidden="1"/>
    </xf>
    <xf numFmtId="0" fontId="1" fillId="12" borderId="1" xfId="0" applyFont="1" applyFill="1" applyBorder="1" applyAlignment="1" applyProtection="1">
      <alignment horizontal="center" vertical="center" wrapText="1"/>
      <protection hidden="1"/>
    </xf>
    <xf numFmtId="168" fontId="29" fillId="0" borderId="0" xfId="0" applyNumberFormat="1" applyFont="1" applyProtection="1">
      <protection hidden="1"/>
    </xf>
    <xf numFmtId="168" fontId="30" fillId="0" borderId="0" xfId="0" applyNumberFormat="1" applyFont="1" applyProtection="1">
      <protection hidden="1"/>
    </xf>
    <xf numFmtId="1" fontId="0" fillId="0" borderId="0" xfId="0" applyNumberFormat="1" applyProtection="1">
      <protection hidden="1"/>
    </xf>
    <xf numFmtId="169" fontId="0" fillId="0" borderId="0" xfId="0" applyNumberFormat="1" applyProtection="1">
      <protection hidden="1"/>
    </xf>
    <xf numFmtId="0" fontId="0" fillId="12" borderId="1" xfId="0" applyFill="1" applyBorder="1" applyAlignment="1" applyProtection="1">
      <alignment horizontal="center"/>
      <protection hidden="1"/>
    </xf>
    <xf numFmtId="0" fontId="1" fillId="14" borderId="1" xfId="0" applyFont="1" applyFill="1" applyBorder="1" applyAlignment="1" applyProtection="1">
      <alignment horizontal="center" vertical="center" wrapText="1"/>
      <protection hidden="1"/>
    </xf>
    <xf numFmtId="0" fontId="0" fillId="14" borderId="1" xfId="0" applyFill="1" applyBorder="1" applyAlignment="1" applyProtection="1">
      <alignment horizontal="center"/>
      <protection hidden="1"/>
    </xf>
    <xf numFmtId="1" fontId="0" fillId="2" borderId="3" xfId="0" applyNumberFormat="1" applyFill="1" applyBorder="1" applyAlignment="1" applyProtection="1">
      <alignment horizontal="center" vertical="center"/>
      <protection locked="0" hidden="1"/>
    </xf>
    <xf numFmtId="169" fontId="0" fillId="2" borderId="3" xfId="0" applyNumberFormat="1" applyFill="1" applyBorder="1" applyAlignment="1" applyProtection="1">
      <alignment horizontal="center" vertical="center"/>
      <protection locked="0" hidden="1"/>
    </xf>
    <xf numFmtId="0" fontId="3" fillId="12" borderId="5" xfId="0" applyFont="1" applyFill="1" applyBorder="1" applyAlignment="1" applyProtection="1">
      <alignment horizontal="center"/>
      <protection hidden="1"/>
    </xf>
    <xf numFmtId="0" fontId="3" fillId="12" borderId="6" xfId="0" applyFont="1" applyFill="1" applyBorder="1" applyAlignment="1" applyProtection="1">
      <alignment horizontal="center"/>
      <protection hidden="1"/>
    </xf>
    <xf numFmtId="0" fontId="3" fillId="12" borderId="4" xfId="0" applyFont="1" applyFill="1" applyBorder="1" applyAlignment="1" applyProtection="1">
      <alignment horizontal="center"/>
      <protection hidden="1"/>
    </xf>
    <xf numFmtId="0" fontId="1" fillId="12" borderId="2" xfId="0" applyFont="1" applyFill="1" applyBorder="1" applyAlignment="1" applyProtection="1">
      <alignment horizontal="center" vertical="center" wrapText="1"/>
      <protection hidden="1"/>
    </xf>
    <xf numFmtId="0" fontId="1" fillId="12" borderId="3" xfId="0" applyFont="1" applyFill="1" applyBorder="1" applyAlignment="1" applyProtection="1">
      <alignment horizontal="center" vertical="center" wrapText="1"/>
      <protection hidden="1"/>
    </xf>
    <xf numFmtId="0" fontId="1" fillId="12" borderId="1" xfId="0" applyFont="1" applyFill="1" applyBorder="1" applyAlignment="1" applyProtection="1">
      <alignment horizontal="center" vertical="center" wrapText="1"/>
      <protection hidden="1"/>
    </xf>
    <xf numFmtId="0" fontId="1" fillId="14" borderId="1" xfId="0" applyFont="1" applyFill="1" applyBorder="1" applyAlignment="1" applyProtection="1">
      <alignment horizontal="center" vertical="center" wrapText="1"/>
      <protection hidden="1"/>
    </xf>
    <xf numFmtId="164" fontId="1" fillId="6" borderId="1" xfId="0" applyNumberFormat="1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 vertical="center"/>
      <protection locked="0" hidden="1"/>
    </xf>
    <xf numFmtId="0" fontId="24" fillId="8" borderId="1" xfId="0" applyFont="1" applyFill="1" applyBorder="1" applyAlignment="1" applyProtection="1">
      <alignment horizontal="center" vertical="center" wrapText="1"/>
      <protection hidden="1"/>
    </xf>
    <xf numFmtId="0" fontId="25" fillId="2" borderId="0" xfId="0" applyFont="1" applyFill="1" applyAlignment="1" applyProtection="1">
      <alignment horizontal="center" vertical="center"/>
      <protection hidden="1"/>
    </xf>
    <xf numFmtId="0" fontId="3" fillId="14" borderId="5" xfId="0" applyFont="1" applyFill="1" applyBorder="1" applyAlignment="1" applyProtection="1">
      <alignment horizontal="center"/>
      <protection hidden="1"/>
    </xf>
    <xf numFmtId="0" fontId="3" fillId="14" borderId="6" xfId="0" applyFont="1" applyFill="1" applyBorder="1" applyAlignment="1" applyProtection="1">
      <alignment horizontal="center"/>
      <protection hidden="1"/>
    </xf>
    <xf numFmtId="0" fontId="1" fillId="6" borderId="1" xfId="0" applyFont="1" applyFill="1" applyBorder="1" applyAlignment="1" applyProtection="1">
      <alignment horizontal="center" vertical="center" wrapText="1"/>
      <protection hidden="1"/>
    </xf>
    <xf numFmtId="0" fontId="1" fillId="14" borderId="2" xfId="0" applyFont="1" applyFill="1" applyBorder="1" applyAlignment="1" applyProtection="1">
      <alignment horizontal="center" vertical="center" wrapText="1"/>
      <protection hidden="1"/>
    </xf>
    <xf numFmtId="0" fontId="1" fillId="14" borderId="3" xfId="0" applyFont="1" applyFill="1" applyBorder="1" applyAlignment="1" applyProtection="1">
      <alignment horizontal="center" vertical="center" wrapText="1"/>
      <protection hidden="1"/>
    </xf>
    <xf numFmtId="164" fontId="19" fillId="6" borderId="5" xfId="0" applyNumberFormat="1" applyFont="1" applyFill="1" applyBorder="1" applyAlignment="1" applyProtection="1">
      <alignment horizontal="center"/>
      <protection hidden="1"/>
    </xf>
    <xf numFmtId="0" fontId="19" fillId="6" borderId="4" xfId="0" applyFont="1" applyFill="1" applyBorder="1" applyAlignment="1" applyProtection="1">
      <alignment horizontal="center"/>
      <protection hidden="1"/>
    </xf>
    <xf numFmtId="0" fontId="4" fillId="12" borderId="1" xfId="0" applyFont="1" applyFill="1" applyBorder="1" applyAlignment="1" applyProtection="1">
      <alignment horizontal="center" vertical="center"/>
      <protection hidden="1"/>
    </xf>
    <xf numFmtId="0" fontId="19" fillId="6" borderId="1" xfId="0" applyFont="1" applyFill="1" applyBorder="1" applyAlignment="1" applyProtection="1">
      <alignment horizontal="center"/>
      <protection hidden="1"/>
    </xf>
    <xf numFmtId="0" fontId="19" fillId="6" borderId="5" xfId="0" applyFont="1" applyFill="1" applyBorder="1" applyAlignment="1" applyProtection="1">
      <alignment horizontal="center"/>
      <protection hidden="1"/>
    </xf>
    <xf numFmtId="0" fontId="19" fillId="6" borderId="6" xfId="0" applyFont="1" applyFill="1" applyBorder="1" applyAlignment="1" applyProtection="1">
      <alignment horizontal="center"/>
      <protection hidden="1"/>
    </xf>
    <xf numFmtId="0" fontId="19" fillId="5" borderId="1" xfId="0" applyFont="1" applyFill="1" applyBorder="1" applyAlignment="1" applyProtection="1">
      <alignment horizontal="center" vertical="center"/>
      <protection hidden="1"/>
    </xf>
    <xf numFmtId="0" fontId="19" fillId="9" borderId="1" xfId="0" applyFont="1" applyFill="1" applyBorder="1" applyAlignment="1" applyProtection="1">
      <alignment horizontal="center" vertical="center"/>
      <protection hidden="1"/>
    </xf>
    <xf numFmtId="0" fontId="19" fillId="11" borderId="1" xfId="0" applyFont="1" applyFill="1" applyBorder="1" applyAlignment="1" applyProtection="1">
      <alignment horizontal="center" vertical="center"/>
      <protection hidden="1"/>
    </xf>
    <xf numFmtId="0" fontId="19" fillId="7" borderId="1" xfId="0" applyFont="1" applyFill="1" applyBorder="1" applyAlignment="1" applyProtection="1">
      <alignment horizontal="center"/>
      <protection hidden="1"/>
    </xf>
    <xf numFmtId="0" fontId="22" fillId="7" borderId="1" xfId="0" applyFont="1" applyFill="1" applyBorder="1" applyAlignment="1" applyProtection="1">
      <alignment horizontal="center"/>
      <protection hidden="1"/>
    </xf>
    <xf numFmtId="164" fontId="1" fillId="7" borderId="1" xfId="0" applyNumberFormat="1" applyFont="1" applyFill="1" applyBorder="1" applyAlignment="1" applyProtection="1">
      <alignment horizontal="center"/>
      <protection hidden="1"/>
    </xf>
    <xf numFmtId="0" fontId="19" fillId="7" borderId="5" xfId="0" applyFont="1" applyFill="1" applyBorder="1" applyAlignment="1" applyProtection="1">
      <alignment horizontal="center"/>
      <protection hidden="1"/>
    </xf>
    <xf numFmtId="0" fontId="19" fillId="7" borderId="6" xfId="0" applyFont="1" applyFill="1" applyBorder="1" applyAlignment="1" applyProtection="1">
      <alignment horizontal="center"/>
      <protection hidden="1"/>
    </xf>
    <xf numFmtId="0" fontId="19" fillId="7" borderId="4" xfId="0" applyFont="1" applyFill="1" applyBorder="1" applyAlignment="1" applyProtection="1">
      <alignment horizontal="center"/>
      <protection hidden="1"/>
    </xf>
    <xf numFmtId="164" fontId="19" fillId="7" borderId="5" xfId="0" applyNumberFormat="1" applyFont="1" applyFill="1" applyBorder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19" fillId="4" borderId="1" xfId="0" applyFont="1" applyFill="1" applyBorder="1" applyAlignment="1" applyProtection="1">
      <alignment horizontal="center" vertical="center"/>
      <protection hidden="1"/>
    </xf>
    <xf numFmtId="0" fontId="23" fillId="8" borderId="1" xfId="0" applyFont="1" applyFill="1" applyBorder="1" applyAlignment="1" applyProtection="1">
      <alignment horizontal="center" vertical="center"/>
      <protection hidden="1"/>
    </xf>
    <xf numFmtId="164" fontId="24" fillId="10" borderId="1" xfId="0" applyNumberFormat="1" applyFont="1" applyFill="1" applyBorder="1" applyAlignment="1" applyProtection="1">
      <alignment horizontal="center"/>
      <protection hidden="1"/>
    </xf>
    <xf numFmtId="164" fontId="1" fillId="5" borderId="1" xfId="0" applyNumberFormat="1" applyFont="1" applyFill="1" applyBorder="1" applyAlignment="1" applyProtection="1">
      <alignment horizontal="center"/>
      <protection hidden="1"/>
    </xf>
    <xf numFmtId="164" fontId="1" fillId="9" borderId="1" xfId="0" applyNumberFormat="1" applyFont="1" applyFill="1" applyBorder="1" applyAlignment="1" applyProtection="1">
      <alignment horizontal="center"/>
      <protection hidden="1"/>
    </xf>
    <xf numFmtId="164" fontId="1" fillId="11" borderId="1" xfId="0" applyNumberFormat="1" applyFont="1" applyFill="1" applyBorder="1" applyAlignment="1" applyProtection="1">
      <alignment horizontal="center"/>
      <protection hidden="1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7" fontId="23" fillId="10" borderId="1" xfId="0" applyNumberFormat="1" applyFont="1" applyFill="1" applyBorder="1" applyAlignment="1" applyProtection="1">
      <alignment horizontal="center" vertical="center"/>
      <protection hidden="1"/>
    </xf>
    <xf numFmtId="167" fontId="19" fillId="5" borderId="1" xfId="0" applyNumberFormat="1" applyFont="1" applyFill="1" applyBorder="1" applyAlignment="1" applyProtection="1">
      <alignment horizontal="center" vertical="center"/>
      <protection hidden="1"/>
    </xf>
    <xf numFmtId="167" fontId="19" fillId="9" borderId="1" xfId="0" applyNumberFormat="1" applyFont="1" applyFill="1" applyBorder="1" applyAlignment="1" applyProtection="1">
      <alignment horizontal="center" vertical="center"/>
      <protection hidden="1"/>
    </xf>
    <xf numFmtId="167" fontId="19" fillId="11" borderId="1" xfId="0" applyNumberFormat="1" applyFont="1" applyFill="1" applyBorder="1" applyAlignment="1" applyProtection="1">
      <alignment horizontal="center" vertical="center"/>
      <protection hidden="1"/>
    </xf>
    <xf numFmtId="167" fontId="19" fillId="4" borderId="1" xfId="0" applyNumberFormat="1" applyFont="1" applyFill="1" applyBorder="1" applyAlignment="1" applyProtection="1">
      <alignment horizontal="center" vertical="center"/>
      <protection hidden="1"/>
    </xf>
    <xf numFmtId="0" fontId="23" fillId="10" borderId="1" xfId="0" applyFont="1" applyFill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23" fillId="8" borderId="5" xfId="0" applyFont="1" applyFill="1" applyBorder="1" applyAlignment="1" applyProtection="1">
      <alignment horizontal="center"/>
      <protection hidden="1"/>
    </xf>
    <xf numFmtId="0" fontId="23" fillId="8" borderId="6" xfId="0" applyFont="1" applyFill="1" applyBorder="1" applyAlignment="1" applyProtection="1">
      <alignment horizontal="center"/>
      <protection hidden="1"/>
    </xf>
    <xf numFmtId="0" fontId="23" fillId="8" borderId="4" xfId="0" applyFont="1" applyFill="1" applyBorder="1" applyAlignment="1" applyProtection="1">
      <alignment horizontal="center"/>
      <protection hidden="1"/>
    </xf>
    <xf numFmtId="164" fontId="23" fillId="8" borderId="5" xfId="0" applyNumberFormat="1" applyFont="1" applyFill="1" applyBorder="1" applyAlignment="1" applyProtection="1">
      <alignment horizontal="center"/>
      <protection hidden="1"/>
    </xf>
    <xf numFmtId="164" fontId="27" fillId="13" borderId="1" xfId="0" applyNumberFormat="1" applyFont="1" applyFill="1" applyBorder="1" applyAlignment="1" applyProtection="1">
      <alignment horizontal="center" vertical="center"/>
      <protection hidden="1"/>
    </xf>
    <xf numFmtId="0" fontId="27" fillId="13" borderId="1" xfId="0" applyFont="1" applyFill="1" applyBorder="1" applyAlignment="1" applyProtection="1">
      <alignment horizontal="center" vertical="center"/>
      <protection hidden="1"/>
    </xf>
    <xf numFmtId="0" fontId="26" fillId="13" borderId="1" xfId="0" applyFont="1" applyFill="1" applyBorder="1" applyAlignment="1" applyProtection="1">
      <alignment horizontal="center" vertical="center" wrapText="1"/>
      <protection hidden="1"/>
    </xf>
    <xf numFmtId="0" fontId="15" fillId="0" borderId="28" xfId="0" applyFont="1" applyBorder="1" applyAlignment="1" applyProtection="1">
      <alignment horizontal="center" vertical="center"/>
      <protection hidden="1"/>
    </xf>
    <xf numFmtId="0" fontId="15" fillId="0" borderId="29" xfId="0" applyFont="1" applyBorder="1" applyAlignment="1" applyProtection="1">
      <alignment horizontal="center" vertical="center"/>
      <protection hidden="1"/>
    </xf>
    <xf numFmtId="0" fontId="15" fillId="0" borderId="30" xfId="0" applyFont="1" applyBorder="1" applyAlignment="1" applyProtection="1">
      <alignment horizontal="center" vertical="center"/>
      <protection hidden="1"/>
    </xf>
    <xf numFmtId="0" fontId="15" fillId="0" borderId="22" xfId="0" applyFont="1" applyBorder="1" applyAlignment="1" applyProtection="1">
      <alignment horizontal="center" vertical="center"/>
      <protection hidden="1"/>
    </xf>
    <xf numFmtId="0" fontId="15" fillId="0" borderId="1" xfId="0" applyFont="1" applyBorder="1" applyAlignment="1" applyProtection="1">
      <alignment horizontal="center" vertical="center"/>
      <protection hidden="1"/>
    </xf>
    <xf numFmtId="0" fontId="15" fillId="0" borderId="21" xfId="0" applyFont="1" applyBorder="1" applyAlignment="1" applyProtection="1">
      <alignment horizontal="center" vertical="center"/>
      <protection hidden="1"/>
    </xf>
    <xf numFmtId="0" fontId="18" fillId="0" borderId="32" xfId="0" applyFont="1" applyBorder="1" applyAlignment="1" applyProtection="1">
      <alignment horizontal="center"/>
      <protection hidden="1"/>
    </xf>
    <xf numFmtId="0" fontId="18" fillId="0" borderId="33" xfId="0" applyFont="1" applyBorder="1" applyAlignment="1" applyProtection="1">
      <alignment horizontal="center"/>
      <protection hidden="1"/>
    </xf>
    <xf numFmtId="0" fontId="18" fillId="0" borderId="34" xfId="0" applyFont="1" applyBorder="1" applyAlignment="1" applyProtection="1">
      <alignment horizontal="center"/>
      <protection hidden="1"/>
    </xf>
    <xf numFmtId="0" fontId="18" fillId="0" borderId="15" xfId="0" applyFont="1" applyBorder="1" applyAlignment="1" applyProtection="1">
      <alignment horizontal="center"/>
      <protection hidden="1"/>
    </xf>
    <xf numFmtId="0" fontId="18" fillId="0" borderId="0" xfId="0" applyFont="1" applyBorder="1" applyAlignment="1" applyProtection="1">
      <alignment horizontal="center"/>
      <protection hidden="1"/>
    </xf>
    <xf numFmtId="0" fontId="18" fillId="0" borderId="16" xfId="0" applyFont="1" applyBorder="1" applyAlignment="1" applyProtection="1">
      <alignment horizontal="center"/>
      <protection hidden="1"/>
    </xf>
    <xf numFmtId="0" fontId="18" fillId="0" borderId="12" xfId="0" applyFont="1" applyBorder="1" applyAlignment="1" applyProtection="1">
      <alignment horizontal="center"/>
      <protection hidden="1"/>
    </xf>
    <xf numFmtId="0" fontId="18" fillId="0" borderId="13" xfId="0" applyFont="1" applyBorder="1" applyAlignment="1" applyProtection="1">
      <alignment horizontal="center"/>
      <protection hidden="1"/>
    </xf>
    <xf numFmtId="0" fontId="18" fillId="0" borderId="14" xfId="0" applyFont="1" applyBorder="1" applyAlignment="1" applyProtection="1">
      <alignment horizontal="center"/>
      <protection hidden="1"/>
    </xf>
    <xf numFmtId="164" fontId="12" fillId="0" borderId="9" xfId="0" applyNumberFormat="1" applyFont="1" applyBorder="1" applyAlignment="1" applyProtection="1">
      <alignment horizontal="center"/>
      <protection hidden="1"/>
    </xf>
    <xf numFmtId="164" fontId="12" fillId="0" borderId="10" xfId="0" applyNumberFormat="1" applyFont="1" applyBorder="1" applyAlignment="1" applyProtection="1">
      <alignment horizontal="center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5" fillId="0" borderId="0" xfId="0" applyFont="1" applyBorder="1" applyAlignment="1" applyProtection="1">
      <alignment horizontal="right"/>
      <protection hidden="1"/>
    </xf>
    <xf numFmtId="1" fontId="6" fillId="0" borderId="0" xfId="0" applyNumberFormat="1" applyFont="1" applyBorder="1" applyAlignment="1" applyProtection="1">
      <alignment horizontal="left"/>
      <protection hidden="1"/>
    </xf>
    <xf numFmtId="14" fontId="6" fillId="0" borderId="0" xfId="0" applyNumberFormat="1" applyFont="1" applyBorder="1" applyAlignment="1" applyProtection="1">
      <alignment horizontal="left"/>
      <protection hidden="1"/>
    </xf>
    <xf numFmtId="0" fontId="10" fillId="0" borderId="0" xfId="0" applyFont="1" applyBorder="1" applyAlignment="1" applyProtection="1">
      <alignment horizontal="center"/>
      <protection hidden="1"/>
    </xf>
    <xf numFmtId="0" fontId="10" fillId="0" borderId="16" xfId="0" applyFont="1" applyBorder="1" applyAlignment="1" applyProtection="1">
      <alignment horizontal="center"/>
      <protection hidden="1"/>
    </xf>
    <xf numFmtId="0" fontId="21" fillId="0" borderId="17" xfId="0" applyFont="1" applyBorder="1" applyAlignment="1" applyProtection="1">
      <alignment horizontal="center"/>
      <protection hidden="1"/>
    </xf>
    <xf numFmtId="0" fontId="21" fillId="0" borderId="18" xfId="0" applyFont="1" applyBorder="1" applyAlignment="1" applyProtection="1">
      <alignment horizontal="center"/>
      <protection hidden="1"/>
    </xf>
    <xf numFmtId="0" fontId="21" fillId="0" borderId="19" xfId="0" applyFont="1" applyBorder="1" applyAlignment="1" applyProtection="1">
      <alignment horizontal="center"/>
      <protection hidden="1"/>
    </xf>
    <xf numFmtId="0" fontId="28" fillId="0" borderId="23" xfId="0" applyFont="1" applyBorder="1" applyAlignment="1" applyProtection="1">
      <alignment horizontal="center" wrapText="1"/>
      <protection hidden="1"/>
    </xf>
    <xf numFmtId="0" fontId="28" fillId="0" borderId="24" xfId="0" applyFont="1" applyBorder="1" applyAlignment="1" applyProtection="1">
      <alignment horizontal="center" wrapText="1"/>
      <protection hidden="1"/>
    </xf>
    <xf numFmtId="0" fontId="28" fillId="0" borderId="25" xfId="0" applyFont="1" applyBorder="1" applyAlignment="1" applyProtection="1">
      <alignment horizontal="center" wrapText="1"/>
      <protection hidden="1"/>
    </xf>
    <xf numFmtId="0" fontId="1" fillId="0" borderId="27" xfId="0" applyFont="1" applyBorder="1" applyAlignment="1" applyProtection="1">
      <alignment horizontal="center" wrapText="1"/>
      <protection hidden="1"/>
    </xf>
    <xf numFmtId="0" fontId="1" fillId="0" borderId="6" xfId="0" applyFont="1" applyBorder="1" applyAlignment="1" applyProtection="1">
      <alignment horizontal="center" wrapText="1"/>
      <protection hidden="1"/>
    </xf>
    <xf numFmtId="0" fontId="1" fillId="0" borderId="4" xfId="0" applyFont="1" applyBorder="1" applyAlignment="1" applyProtection="1">
      <alignment horizontal="center" wrapText="1"/>
      <protection hidden="1"/>
    </xf>
    <xf numFmtId="0" fontId="1" fillId="0" borderId="21" xfId="0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28" fillId="0" borderId="7" xfId="0" applyFont="1" applyBorder="1" applyAlignment="1" applyProtection="1">
      <alignment horizontal="center" wrapText="1"/>
      <protection hidden="1"/>
    </xf>
    <xf numFmtId="0" fontId="28" fillId="0" borderId="8" xfId="0" applyFont="1" applyBorder="1" applyAlignment="1" applyProtection="1">
      <alignment horizontal="center" wrapText="1"/>
      <protection hidden="1"/>
    </xf>
    <xf numFmtId="0" fontId="28" fillId="0" borderId="35" xfId="0" applyFont="1" applyBorder="1" applyAlignment="1" applyProtection="1">
      <alignment horizontal="center" wrapText="1"/>
      <protection hidden="1"/>
    </xf>
    <xf numFmtId="0" fontId="28" fillId="0" borderId="17" xfId="0" applyFont="1" applyBorder="1" applyAlignment="1" applyProtection="1">
      <alignment horizontal="center" wrapText="1"/>
      <protection hidden="1"/>
    </xf>
    <xf numFmtId="0" fontId="28" fillId="0" borderId="18" xfId="0" applyFont="1" applyBorder="1" applyAlignment="1" applyProtection="1">
      <alignment horizontal="center" wrapText="1"/>
      <protection hidden="1"/>
    </xf>
    <xf numFmtId="0" fontId="28" fillId="0" borderId="19" xfId="0" applyFont="1" applyBorder="1" applyAlignment="1" applyProtection="1">
      <alignment horizontal="center" wrapText="1"/>
      <protection hidden="1"/>
    </xf>
    <xf numFmtId="0" fontId="28" fillId="0" borderId="17" xfId="0" applyFont="1" applyBorder="1" applyAlignment="1" applyProtection="1">
      <alignment horizontal="center" vertical="center" wrapText="1"/>
      <protection hidden="1"/>
    </xf>
    <xf numFmtId="0" fontId="28" fillId="0" borderId="18" xfId="0" applyFont="1" applyBorder="1" applyAlignment="1" applyProtection="1">
      <alignment horizontal="center" vertical="center" wrapText="1"/>
      <protection hidden="1"/>
    </xf>
    <xf numFmtId="0" fontId="28" fillId="0" borderId="31" xfId="0" applyFont="1" applyBorder="1" applyAlignment="1" applyProtection="1">
      <alignment horizontal="center" vertical="center" wrapText="1"/>
      <protection hidden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1835151</xdr:colOff>
      <xdr:row>0</xdr:row>
      <xdr:rowOff>0</xdr:rowOff>
    </xdr:from>
    <xdr:to>
      <xdr:col>6</xdr:col>
      <xdr:colOff>450851</xdr:colOff>
      <xdr:row>4</xdr:row>
      <xdr:rowOff>355600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2854B03B-4433-4705-9DD1-BC5AF7292726}"/>
            </a:ext>
          </a:extLst>
        </xdr:cNvPr>
        <xdr:cNvPicPr/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35151" y="0"/>
          <a:ext cx="3937000" cy="1854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388620</xdr:colOff>
      <xdr:row>46</xdr:row>
      <xdr:rowOff>333375</xdr:rowOff>
    </xdr:from>
    <xdr:to>
      <xdr:col>7</xdr:col>
      <xdr:colOff>121920</xdr:colOff>
      <xdr:row>49</xdr:row>
      <xdr:rowOff>123825</xdr:rowOff>
    </xdr:to>
    <xdr:pic>
      <xdr:nvPicPr>
        <xdr:cNvPr id="2" name="Obrázek 2" descr="F:\podpis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14800" y="10772775"/>
          <a:ext cx="1135380" cy="4914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114300</xdr:colOff>
      <xdr:row>43</xdr:row>
      <xdr:rowOff>28574</xdr:rowOff>
    </xdr:from>
    <xdr:to>
      <xdr:col>9</xdr:col>
      <xdr:colOff>9525</xdr:colOff>
      <xdr:row>48</xdr:row>
      <xdr:rowOff>137159</xdr:rowOff>
    </xdr:to>
    <xdr:pic>
      <xdr:nvPicPr>
        <xdr:cNvPr id="3" name="Obrázek 3" descr="F:\razítko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42560" y="9911714"/>
          <a:ext cx="1297305" cy="1183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0"/>
  <sheetViews>
    <sheetView showZeros="0" tabSelected="1" topLeftCell="A10" zoomScale="117" zoomScaleNormal="120" workbookViewId="0">
      <selection activeCell="B21" sqref="B21"/>
    </sheetView>
  </sheetViews>
  <sheetFormatPr baseColWidth="10" defaultColWidth="9.140625" defaultRowHeight="15" x14ac:dyDescent="0.25"/>
  <cols>
    <col min="1" max="1" width="27" style="1" customWidth="1"/>
    <col min="2" max="2" width="9.140625" style="1" customWidth="1"/>
    <col min="3" max="3" width="11.42578125" style="1" bestFit="1" customWidth="1"/>
    <col min="4" max="5" width="9.140625" style="1"/>
    <col min="6" max="6" width="11.85546875" style="1" customWidth="1"/>
    <col min="7" max="8" width="9.140625" style="1"/>
    <col min="9" max="9" width="10.42578125" style="1" customWidth="1"/>
    <col min="10" max="16384" width="9.140625" style="1"/>
  </cols>
  <sheetData>
    <row r="1" spans="1:10" ht="30" x14ac:dyDescent="0.4">
      <c r="A1" s="109"/>
      <c r="B1" s="109"/>
      <c r="C1" s="109"/>
      <c r="D1" s="109"/>
      <c r="E1" s="109"/>
      <c r="F1" s="109"/>
      <c r="G1" s="109"/>
      <c r="H1" s="109"/>
      <c r="I1" s="109"/>
    </row>
    <row r="2" spans="1:10" ht="30" x14ac:dyDescent="0.4">
      <c r="A2" s="109"/>
      <c r="B2" s="109"/>
      <c r="C2" s="109"/>
      <c r="D2" s="109"/>
      <c r="E2" s="109"/>
      <c r="F2" s="109"/>
      <c r="G2" s="109"/>
      <c r="H2" s="109"/>
      <c r="I2" s="109"/>
    </row>
    <row r="3" spans="1:10" ht="30" x14ac:dyDescent="0.4">
      <c r="A3" s="109"/>
      <c r="B3" s="109"/>
      <c r="C3" s="109"/>
      <c r="D3" s="109"/>
      <c r="E3" s="109"/>
      <c r="F3" s="109"/>
      <c r="G3" s="109"/>
      <c r="H3" s="109"/>
      <c r="I3" s="109"/>
    </row>
    <row r="4" spans="1:10" ht="30" x14ac:dyDescent="0.4">
      <c r="A4" s="42"/>
      <c r="B4" s="42"/>
      <c r="C4" s="42"/>
      <c r="D4" s="42"/>
      <c r="E4" s="42"/>
      <c r="F4" s="42"/>
      <c r="G4" s="42"/>
      <c r="H4" s="42"/>
      <c r="I4" s="42"/>
    </row>
    <row r="5" spans="1:10" ht="30" x14ac:dyDescent="0.4">
      <c r="A5" s="36"/>
      <c r="B5" s="36"/>
      <c r="C5" s="36"/>
      <c r="D5" s="36"/>
      <c r="E5" s="36"/>
      <c r="F5" s="36"/>
      <c r="G5" s="36"/>
      <c r="H5" s="36"/>
      <c r="I5" s="36"/>
    </row>
    <row r="6" spans="1:10" ht="35.450000000000003" customHeight="1" x14ac:dyDescent="0.25">
      <c r="A6" s="87" t="s">
        <v>59</v>
      </c>
      <c r="B6" s="87"/>
      <c r="C6" s="87"/>
      <c r="D6" s="87"/>
      <c r="E6" s="87"/>
      <c r="F6" s="87"/>
      <c r="G6" s="87"/>
      <c r="H6" s="87"/>
      <c r="I6" s="87"/>
    </row>
    <row r="7" spans="1:10" s="35" customFormat="1" ht="18" x14ac:dyDescent="0.25">
      <c r="A7" s="49"/>
      <c r="B7" s="49"/>
      <c r="C7" s="49"/>
      <c r="D7" s="49"/>
      <c r="E7" s="49"/>
      <c r="F7" s="49"/>
      <c r="G7" s="49"/>
      <c r="H7" s="49"/>
      <c r="I7" s="49"/>
    </row>
    <row r="8" spans="1:10" ht="27" customHeight="1" x14ac:dyDescent="0.25">
      <c r="A8" s="50" t="s">
        <v>58</v>
      </c>
      <c r="B8" s="85"/>
      <c r="C8" s="85"/>
      <c r="D8" s="85"/>
      <c r="E8" s="85"/>
      <c r="F8" s="85"/>
      <c r="G8" s="85"/>
      <c r="H8" s="85"/>
      <c r="I8" s="85"/>
    </row>
    <row r="9" spans="1:10" ht="27" customHeight="1" x14ac:dyDescent="0.25">
      <c r="A9" s="50" t="s">
        <v>18</v>
      </c>
      <c r="B9" s="85"/>
      <c r="C9" s="85"/>
      <c r="D9" s="85"/>
      <c r="E9" s="85"/>
      <c r="F9" s="85"/>
      <c r="G9" s="85"/>
      <c r="H9" s="85"/>
      <c r="I9" s="85"/>
      <c r="J9" s="35"/>
    </row>
    <row r="10" spans="1:10" ht="18" x14ac:dyDescent="0.25">
      <c r="A10" s="77" t="s">
        <v>53</v>
      </c>
      <c r="B10" s="78"/>
      <c r="C10" s="78"/>
      <c r="D10" s="78"/>
      <c r="E10" s="79"/>
      <c r="F10" s="88" t="s">
        <v>54</v>
      </c>
      <c r="G10" s="89"/>
      <c r="H10" s="89"/>
      <c r="I10" s="89"/>
    </row>
    <row r="11" spans="1:10" ht="18" customHeight="1" x14ac:dyDescent="0.25">
      <c r="A11" s="80" t="s">
        <v>0</v>
      </c>
      <c r="B11" s="82" t="s">
        <v>9</v>
      </c>
      <c r="C11" s="82"/>
      <c r="D11" s="80" t="s">
        <v>10</v>
      </c>
      <c r="E11" s="80" t="s">
        <v>12</v>
      </c>
      <c r="F11" s="91" t="s">
        <v>1</v>
      </c>
      <c r="G11" s="83" t="s">
        <v>11</v>
      </c>
      <c r="H11" s="83"/>
      <c r="I11" s="91" t="s">
        <v>12</v>
      </c>
    </row>
    <row r="12" spans="1:10" ht="18" customHeight="1" x14ac:dyDescent="0.25">
      <c r="A12" s="81"/>
      <c r="B12" s="67" t="s">
        <v>61</v>
      </c>
      <c r="C12" s="72" t="s">
        <v>62</v>
      </c>
      <c r="D12" s="81"/>
      <c r="E12" s="81"/>
      <c r="F12" s="92"/>
      <c r="G12" s="73" t="s">
        <v>61</v>
      </c>
      <c r="H12" s="74" t="s">
        <v>62</v>
      </c>
      <c r="I12" s="92"/>
    </row>
    <row r="13" spans="1:10" ht="18" customHeight="1" x14ac:dyDescent="0.25">
      <c r="A13" s="39"/>
      <c r="B13" s="75"/>
      <c r="C13" s="76"/>
      <c r="D13" s="41"/>
      <c r="E13" s="41"/>
      <c r="F13" s="39"/>
      <c r="G13" s="75"/>
      <c r="H13" s="76"/>
      <c r="I13" s="43"/>
    </row>
    <row r="14" spans="1:10" ht="18" customHeight="1" x14ac:dyDescent="0.25">
      <c r="A14" s="39"/>
      <c r="B14" s="75"/>
      <c r="C14" s="76"/>
      <c r="D14" s="41"/>
      <c r="E14" s="41"/>
      <c r="F14" s="39"/>
      <c r="G14" s="75"/>
      <c r="H14" s="76"/>
      <c r="I14" s="43"/>
    </row>
    <row r="15" spans="1:10" ht="18" customHeight="1" x14ac:dyDescent="0.25">
      <c r="A15" s="39"/>
      <c r="B15" s="75"/>
      <c r="C15" s="76"/>
      <c r="D15" s="41"/>
      <c r="E15" s="41"/>
      <c r="F15" s="39"/>
      <c r="G15" s="75"/>
      <c r="H15" s="76"/>
      <c r="I15" s="43"/>
    </row>
    <row r="16" spans="1:10" ht="18" customHeight="1" x14ac:dyDescent="0.25">
      <c r="A16" s="39"/>
      <c r="B16" s="75"/>
      <c r="C16" s="76"/>
      <c r="D16" s="41"/>
      <c r="E16" s="41"/>
      <c r="F16" s="39"/>
      <c r="G16" s="75"/>
      <c r="H16" s="76"/>
      <c r="I16" s="43"/>
    </row>
    <row r="17" spans="1:11" ht="18" customHeight="1" x14ac:dyDescent="0.25">
      <c r="A17" s="39"/>
      <c r="B17" s="75"/>
      <c r="C17" s="76"/>
      <c r="D17" s="41"/>
      <c r="E17" s="41"/>
      <c r="F17" s="39"/>
      <c r="G17" s="75"/>
      <c r="H17" s="76"/>
      <c r="I17" s="43"/>
    </row>
    <row r="18" spans="1:11" ht="18.75" x14ac:dyDescent="0.3">
      <c r="A18" s="96" t="s">
        <v>39</v>
      </c>
      <c r="B18" s="96"/>
      <c r="C18" s="96"/>
      <c r="D18" s="96"/>
      <c r="E18" s="96"/>
      <c r="F18" s="96"/>
      <c r="G18" s="96"/>
      <c r="H18" s="96"/>
      <c r="I18" s="96"/>
    </row>
    <row r="19" spans="1:11" ht="15" customHeight="1" x14ac:dyDescent="0.25">
      <c r="A19" s="46" t="s">
        <v>41</v>
      </c>
      <c r="B19" s="90" t="s">
        <v>0</v>
      </c>
      <c r="C19" s="90" t="s">
        <v>1</v>
      </c>
      <c r="D19" s="90" t="s">
        <v>5</v>
      </c>
      <c r="E19" s="90" t="s">
        <v>6</v>
      </c>
      <c r="F19" s="90" t="s">
        <v>2</v>
      </c>
      <c r="G19" s="90" t="s">
        <v>8</v>
      </c>
      <c r="H19" s="90" t="s">
        <v>3</v>
      </c>
      <c r="I19" s="90"/>
    </row>
    <row r="20" spans="1:11" x14ac:dyDescent="0.25">
      <c r="A20" s="7" t="s">
        <v>42</v>
      </c>
      <c r="B20" s="90"/>
      <c r="C20" s="90"/>
      <c r="D20" s="90"/>
      <c r="E20" s="90"/>
      <c r="F20" s="90"/>
      <c r="G20" s="90"/>
      <c r="H20" s="90"/>
      <c r="I20" s="90"/>
    </row>
    <row r="21" spans="1:11" x14ac:dyDescent="0.25">
      <c r="A21" s="47" t="s">
        <v>4</v>
      </c>
      <c r="B21" s="39"/>
      <c r="C21" s="39"/>
      <c r="D21" s="48">
        <f>+E21</f>
        <v>0</v>
      </c>
      <c r="E21" s="38"/>
      <c r="F21" s="44">
        <f t="shared" ref="F21:F31" si="0">+C21-B21</f>
        <v>0</v>
      </c>
      <c r="G21" s="45">
        <f>IF(E21=0,0,IF($A$20="CECHIE",120,130))</f>
        <v>0</v>
      </c>
      <c r="H21" s="84">
        <f>IF(D21="Wrong no. of persons","Wrong no. of persons",+G21*F21*E21)</f>
        <v>0</v>
      </c>
      <c r="I21" s="84"/>
    </row>
    <row r="22" spans="1:11" x14ac:dyDescent="0.25">
      <c r="A22" s="47" t="s">
        <v>4</v>
      </c>
      <c r="B22" s="39"/>
      <c r="C22" s="39"/>
      <c r="D22" s="48">
        <f t="shared" ref="D22" si="1">+E22</f>
        <v>0</v>
      </c>
      <c r="E22" s="38"/>
      <c r="F22" s="44">
        <f t="shared" si="0"/>
        <v>0</v>
      </c>
      <c r="G22" s="45">
        <f t="shared" ref="G22:G23" si="2">IF(E22=0,0,IF($A$20="CECHIE",120,130))</f>
        <v>0</v>
      </c>
      <c r="H22" s="84">
        <f t="shared" ref="H22:H23" si="3">IF(D22="Wrong no. of persons","Wrong no. of persons",+G22*F22*E22)</f>
        <v>0</v>
      </c>
      <c r="I22" s="84"/>
      <c r="K22" s="30"/>
    </row>
    <row r="23" spans="1:11" x14ac:dyDescent="0.25">
      <c r="A23" s="47" t="s">
        <v>4</v>
      </c>
      <c r="B23" s="39"/>
      <c r="C23" s="39"/>
      <c r="D23" s="48">
        <f t="shared" ref="D23" si="4">+E23</f>
        <v>0</v>
      </c>
      <c r="E23" s="38"/>
      <c r="F23" s="44">
        <f t="shared" si="0"/>
        <v>0</v>
      </c>
      <c r="G23" s="45">
        <f t="shared" si="2"/>
        <v>0</v>
      </c>
      <c r="H23" s="84">
        <f t="shared" si="3"/>
        <v>0</v>
      </c>
      <c r="I23" s="84"/>
      <c r="K23" s="30"/>
    </row>
    <row r="24" spans="1:11" x14ac:dyDescent="0.25">
      <c r="A24" s="47" t="s">
        <v>13</v>
      </c>
      <c r="B24" s="39"/>
      <c r="C24" s="39"/>
      <c r="D24" s="48">
        <f>IF(MOD(E24,2)=0,E24/2,"Wrong no. of persons")</f>
        <v>0</v>
      </c>
      <c r="E24" s="38"/>
      <c r="F24" s="44">
        <f t="shared" si="0"/>
        <v>0</v>
      </c>
      <c r="G24" s="45">
        <f>IF(E24=0,0,IF($A$20="CECHIE",100,110))</f>
        <v>0</v>
      </c>
      <c r="H24" s="84">
        <f>IF(D24="Wrong no. of persons","Wrong no. of persons",+G24*F24*E24)</f>
        <v>0</v>
      </c>
      <c r="I24" s="84"/>
    </row>
    <row r="25" spans="1:11" x14ac:dyDescent="0.25">
      <c r="A25" s="47" t="s">
        <v>13</v>
      </c>
      <c r="B25" s="39"/>
      <c r="C25" s="39"/>
      <c r="D25" s="48">
        <f t="shared" ref="D25" si="5">IF(MOD(E25,2)=0,E25/2,"Wrong no. of persons")</f>
        <v>0</v>
      </c>
      <c r="E25" s="38"/>
      <c r="F25" s="44">
        <f t="shared" si="0"/>
        <v>0</v>
      </c>
      <c r="G25" s="45">
        <f t="shared" ref="G25:G27" si="6">IF(E25=0,0,IF($A$20="CECHIE",100,110))</f>
        <v>0</v>
      </c>
      <c r="H25" s="84">
        <f t="shared" ref="H25:H27" si="7">IF(D25="Wrong no. of persons","Wrong no. of persons",+G25*F25*E25)</f>
        <v>0</v>
      </c>
      <c r="I25" s="84"/>
    </row>
    <row r="26" spans="1:11" x14ac:dyDescent="0.25">
      <c r="A26" s="47" t="s">
        <v>13</v>
      </c>
      <c r="B26" s="39"/>
      <c r="C26" s="39"/>
      <c r="D26" s="48">
        <f>IF(MOD(E26,2)=0,E26/2,"Wrong no. of persons")</f>
        <v>0</v>
      </c>
      <c r="E26" s="38"/>
      <c r="F26" s="44">
        <f t="shared" si="0"/>
        <v>0</v>
      </c>
      <c r="G26" s="45">
        <f t="shared" si="6"/>
        <v>0</v>
      </c>
      <c r="H26" s="84">
        <f t="shared" si="7"/>
        <v>0</v>
      </c>
      <c r="I26" s="84"/>
    </row>
    <row r="27" spans="1:11" x14ac:dyDescent="0.25">
      <c r="A27" s="47" t="s">
        <v>13</v>
      </c>
      <c r="B27" s="39"/>
      <c r="C27" s="39"/>
      <c r="D27" s="48">
        <f t="shared" ref="D27" si="8">IF(MOD(E27,2)=0,E27/2,"Wrong no. of persons")</f>
        <v>0</v>
      </c>
      <c r="E27" s="38"/>
      <c r="F27" s="44">
        <f t="shared" si="0"/>
        <v>0</v>
      </c>
      <c r="G27" s="45">
        <f t="shared" si="6"/>
        <v>0</v>
      </c>
      <c r="H27" s="84">
        <f t="shared" si="7"/>
        <v>0</v>
      </c>
      <c r="I27" s="84"/>
    </row>
    <row r="28" spans="1:11" x14ac:dyDescent="0.25">
      <c r="A28" s="47" t="s">
        <v>14</v>
      </c>
      <c r="B28" s="39"/>
      <c r="C28" s="39"/>
      <c r="D28" s="48">
        <f>IF(MOD(E28,3)=0,E28/3,"Wrong no. of persons")</f>
        <v>0</v>
      </c>
      <c r="E28" s="38"/>
      <c r="F28" s="44">
        <f t="shared" si="0"/>
        <v>0</v>
      </c>
      <c r="G28" s="45">
        <f>IF(E28=0,0,IF($A$20="CECHIE",90,100))</f>
        <v>0</v>
      </c>
      <c r="H28" s="84">
        <f>IF(G28="NO ROOMS",0,IF(D28="Wrong no. of persons","Wrong no. of persons",+G28*F28*E28))</f>
        <v>0</v>
      </c>
      <c r="I28" s="84"/>
    </row>
    <row r="29" spans="1:11" x14ac:dyDescent="0.25">
      <c r="A29" s="47" t="s">
        <v>14</v>
      </c>
      <c r="B29" s="39"/>
      <c r="C29" s="39"/>
      <c r="D29" s="48">
        <f t="shared" ref="D29:D30" si="9">IF(MOD(E29,3)=0,E29/3,"Wrong no. of persons")</f>
        <v>0</v>
      </c>
      <c r="E29" s="38"/>
      <c r="F29" s="44">
        <f t="shared" si="0"/>
        <v>0</v>
      </c>
      <c r="G29" s="45">
        <f t="shared" ref="G29:G31" si="10">IF(E29=0,0,IF($A$20="CECHIE",90,100))</f>
        <v>0</v>
      </c>
      <c r="H29" s="84">
        <f t="shared" ref="H29:H31" si="11">IF(G29="NO ROOMS",0,IF(D29="Wrong no. of persons","Wrong no. of persons",+G29*F29*E29))</f>
        <v>0</v>
      </c>
      <c r="I29" s="84"/>
    </row>
    <row r="30" spans="1:11" x14ac:dyDescent="0.25">
      <c r="A30" s="47" t="s">
        <v>14</v>
      </c>
      <c r="B30" s="39"/>
      <c r="C30" s="39"/>
      <c r="D30" s="48">
        <f t="shared" si="9"/>
        <v>0</v>
      </c>
      <c r="E30" s="38"/>
      <c r="F30" s="44">
        <f t="shared" si="0"/>
        <v>0</v>
      </c>
      <c r="G30" s="45">
        <f t="shared" si="10"/>
        <v>0</v>
      </c>
      <c r="H30" s="84">
        <f t="shared" si="11"/>
        <v>0</v>
      </c>
      <c r="I30" s="84"/>
    </row>
    <row r="31" spans="1:11" x14ac:dyDescent="0.25">
      <c r="A31" s="47" t="s">
        <v>14</v>
      </c>
      <c r="B31" s="39"/>
      <c r="C31" s="39"/>
      <c r="D31" s="48">
        <f t="shared" ref="D31" si="12">IF(MOD(E31,3)=0,E31/3,"Wrong no. of persons")</f>
        <v>0</v>
      </c>
      <c r="E31" s="38"/>
      <c r="F31" s="44">
        <f t="shared" si="0"/>
        <v>0</v>
      </c>
      <c r="G31" s="45">
        <f t="shared" si="10"/>
        <v>0</v>
      </c>
      <c r="H31" s="84">
        <f t="shared" si="11"/>
        <v>0</v>
      </c>
      <c r="I31" s="84"/>
    </row>
    <row r="32" spans="1:11" s="35" customFormat="1" ht="18.75" x14ac:dyDescent="0.3">
      <c r="A32" s="97" t="s">
        <v>55</v>
      </c>
      <c r="B32" s="98"/>
      <c r="C32" s="98"/>
      <c r="D32" s="98"/>
      <c r="E32" s="98"/>
      <c r="F32" s="98"/>
      <c r="G32" s="94"/>
      <c r="H32" s="93">
        <f>SUM(H21:I31)</f>
        <v>0</v>
      </c>
      <c r="I32" s="94"/>
    </row>
    <row r="33" spans="1:9" ht="18.75" x14ac:dyDescent="0.3">
      <c r="A33" s="102" t="s">
        <v>44</v>
      </c>
      <c r="B33" s="102"/>
      <c r="C33" s="102"/>
      <c r="D33" s="102"/>
      <c r="E33" s="102"/>
      <c r="F33" s="102"/>
      <c r="G33" s="102"/>
      <c r="H33" s="102"/>
      <c r="I33" s="102"/>
    </row>
    <row r="34" spans="1:9" ht="18.75" x14ac:dyDescent="0.3">
      <c r="A34" s="103" t="s">
        <v>45</v>
      </c>
      <c r="B34" s="103"/>
      <c r="C34" s="103"/>
      <c r="D34" s="103"/>
      <c r="E34" s="103"/>
      <c r="F34" s="103"/>
      <c r="G34" s="40"/>
      <c r="H34" s="104">
        <f>+G34*20</f>
        <v>0</v>
      </c>
      <c r="I34" s="104"/>
    </row>
    <row r="35" spans="1:9" ht="18.75" x14ac:dyDescent="0.3">
      <c r="A35" s="105" t="s">
        <v>56</v>
      </c>
      <c r="B35" s="106"/>
      <c r="C35" s="106"/>
      <c r="D35" s="106"/>
      <c r="E35" s="106"/>
      <c r="F35" s="106"/>
      <c r="G35" s="107"/>
      <c r="H35" s="108">
        <f>+H34</f>
        <v>0</v>
      </c>
      <c r="I35" s="107"/>
    </row>
    <row r="36" spans="1:9" ht="18" customHeight="1" x14ac:dyDescent="0.25">
      <c r="A36" s="111" t="s">
        <v>47</v>
      </c>
      <c r="B36" s="111"/>
      <c r="C36" s="111"/>
      <c r="D36" s="111"/>
      <c r="E36" s="111"/>
      <c r="F36" s="86" t="s">
        <v>15</v>
      </c>
      <c r="G36" s="86" t="s">
        <v>16</v>
      </c>
      <c r="H36" s="86" t="s">
        <v>3</v>
      </c>
      <c r="I36" s="86"/>
    </row>
    <row r="37" spans="1:9" ht="18" customHeight="1" x14ac:dyDescent="0.25">
      <c r="A37" s="111"/>
      <c r="B37" s="111"/>
      <c r="C37" s="111"/>
      <c r="D37" s="111"/>
      <c r="E37" s="111"/>
      <c r="F37" s="86"/>
      <c r="G37" s="86"/>
      <c r="H37" s="86"/>
      <c r="I37" s="86"/>
    </row>
    <row r="38" spans="1:9" ht="18.75" x14ac:dyDescent="0.25">
      <c r="A38" s="122" t="s">
        <v>48</v>
      </c>
      <c r="B38" s="122"/>
      <c r="C38" s="122"/>
      <c r="D38" s="117">
        <f>+B47</f>
        <v>43160</v>
      </c>
      <c r="E38" s="117"/>
      <c r="F38" s="40"/>
      <c r="G38" s="40"/>
      <c r="H38" s="112">
        <f>+F38*15+G38*15</f>
        <v>0</v>
      </c>
      <c r="I38" s="112"/>
    </row>
    <row r="39" spans="1:9" ht="18.75" x14ac:dyDescent="0.25">
      <c r="A39" s="99" t="s">
        <v>49</v>
      </c>
      <c r="B39" s="99"/>
      <c r="C39" s="99"/>
      <c r="D39" s="118">
        <f>+B48</f>
        <v>43161</v>
      </c>
      <c r="E39" s="118"/>
      <c r="F39" s="40"/>
      <c r="G39" s="40"/>
      <c r="H39" s="113">
        <f t="shared" ref="H39:H42" si="13">+F39*15+G39*15</f>
        <v>0</v>
      </c>
      <c r="I39" s="113"/>
    </row>
    <row r="40" spans="1:9" ht="18.75" x14ac:dyDescent="0.25">
      <c r="A40" s="100" t="s">
        <v>50</v>
      </c>
      <c r="B40" s="100"/>
      <c r="C40" s="100"/>
      <c r="D40" s="119">
        <f>+B49</f>
        <v>43162</v>
      </c>
      <c r="E40" s="119"/>
      <c r="F40" s="40"/>
      <c r="G40" s="40"/>
      <c r="H40" s="114">
        <f>+F40*12+G40*15</f>
        <v>0</v>
      </c>
      <c r="I40" s="114"/>
    </row>
    <row r="41" spans="1:9" ht="18.75" x14ac:dyDescent="0.25">
      <c r="A41" s="101" t="s">
        <v>51</v>
      </c>
      <c r="B41" s="101"/>
      <c r="C41" s="101"/>
      <c r="D41" s="120">
        <f>+D48</f>
        <v>43163</v>
      </c>
      <c r="E41" s="120"/>
      <c r="F41" s="40"/>
      <c r="G41" s="40"/>
      <c r="H41" s="115">
        <f>+F41*12+G41*15</f>
        <v>0</v>
      </c>
      <c r="I41" s="115"/>
    </row>
    <row r="42" spans="1:9" ht="18.75" x14ac:dyDescent="0.25">
      <c r="A42" s="110" t="s">
        <v>52</v>
      </c>
      <c r="B42" s="110"/>
      <c r="C42" s="110"/>
      <c r="D42" s="121">
        <f>+D49</f>
        <v>43164</v>
      </c>
      <c r="E42" s="121"/>
      <c r="F42" s="40"/>
      <c r="G42" s="40"/>
      <c r="H42" s="116">
        <f t="shared" si="13"/>
        <v>0</v>
      </c>
      <c r="I42" s="116"/>
    </row>
    <row r="43" spans="1:9" ht="21" customHeight="1" x14ac:dyDescent="0.3">
      <c r="A43" s="124" t="s">
        <v>57</v>
      </c>
      <c r="B43" s="125"/>
      <c r="C43" s="125"/>
      <c r="D43" s="125"/>
      <c r="E43" s="125"/>
      <c r="F43" s="125"/>
      <c r="G43" s="126"/>
      <c r="H43" s="127">
        <f>SUM(H38:I42)</f>
        <v>0</v>
      </c>
      <c r="I43" s="126"/>
    </row>
    <row r="44" spans="1:9" ht="46.9" customHeight="1" x14ac:dyDescent="0.25">
      <c r="A44" s="130" t="s">
        <v>7</v>
      </c>
      <c r="B44" s="130"/>
      <c r="C44" s="130"/>
      <c r="D44" s="130"/>
      <c r="E44" s="130"/>
      <c r="F44" s="130"/>
      <c r="G44" s="130"/>
      <c r="H44" s="128">
        <f>+H43+H35+H32</f>
        <v>0</v>
      </c>
      <c r="I44" s="129"/>
    </row>
    <row r="45" spans="1:9" s="35" customFormat="1" ht="46.9" customHeight="1" x14ac:dyDescent="0.25">
      <c r="A45" s="123" t="s">
        <v>17</v>
      </c>
      <c r="B45" s="123"/>
      <c r="C45" s="123"/>
      <c r="D45" s="123"/>
      <c r="E45" s="123"/>
      <c r="F45" s="123"/>
      <c r="G45" s="123"/>
      <c r="H45" s="123"/>
      <c r="I45" s="123"/>
    </row>
    <row r="46" spans="1:9" ht="50.25" customHeight="1" x14ac:dyDescent="0.25">
      <c r="A46" s="95" t="s">
        <v>63</v>
      </c>
      <c r="B46" s="95"/>
      <c r="C46" s="95"/>
      <c r="D46" s="95"/>
      <c r="E46" s="95"/>
      <c r="F46" s="95"/>
      <c r="G46" s="95"/>
      <c r="H46" s="95"/>
      <c r="I46" s="95"/>
    </row>
    <row r="47" spans="1:9" hidden="1" x14ac:dyDescent="0.25">
      <c r="B47" s="68">
        <v>43160</v>
      </c>
      <c r="C47" s="6"/>
      <c r="D47" s="69">
        <f>+B49</f>
        <v>43162</v>
      </c>
      <c r="E47" s="6"/>
      <c r="F47" s="37" t="s">
        <v>46</v>
      </c>
      <c r="H47" s="70">
        <v>1E-8</v>
      </c>
      <c r="I47" s="71">
        <v>1E-8</v>
      </c>
    </row>
    <row r="48" spans="1:9" hidden="1" x14ac:dyDescent="0.25">
      <c r="B48" s="68">
        <f>+B47+1</f>
        <v>43161</v>
      </c>
      <c r="C48" s="6"/>
      <c r="D48" s="69">
        <f>+D47+1</f>
        <v>43163</v>
      </c>
      <c r="E48" s="6"/>
      <c r="F48" s="37" t="s">
        <v>42</v>
      </c>
      <c r="H48" s="1">
        <v>1</v>
      </c>
      <c r="I48" s="71">
        <v>5</v>
      </c>
    </row>
    <row r="49" spans="2:9" hidden="1" x14ac:dyDescent="0.25">
      <c r="B49" s="68">
        <f>+B48+1</f>
        <v>43162</v>
      </c>
      <c r="C49" s="6"/>
      <c r="D49" s="69">
        <f>+D48+1</f>
        <v>43164</v>
      </c>
      <c r="E49" s="6"/>
      <c r="H49" s="1">
        <f>+H48+1</f>
        <v>2</v>
      </c>
      <c r="I49" s="1">
        <f>+I48+5</f>
        <v>10</v>
      </c>
    </row>
    <row r="50" spans="2:9" hidden="1" x14ac:dyDescent="0.25">
      <c r="B50" s="6"/>
      <c r="C50" s="6"/>
      <c r="D50" s="6"/>
      <c r="E50" s="6"/>
      <c r="H50" s="1">
        <f t="shared" ref="H50:H70" si="14">+H49+1</f>
        <v>3</v>
      </c>
      <c r="I50" s="1">
        <f t="shared" ref="I50:I58" si="15">+I49+5</f>
        <v>15</v>
      </c>
    </row>
    <row r="51" spans="2:9" hidden="1" x14ac:dyDescent="0.25">
      <c r="H51" s="1">
        <f t="shared" si="14"/>
        <v>4</v>
      </c>
      <c r="I51" s="1">
        <f t="shared" si="15"/>
        <v>20</v>
      </c>
    </row>
    <row r="52" spans="2:9" hidden="1" x14ac:dyDescent="0.25">
      <c r="H52" s="1">
        <f t="shared" si="14"/>
        <v>5</v>
      </c>
      <c r="I52" s="1">
        <f t="shared" si="15"/>
        <v>25</v>
      </c>
    </row>
    <row r="53" spans="2:9" hidden="1" x14ac:dyDescent="0.25">
      <c r="H53" s="1">
        <f t="shared" si="14"/>
        <v>6</v>
      </c>
      <c r="I53" s="1">
        <f t="shared" si="15"/>
        <v>30</v>
      </c>
    </row>
    <row r="54" spans="2:9" hidden="1" x14ac:dyDescent="0.25">
      <c r="H54" s="1">
        <f t="shared" si="14"/>
        <v>7</v>
      </c>
      <c r="I54" s="1">
        <f t="shared" si="15"/>
        <v>35</v>
      </c>
    </row>
    <row r="55" spans="2:9" hidden="1" x14ac:dyDescent="0.25">
      <c r="H55" s="1">
        <f t="shared" si="14"/>
        <v>8</v>
      </c>
      <c r="I55" s="1">
        <f t="shared" si="15"/>
        <v>40</v>
      </c>
    </row>
    <row r="56" spans="2:9" hidden="1" x14ac:dyDescent="0.25">
      <c r="H56" s="1">
        <f t="shared" si="14"/>
        <v>9</v>
      </c>
      <c r="I56" s="1">
        <f t="shared" si="15"/>
        <v>45</v>
      </c>
    </row>
    <row r="57" spans="2:9" hidden="1" x14ac:dyDescent="0.25">
      <c r="H57" s="1">
        <f t="shared" si="14"/>
        <v>10</v>
      </c>
      <c r="I57" s="1">
        <f t="shared" si="15"/>
        <v>50</v>
      </c>
    </row>
    <row r="58" spans="2:9" hidden="1" x14ac:dyDescent="0.25">
      <c r="H58" s="1">
        <f t="shared" si="14"/>
        <v>11</v>
      </c>
      <c r="I58" s="1">
        <f t="shared" si="15"/>
        <v>55</v>
      </c>
    </row>
    <row r="59" spans="2:9" hidden="1" x14ac:dyDescent="0.25">
      <c r="H59" s="1">
        <f t="shared" si="14"/>
        <v>12</v>
      </c>
    </row>
    <row r="60" spans="2:9" hidden="1" x14ac:dyDescent="0.25">
      <c r="H60" s="1">
        <f t="shared" si="14"/>
        <v>13</v>
      </c>
    </row>
    <row r="61" spans="2:9" hidden="1" x14ac:dyDescent="0.25">
      <c r="H61" s="1">
        <f t="shared" si="14"/>
        <v>14</v>
      </c>
    </row>
    <row r="62" spans="2:9" hidden="1" x14ac:dyDescent="0.25">
      <c r="H62" s="1">
        <f t="shared" si="14"/>
        <v>15</v>
      </c>
    </row>
    <row r="63" spans="2:9" hidden="1" x14ac:dyDescent="0.25">
      <c r="H63" s="1">
        <f t="shared" si="14"/>
        <v>16</v>
      </c>
    </row>
    <row r="64" spans="2:9" hidden="1" x14ac:dyDescent="0.25">
      <c r="H64" s="1">
        <f t="shared" si="14"/>
        <v>17</v>
      </c>
    </row>
    <row r="65" spans="8:8" hidden="1" x14ac:dyDescent="0.25">
      <c r="H65" s="1">
        <f t="shared" si="14"/>
        <v>18</v>
      </c>
    </row>
    <row r="66" spans="8:8" hidden="1" x14ac:dyDescent="0.25">
      <c r="H66" s="1">
        <f t="shared" si="14"/>
        <v>19</v>
      </c>
    </row>
    <row r="67" spans="8:8" hidden="1" x14ac:dyDescent="0.25">
      <c r="H67" s="1">
        <f t="shared" si="14"/>
        <v>20</v>
      </c>
    </row>
    <row r="68" spans="8:8" hidden="1" x14ac:dyDescent="0.25">
      <c r="H68" s="1">
        <f t="shared" si="14"/>
        <v>21</v>
      </c>
    </row>
    <row r="69" spans="8:8" hidden="1" x14ac:dyDescent="0.25">
      <c r="H69" s="1">
        <f t="shared" si="14"/>
        <v>22</v>
      </c>
    </row>
    <row r="70" spans="8:8" hidden="1" x14ac:dyDescent="0.25">
      <c r="H70" s="1">
        <f t="shared" si="14"/>
        <v>23</v>
      </c>
    </row>
  </sheetData>
  <sheetProtection password="DC2D" sheet="1" objects="1" scenarios="1" selectLockedCells="1"/>
  <mergeCells count="66">
    <mergeCell ref="A45:I45"/>
    <mergeCell ref="A43:G43"/>
    <mergeCell ref="H43:I43"/>
    <mergeCell ref="H44:I44"/>
    <mergeCell ref="A44:G44"/>
    <mergeCell ref="A1:I1"/>
    <mergeCell ref="A2:I2"/>
    <mergeCell ref="A3:I3"/>
    <mergeCell ref="A42:C42"/>
    <mergeCell ref="A36:E37"/>
    <mergeCell ref="H38:I38"/>
    <mergeCell ref="H39:I39"/>
    <mergeCell ref="H40:I40"/>
    <mergeCell ref="H41:I41"/>
    <mergeCell ref="H42:I42"/>
    <mergeCell ref="D38:E38"/>
    <mergeCell ref="D39:E39"/>
    <mergeCell ref="D40:E40"/>
    <mergeCell ref="D41:E41"/>
    <mergeCell ref="D42:E42"/>
    <mergeCell ref="A38:C38"/>
    <mergeCell ref="A39:C39"/>
    <mergeCell ref="A40:C40"/>
    <mergeCell ref="A41:C41"/>
    <mergeCell ref="A33:I33"/>
    <mergeCell ref="A34:F34"/>
    <mergeCell ref="H34:I34"/>
    <mergeCell ref="A35:G35"/>
    <mergeCell ref="H35:I35"/>
    <mergeCell ref="A46:I46"/>
    <mergeCell ref="E11:E12"/>
    <mergeCell ref="I11:I12"/>
    <mergeCell ref="G19:G20"/>
    <mergeCell ref="F19:F20"/>
    <mergeCell ref="D11:D12"/>
    <mergeCell ref="A18:I18"/>
    <mergeCell ref="H19:I20"/>
    <mergeCell ref="H21:I21"/>
    <mergeCell ref="H22:I22"/>
    <mergeCell ref="H23:I23"/>
    <mergeCell ref="H24:I24"/>
    <mergeCell ref="H25:I25"/>
    <mergeCell ref="A32:G32"/>
    <mergeCell ref="G36:G37"/>
    <mergeCell ref="H28:I28"/>
    <mergeCell ref="H27:I27"/>
    <mergeCell ref="B9:I9"/>
    <mergeCell ref="H36:I37"/>
    <mergeCell ref="A6:I6"/>
    <mergeCell ref="B8:I8"/>
    <mergeCell ref="F10:I10"/>
    <mergeCell ref="B19:B20"/>
    <mergeCell ref="C19:C20"/>
    <mergeCell ref="D19:D20"/>
    <mergeCell ref="E19:E20"/>
    <mergeCell ref="F36:F37"/>
    <mergeCell ref="F11:F12"/>
    <mergeCell ref="H29:I29"/>
    <mergeCell ref="H30:I30"/>
    <mergeCell ref="H31:I31"/>
    <mergeCell ref="H32:I32"/>
    <mergeCell ref="A10:E10"/>
    <mergeCell ref="A11:A12"/>
    <mergeCell ref="B11:C11"/>
    <mergeCell ref="G11:H11"/>
    <mergeCell ref="H26:I26"/>
  </mergeCells>
  <dataValidations count="6">
    <dataValidation type="list" allowBlank="1" showInputMessage="1" showErrorMessage="1" sqref="C21:C31" xr:uid="{00000000-0002-0000-0000-000000000000}">
      <formula1>$D$47:$D$49</formula1>
    </dataValidation>
    <dataValidation type="list" allowBlank="1" showInputMessage="1" showErrorMessage="1" sqref="A20" xr:uid="{00000000-0002-0000-0000-000001000000}">
      <formula1>$F$47:$F$48</formula1>
    </dataValidation>
    <dataValidation type="list" allowBlank="1" showInputMessage="1" showErrorMessage="1" sqref="B21:B31 A13:A17" xr:uid="{00000000-0002-0000-0000-000002000000}">
      <formula1>$B$47:$B$49</formula1>
    </dataValidation>
    <dataValidation type="list" allowBlank="1" showInputMessage="1" showErrorMessage="1" sqref="F13:F17" xr:uid="{00000000-0002-0000-0000-000003000000}">
      <formula1>$D$41:$D$48</formula1>
    </dataValidation>
    <dataValidation type="list" allowBlank="1" showInputMessage="1" showErrorMessage="1" sqref="B13:B17 G13:G17" xr:uid="{00000000-0002-0000-0000-000004000000}">
      <formula1>$H$47:$H$70</formula1>
    </dataValidation>
    <dataValidation type="list" allowBlank="1" showInputMessage="1" showErrorMessage="1" sqref="C13:C17 H13:H17" xr:uid="{00000000-0002-0000-0000-000005000000}">
      <formula1>$I$47:$I$58</formula1>
    </dataValidation>
  </dataValidations>
  <pageMargins left="0.36" right="0.14000000000000001" top="0.25" bottom="0.27" header="0.15" footer="0.01"/>
  <pageSetup paperSize="9" scale="9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51"/>
  <sheetViews>
    <sheetView showZeros="0" topLeftCell="A24" workbookViewId="0">
      <selection activeCell="B2" sqref="B2:I3"/>
    </sheetView>
  </sheetViews>
  <sheetFormatPr baseColWidth="10" defaultColWidth="9.140625" defaultRowHeight="15" x14ac:dyDescent="0.25"/>
  <cols>
    <col min="1" max="1" width="9.140625" style="1"/>
    <col min="2" max="2" width="27" style="1" customWidth="1"/>
    <col min="3" max="6" width="9.140625" style="1"/>
    <col min="7" max="8" width="11.28515625" style="1" customWidth="1"/>
    <col min="9" max="16384" width="9.140625" style="1"/>
  </cols>
  <sheetData>
    <row r="1" spans="2:11" ht="34.15" customHeight="1" thickBot="1" x14ac:dyDescent="0.3"/>
    <row r="2" spans="2:11" ht="15" customHeight="1" x14ac:dyDescent="0.25">
      <c r="B2" s="131" t="s">
        <v>24</v>
      </c>
      <c r="C2" s="132"/>
      <c r="D2" s="132"/>
      <c r="E2" s="132"/>
      <c r="F2" s="132"/>
      <c r="G2" s="132"/>
      <c r="H2" s="132"/>
      <c r="I2" s="133"/>
      <c r="J2" s="52"/>
    </row>
    <row r="3" spans="2:11" ht="15.75" customHeight="1" x14ac:dyDescent="0.25">
      <c r="B3" s="134"/>
      <c r="C3" s="135"/>
      <c r="D3" s="135"/>
      <c r="E3" s="135"/>
      <c r="F3" s="135"/>
      <c r="G3" s="135"/>
      <c r="H3" s="135"/>
      <c r="I3" s="136"/>
      <c r="J3" s="52"/>
    </row>
    <row r="4" spans="2:11" ht="15.75" x14ac:dyDescent="0.25">
      <c r="B4" s="18" t="s">
        <v>25</v>
      </c>
      <c r="C4" s="19"/>
      <c r="D4" s="19"/>
      <c r="E4" s="21" t="s">
        <v>26</v>
      </c>
      <c r="F4" s="19" t="s">
        <v>43</v>
      </c>
      <c r="G4" s="19"/>
      <c r="H4" s="19"/>
      <c r="I4" s="22"/>
    </row>
    <row r="5" spans="2:11" ht="15.75" x14ac:dyDescent="0.25">
      <c r="B5" s="18" t="s">
        <v>27</v>
      </c>
      <c r="C5" s="19"/>
      <c r="D5" s="19"/>
      <c r="E5" s="24"/>
      <c r="F5" s="25" t="s">
        <v>28</v>
      </c>
      <c r="G5" s="25"/>
      <c r="H5" s="25"/>
      <c r="I5" s="26"/>
    </row>
    <row r="6" spans="2:11" ht="15.75" x14ac:dyDescent="0.25">
      <c r="B6" s="18" t="s">
        <v>29</v>
      </c>
      <c r="C6" s="19"/>
      <c r="D6" s="19"/>
      <c r="E6" s="24"/>
      <c r="F6" s="25" t="s">
        <v>30</v>
      </c>
      <c r="G6" s="25"/>
      <c r="H6" s="25"/>
      <c r="I6" s="26"/>
    </row>
    <row r="7" spans="2:11" s="35" customFormat="1" ht="15.75" x14ac:dyDescent="0.25">
      <c r="B7" s="33" t="s">
        <v>31</v>
      </c>
      <c r="C7" s="31"/>
      <c r="D7" s="31"/>
      <c r="E7" s="34" t="s">
        <v>32</v>
      </c>
      <c r="F7" s="31" t="s">
        <v>40</v>
      </c>
      <c r="G7" s="31"/>
      <c r="H7" s="31"/>
      <c r="I7" s="32"/>
    </row>
    <row r="8" spans="2:11" ht="15.75" x14ac:dyDescent="0.25">
      <c r="B8" s="18" t="s">
        <v>33</v>
      </c>
      <c r="C8" s="19"/>
      <c r="D8" s="19"/>
      <c r="E8" s="21" t="s">
        <v>34</v>
      </c>
      <c r="F8" s="31" t="s">
        <v>35</v>
      </c>
      <c r="G8" s="31"/>
      <c r="H8" s="31"/>
      <c r="I8" s="32"/>
    </row>
    <row r="9" spans="2:11" ht="15.75" x14ac:dyDescent="0.25">
      <c r="B9" s="18" t="s">
        <v>36</v>
      </c>
      <c r="C9" s="19"/>
      <c r="D9" s="19"/>
      <c r="E9" s="21" t="s">
        <v>37</v>
      </c>
      <c r="F9" s="31" t="s">
        <v>38</v>
      </c>
      <c r="G9" s="31"/>
      <c r="H9" s="31"/>
      <c r="I9" s="32"/>
    </row>
    <row r="10" spans="2:11" ht="16.5" thickBot="1" x14ac:dyDescent="0.3">
      <c r="B10" s="27" t="s">
        <v>60</v>
      </c>
      <c r="C10" s="28"/>
      <c r="D10" s="28"/>
      <c r="E10" s="28"/>
      <c r="F10" s="28"/>
      <c r="G10" s="28"/>
      <c r="H10" s="28"/>
      <c r="I10" s="29"/>
    </row>
    <row r="11" spans="2:11" ht="16.5" thickBot="1" x14ac:dyDescent="0.3">
      <c r="B11" s="18"/>
      <c r="C11" s="19"/>
      <c r="D11" s="19"/>
      <c r="E11" s="23"/>
      <c r="F11" s="20"/>
      <c r="G11" s="19"/>
      <c r="H11" s="19"/>
      <c r="I11" s="22"/>
      <c r="J11" s="19"/>
    </row>
    <row r="12" spans="2:11" ht="19.5" x14ac:dyDescent="0.25">
      <c r="B12" s="137">
        <f>+forms!A1</f>
        <v>0</v>
      </c>
      <c r="C12" s="138"/>
      <c r="D12" s="138"/>
      <c r="E12" s="138"/>
      <c r="F12" s="138"/>
      <c r="G12" s="138"/>
      <c r="H12" s="138"/>
      <c r="I12" s="139"/>
      <c r="J12" s="53"/>
    </row>
    <row r="13" spans="2:11" ht="19.5" x14ac:dyDescent="0.25">
      <c r="B13" s="140">
        <f>+forms!A2</f>
        <v>0</v>
      </c>
      <c r="C13" s="141"/>
      <c r="D13" s="141"/>
      <c r="E13" s="141"/>
      <c r="F13" s="141"/>
      <c r="G13" s="141"/>
      <c r="H13" s="141"/>
      <c r="I13" s="142"/>
      <c r="J13" s="53"/>
      <c r="K13" s="8"/>
    </row>
    <row r="14" spans="2:11" ht="20.25" thickBot="1" x14ac:dyDescent="0.3">
      <c r="B14" s="143">
        <f>+forms!A3</f>
        <v>0</v>
      </c>
      <c r="C14" s="144"/>
      <c r="D14" s="144"/>
      <c r="E14" s="144"/>
      <c r="F14" s="144"/>
      <c r="G14" s="144"/>
      <c r="H14" s="144"/>
      <c r="I14" s="145"/>
      <c r="J14" s="53"/>
      <c r="K14" s="8"/>
    </row>
    <row r="15" spans="2:11" ht="20.25" x14ac:dyDescent="0.3">
      <c r="B15" s="148" t="s">
        <v>19</v>
      </c>
      <c r="C15" s="149"/>
      <c r="D15" s="150">
        <f ca="1">TODAY()+ LEN(forms!B8)</f>
        <v>43105</v>
      </c>
      <c r="E15" s="150"/>
      <c r="F15" s="65" t="s">
        <v>20</v>
      </c>
      <c r="G15" s="151">
        <f ca="1">TODAY()</f>
        <v>43105</v>
      </c>
      <c r="H15" s="151"/>
      <c r="I15" s="66"/>
      <c r="J15" s="8"/>
    </row>
    <row r="16" spans="2:11" ht="21" x14ac:dyDescent="0.35">
      <c r="B16" s="64"/>
      <c r="C16" s="9" t="s">
        <v>21</v>
      </c>
      <c r="D16" s="152">
        <f>+forms!B8</f>
        <v>0</v>
      </c>
      <c r="E16" s="152"/>
      <c r="F16" s="152"/>
      <c r="G16" s="152"/>
      <c r="H16" s="152"/>
      <c r="I16" s="153"/>
      <c r="J16" s="8"/>
    </row>
    <row r="17" spans="2:10" ht="21.75" thickBot="1" x14ac:dyDescent="0.4">
      <c r="B17" s="62"/>
      <c r="C17" s="9"/>
      <c r="D17" s="152">
        <f>+forms!B9</f>
        <v>0</v>
      </c>
      <c r="E17" s="152"/>
      <c r="F17" s="152"/>
      <c r="G17" s="152"/>
      <c r="H17" s="152"/>
      <c r="I17" s="153"/>
      <c r="J17" s="10"/>
    </row>
    <row r="18" spans="2:10" x14ac:dyDescent="0.25">
      <c r="B18" s="154" t="str">
        <f>+forms!A18</f>
        <v>ACCOMMODATION</v>
      </c>
      <c r="C18" s="155"/>
      <c r="D18" s="155"/>
      <c r="E18" s="155"/>
      <c r="F18" s="155"/>
      <c r="G18" s="155"/>
      <c r="H18" s="155"/>
      <c r="I18" s="156"/>
    </row>
    <row r="19" spans="2:10" x14ac:dyDescent="0.25">
      <c r="B19" s="56" t="str">
        <f>+forms!A19</f>
        <v>HOTEL</v>
      </c>
      <c r="C19" s="164" t="s">
        <v>0</v>
      </c>
      <c r="D19" s="166" t="s">
        <v>1</v>
      </c>
      <c r="E19" s="166" t="s">
        <v>5</v>
      </c>
      <c r="F19" s="166" t="s">
        <v>6</v>
      </c>
      <c r="G19" s="166" t="s">
        <v>2</v>
      </c>
      <c r="H19" s="166" t="s">
        <v>8</v>
      </c>
      <c r="I19" s="163" t="s">
        <v>3</v>
      </c>
    </row>
    <row r="20" spans="2:10" x14ac:dyDescent="0.25">
      <c r="B20" s="56" t="str">
        <f>+forms!A20</f>
        <v>DUO</v>
      </c>
      <c r="C20" s="165"/>
      <c r="D20" s="166"/>
      <c r="E20" s="166"/>
      <c r="F20" s="166"/>
      <c r="G20" s="166"/>
      <c r="H20" s="166"/>
      <c r="I20" s="163"/>
    </row>
    <row r="21" spans="2:10" x14ac:dyDescent="0.25">
      <c r="B21" s="57">
        <f>IF(forms!H21=0,0,+forms!A21)</f>
        <v>0</v>
      </c>
      <c r="C21" s="11">
        <f>+forms!B21</f>
        <v>0</v>
      </c>
      <c r="D21" s="11">
        <f>+forms!C21</f>
        <v>0</v>
      </c>
      <c r="E21" s="12">
        <f>+forms!D21</f>
        <v>0</v>
      </c>
      <c r="F21" s="12">
        <f>+forms!E21</f>
        <v>0</v>
      </c>
      <c r="G21" s="3">
        <f>+forms!F21</f>
        <v>0</v>
      </c>
      <c r="H21" s="4">
        <f>+forms!G21</f>
        <v>0</v>
      </c>
      <c r="I21" s="58">
        <f>+forms!H21</f>
        <v>0</v>
      </c>
    </row>
    <row r="22" spans="2:10" ht="15.75" customHeight="1" x14ac:dyDescent="0.25">
      <c r="B22" s="57">
        <f>IF(forms!H22=0,0,+forms!A22)</f>
        <v>0</v>
      </c>
      <c r="C22" s="11">
        <f>+forms!B22</f>
        <v>0</v>
      </c>
      <c r="D22" s="11">
        <f>+forms!C22</f>
        <v>0</v>
      </c>
      <c r="E22" s="12">
        <f>+forms!D22</f>
        <v>0</v>
      </c>
      <c r="F22" s="12">
        <f>+forms!E22</f>
        <v>0</v>
      </c>
      <c r="G22" s="3">
        <f>+forms!F22</f>
        <v>0</v>
      </c>
      <c r="H22" s="4">
        <f>+forms!G22</f>
        <v>0</v>
      </c>
      <c r="I22" s="58">
        <f>+forms!H22</f>
        <v>0</v>
      </c>
    </row>
    <row r="23" spans="2:10" x14ac:dyDescent="0.25">
      <c r="B23" s="57">
        <f>IF(forms!H23=0,0,+forms!A23)</f>
        <v>0</v>
      </c>
      <c r="C23" s="11">
        <f>+forms!B23</f>
        <v>0</v>
      </c>
      <c r="D23" s="11">
        <f>+forms!C23</f>
        <v>0</v>
      </c>
      <c r="E23" s="12">
        <f>+forms!D23</f>
        <v>0</v>
      </c>
      <c r="F23" s="12">
        <f>+forms!E23</f>
        <v>0</v>
      </c>
      <c r="G23" s="3">
        <f>+forms!F23</f>
        <v>0</v>
      </c>
      <c r="H23" s="4">
        <f>+forms!G23</f>
        <v>0</v>
      </c>
      <c r="I23" s="58">
        <f>+forms!H23</f>
        <v>0</v>
      </c>
    </row>
    <row r="24" spans="2:10" x14ac:dyDescent="0.25">
      <c r="B24" s="57">
        <f>IF(forms!H24=0,0,+forms!A24)</f>
        <v>0</v>
      </c>
      <c r="C24" s="11">
        <f>+forms!B24</f>
        <v>0</v>
      </c>
      <c r="D24" s="11">
        <f>+forms!C24</f>
        <v>0</v>
      </c>
      <c r="E24" s="12">
        <f>+forms!D24</f>
        <v>0</v>
      </c>
      <c r="F24" s="12">
        <f>+forms!E24</f>
        <v>0</v>
      </c>
      <c r="G24" s="3">
        <f>+forms!F24</f>
        <v>0</v>
      </c>
      <c r="H24" s="4">
        <f>+forms!G24</f>
        <v>0</v>
      </c>
      <c r="I24" s="58">
        <f>+forms!H24</f>
        <v>0</v>
      </c>
    </row>
    <row r="25" spans="2:10" x14ac:dyDescent="0.25">
      <c r="B25" s="57">
        <f>IF(forms!H25=0,0,+forms!A25)</f>
        <v>0</v>
      </c>
      <c r="C25" s="11">
        <f>+forms!B25</f>
        <v>0</v>
      </c>
      <c r="D25" s="11">
        <f>+forms!C25</f>
        <v>0</v>
      </c>
      <c r="E25" s="12">
        <f>+forms!D25</f>
        <v>0</v>
      </c>
      <c r="F25" s="12">
        <f>+forms!E25</f>
        <v>0</v>
      </c>
      <c r="G25" s="3">
        <f>+forms!F25</f>
        <v>0</v>
      </c>
      <c r="H25" s="4">
        <f>+forms!G25</f>
        <v>0</v>
      </c>
      <c r="I25" s="58">
        <f>+forms!H25</f>
        <v>0</v>
      </c>
    </row>
    <row r="26" spans="2:10" x14ac:dyDescent="0.25">
      <c r="B26" s="57">
        <f>IF(forms!H26=0,0,+forms!A26)</f>
        <v>0</v>
      </c>
      <c r="C26" s="11">
        <f>+forms!B26</f>
        <v>0</v>
      </c>
      <c r="D26" s="11">
        <f>+forms!C26</f>
        <v>0</v>
      </c>
      <c r="E26" s="12">
        <f>+forms!D26</f>
        <v>0</v>
      </c>
      <c r="F26" s="12">
        <f>+forms!E26</f>
        <v>0</v>
      </c>
      <c r="G26" s="3">
        <f>+forms!F26</f>
        <v>0</v>
      </c>
      <c r="H26" s="4">
        <f>+forms!G26</f>
        <v>0</v>
      </c>
      <c r="I26" s="58">
        <f>+forms!H26</f>
        <v>0</v>
      </c>
    </row>
    <row r="27" spans="2:10" x14ac:dyDescent="0.25">
      <c r="B27" s="57">
        <f>IF(forms!H27=0,0,+forms!A27)</f>
        <v>0</v>
      </c>
      <c r="C27" s="11">
        <f>+forms!B27</f>
        <v>0</v>
      </c>
      <c r="D27" s="11">
        <f>+forms!C27</f>
        <v>0</v>
      </c>
      <c r="E27" s="12">
        <f>+forms!D27</f>
        <v>0</v>
      </c>
      <c r="F27" s="12">
        <f>+forms!E27</f>
        <v>0</v>
      </c>
      <c r="G27" s="3">
        <f>+forms!F27</f>
        <v>0</v>
      </c>
      <c r="H27" s="4">
        <f>+forms!G27</f>
        <v>0</v>
      </c>
      <c r="I27" s="58">
        <f>+forms!H27</f>
        <v>0</v>
      </c>
    </row>
    <row r="28" spans="2:10" x14ac:dyDescent="0.25">
      <c r="B28" s="57">
        <f>IF(forms!H28=0,0,+forms!A28)</f>
        <v>0</v>
      </c>
      <c r="C28" s="11">
        <f>+forms!B28</f>
        <v>0</v>
      </c>
      <c r="D28" s="11">
        <f>+forms!C28</f>
        <v>0</v>
      </c>
      <c r="E28" s="12">
        <f>+forms!D28</f>
        <v>0</v>
      </c>
      <c r="F28" s="12">
        <f>+forms!E28</f>
        <v>0</v>
      </c>
      <c r="G28" s="3">
        <f>+forms!F28</f>
        <v>0</v>
      </c>
      <c r="H28" s="4">
        <f>+forms!G28</f>
        <v>0</v>
      </c>
      <c r="I28" s="58">
        <f>+forms!H28</f>
        <v>0</v>
      </c>
    </row>
    <row r="29" spans="2:10" x14ac:dyDescent="0.25">
      <c r="B29" s="57">
        <f>IF(forms!H29=0,0,+forms!A29)</f>
        <v>0</v>
      </c>
      <c r="C29" s="11">
        <f>+forms!B29</f>
        <v>0</v>
      </c>
      <c r="D29" s="11">
        <f>+forms!C29</f>
        <v>0</v>
      </c>
      <c r="E29" s="12">
        <f>+forms!D29</f>
        <v>0</v>
      </c>
      <c r="F29" s="12">
        <f>+forms!E29</f>
        <v>0</v>
      </c>
      <c r="G29" s="3">
        <f>+forms!F29</f>
        <v>0</v>
      </c>
      <c r="H29" s="4">
        <f>+forms!G29</f>
        <v>0</v>
      </c>
      <c r="I29" s="58">
        <f>+forms!H29</f>
        <v>0</v>
      </c>
    </row>
    <row r="30" spans="2:10" x14ac:dyDescent="0.25">
      <c r="B30" s="57">
        <f>IF(forms!H30=0,0,+forms!A30)</f>
        <v>0</v>
      </c>
      <c r="C30" s="11">
        <f>+forms!B30</f>
        <v>0</v>
      </c>
      <c r="D30" s="11">
        <f>+forms!C30</f>
        <v>0</v>
      </c>
      <c r="E30" s="12">
        <f>+forms!D30</f>
        <v>0</v>
      </c>
      <c r="F30" s="12">
        <f>+forms!E30</f>
        <v>0</v>
      </c>
      <c r="G30" s="3">
        <f>+forms!F30</f>
        <v>0</v>
      </c>
      <c r="H30" s="4">
        <f>+forms!G30</f>
        <v>0</v>
      </c>
      <c r="I30" s="58">
        <f>+forms!H30</f>
        <v>0</v>
      </c>
    </row>
    <row r="31" spans="2:10" x14ac:dyDescent="0.25">
      <c r="B31" s="57">
        <f>IF(forms!H31=0,0,+forms!A31)</f>
        <v>0</v>
      </c>
      <c r="C31" s="11">
        <f>+forms!B31</f>
        <v>0</v>
      </c>
      <c r="D31" s="11">
        <f>+forms!C31</f>
        <v>0</v>
      </c>
      <c r="E31" s="12">
        <f>+forms!D31</f>
        <v>0</v>
      </c>
      <c r="F31" s="12">
        <f>+forms!E31</f>
        <v>0</v>
      </c>
      <c r="G31" s="3">
        <f>+forms!F31</f>
        <v>0</v>
      </c>
      <c r="H31" s="4">
        <f>+forms!G31</f>
        <v>0</v>
      </c>
      <c r="I31" s="58">
        <f>+forms!H31</f>
        <v>0</v>
      </c>
    </row>
    <row r="32" spans="2:10" ht="15.75" thickBot="1" x14ac:dyDescent="0.3">
      <c r="B32" s="157" t="str">
        <f>+forms!A32</f>
        <v>ACCOMMODATION TOTAL</v>
      </c>
      <c r="C32" s="158"/>
      <c r="D32" s="158"/>
      <c r="E32" s="158"/>
      <c r="F32" s="158"/>
      <c r="G32" s="158"/>
      <c r="H32" s="159"/>
      <c r="I32" s="61">
        <f>+forms!H32</f>
        <v>0</v>
      </c>
    </row>
    <row r="33" spans="2:10" x14ac:dyDescent="0.25">
      <c r="B33" s="170" t="str">
        <f>+forms!A33</f>
        <v>EJU ENRY FEE</v>
      </c>
      <c r="C33" s="171"/>
      <c r="D33" s="171"/>
      <c r="E33" s="171"/>
      <c r="F33" s="171"/>
      <c r="G33" s="171"/>
      <c r="H33" s="171"/>
      <c r="I33" s="172"/>
      <c r="J33" s="51"/>
    </row>
    <row r="34" spans="2:10" ht="14.45" customHeight="1" x14ac:dyDescent="0.25">
      <c r="B34" s="160" t="str">
        <f>+forms!A34</f>
        <v>No. of competitors</v>
      </c>
      <c r="C34" s="161"/>
      <c r="D34" s="161"/>
      <c r="E34" s="161"/>
      <c r="F34" s="161"/>
      <c r="G34" s="162"/>
      <c r="H34" s="2">
        <f>+forms!G34</f>
        <v>0</v>
      </c>
      <c r="I34" s="58">
        <f>+forms!H34</f>
        <v>0</v>
      </c>
      <c r="J34" s="51"/>
    </row>
    <row r="35" spans="2:10" ht="15.75" thickBot="1" x14ac:dyDescent="0.3">
      <c r="B35" s="157" t="str">
        <f>+forms!A35</f>
        <v>EJU ENRY FEE TOTAL</v>
      </c>
      <c r="C35" s="158"/>
      <c r="D35" s="158"/>
      <c r="E35" s="158"/>
      <c r="F35" s="158"/>
      <c r="G35" s="158"/>
      <c r="H35" s="159"/>
      <c r="I35" s="61">
        <f>+forms!H35</f>
        <v>0</v>
      </c>
      <c r="J35" s="51"/>
    </row>
    <row r="36" spans="2:10" ht="25.5" x14ac:dyDescent="0.25">
      <c r="B36" s="173" t="str">
        <f>+forms!A36</f>
        <v>MEALS</v>
      </c>
      <c r="C36" s="174"/>
      <c r="D36" s="174"/>
      <c r="E36" s="174"/>
      <c r="F36" s="175"/>
      <c r="G36" s="59" t="str">
        <f>+forms!F36</f>
        <v>No. of lunches</v>
      </c>
      <c r="H36" s="59" t="str">
        <f>+forms!G36</f>
        <v>No. of dinners</v>
      </c>
      <c r="I36" s="60" t="str">
        <f>+forms!H36</f>
        <v>TOTAL €</v>
      </c>
      <c r="J36" s="51"/>
    </row>
    <row r="37" spans="2:10" x14ac:dyDescent="0.25">
      <c r="B37" s="160" t="str">
        <f>+forms!A38</f>
        <v>THURSDAY</v>
      </c>
      <c r="C37" s="161"/>
      <c r="D37" s="162"/>
      <c r="E37" s="55">
        <f>+forms!D38</f>
        <v>43160</v>
      </c>
      <c r="F37" s="2">
        <f>+forms!E38</f>
        <v>0</v>
      </c>
      <c r="G37" s="2">
        <f>+forms!F38</f>
        <v>0</v>
      </c>
      <c r="H37" s="2">
        <f>+forms!G38</f>
        <v>0</v>
      </c>
      <c r="I37" s="58">
        <f>+forms!H38</f>
        <v>0</v>
      </c>
      <c r="J37" s="51"/>
    </row>
    <row r="38" spans="2:10" x14ac:dyDescent="0.25">
      <c r="B38" s="160" t="str">
        <f>+forms!A39</f>
        <v>FRIDAY</v>
      </c>
      <c r="C38" s="161"/>
      <c r="D38" s="162"/>
      <c r="E38" s="55">
        <f>+forms!D39</f>
        <v>43161</v>
      </c>
      <c r="F38" s="2">
        <f>+forms!E39</f>
        <v>0</v>
      </c>
      <c r="G38" s="2">
        <f>+forms!F39</f>
        <v>0</v>
      </c>
      <c r="H38" s="2">
        <f>+forms!G39</f>
        <v>0</v>
      </c>
      <c r="I38" s="58">
        <f>+forms!H39</f>
        <v>0</v>
      </c>
      <c r="J38" s="51"/>
    </row>
    <row r="39" spans="2:10" x14ac:dyDescent="0.25">
      <c r="B39" s="160" t="str">
        <f>+forms!A40</f>
        <v>SATURDAY</v>
      </c>
      <c r="C39" s="161"/>
      <c r="D39" s="162"/>
      <c r="E39" s="55">
        <f>+forms!D40</f>
        <v>43162</v>
      </c>
      <c r="F39" s="2">
        <f>+forms!E40</f>
        <v>0</v>
      </c>
      <c r="G39" s="2">
        <f>+forms!F40</f>
        <v>0</v>
      </c>
      <c r="H39" s="2">
        <f>+forms!G40</f>
        <v>0</v>
      </c>
      <c r="I39" s="58">
        <f>+forms!H40</f>
        <v>0</v>
      </c>
      <c r="J39" s="51"/>
    </row>
    <row r="40" spans="2:10" x14ac:dyDescent="0.25">
      <c r="B40" s="160" t="str">
        <f>+forms!A41</f>
        <v>SUNDAY</v>
      </c>
      <c r="C40" s="161"/>
      <c r="D40" s="162"/>
      <c r="E40" s="55">
        <f>+forms!D41</f>
        <v>43163</v>
      </c>
      <c r="F40" s="2">
        <f>+forms!E41</f>
        <v>0</v>
      </c>
      <c r="G40" s="2">
        <f>+forms!F41</f>
        <v>0</v>
      </c>
      <c r="H40" s="2">
        <f>+forms!G41</f>
        <v>0</v>
      </c>
      <c r="I40" s="58">
        <f>+forms!H41</f>
        <v>0</v>
      </c>
      <c r="J40" s="51"/>
    </row>
    <row r="41" spans="2:10" x14ac:dyDescent="0.25">
      <c r="B41" s="160" t="str">
        <f>+forms!A42</f>
        <v>MONDAY</v>
      </c>
      <c r="C41" s="161"/>
      <c r="D41" s="162"/>
      <c r="E41" s="55">
        <f>+forms!D42</f>
        <v>43164</v>
      </c>
      <c r="F41" s="2">
        <f>+forms!E42</f>
        <v>0</v>
      </c>
      <c r="G41" s="2">
        <f>+forms!F42</f>
        <v>0</v>
      </c>
      <c r="H41" s="2">
        <f>+forms!G42</f>
        <v>0</v>
      </c>
      <c r="I41" s="58">
        <f>+forms!H42</f>
        <v>0</v>
      </c>
      <c r="J41" s="51"/>
    </row>
    <row r="42" spans="2:10" ht="15.75" thickBot="1" x14ac:dyDescent="0.3">
      <c r="B42" s="157" t="str">
        <f>+forms!A43</f>
        <v>MEALS TOTAL</v>
      </c>
      <c r="C42" s="158"/>
      <c r="D42" s="158"/>
      <c r="E42" s="158"/>
      <c r="F42" s="158"/>
      <c r="G42" s="158"/>
      <c r="H42" s="159"/>
      <c r="I42" s="61">
        <f>+forms!H43</f>
        <v>0</v>
      </c>
      <c r="J42" s="51"/>
    </row>
    <row r="43" spans="2:10" ht="15.75" thickBot="1" x14ac:dyDescent="0.3">
      <c r="B43" s="167" t="str">
        <f>+forms!A44</f>
        <v>TOTAL</v>
      </c>
      <c r="C43" s="168"/>
      <c r="D43" s="168"/>
      <c r="E43" s="168"/>
      <c r="F43" s="168"/>
      <c r="G43" s="168"/>
      <c r="H43" s="169"/>
      <c r="I43" s="63">
        <f>+forms!H44</f>
        <v>0</v>
      </c>
      <c r="J43" s="51"/>
    </row>
    <row r="44" spans="2:10" x14ac:dyDescent="0.25">
      <c r="B44" s="54"/>
      <c r="C44" s="54"/>
      <c r="D44" s="54"/>
      <c r="E44" s="54"/>
      <c r="F44" s="54"/>
      <c r="G44" s="54"/>
      <c r="H44" s="54"/>
      <c r="I44" s="54"/>
      <c r="J44" s="51"/>
    </row>
    <row r="45" spans="2:10" x14ac:dyDescent="0.25">
      <c r="B45" s="5"/>
    </row>
    <row r="46" spans="2:10" ht="15.75" thickBot="1" x14ac:dyDescent="0.3">
      <c r="G46" s="8"/>
      <c r="H46" s="8"/>
      <c r="I46" s="8"/>
      <c r="J46" s="8"/>
    </row>
    <row r="47" spans="2:10" ht="27" thickBot="1" x14ac:dyDescent="0.45">
      <c r="B47" s="13" t="s">
        <v>22</v>
      </c>
      <c r="C47" s="14"/>
      <c r="D47" s="146">
        <f>+I43</f>
        <v>0</v>
      </c>
      <c r="E47" s="147"/>
      <c r="G47" s="8"/>
      <c r="H47" s="8"/>
      <c r="I47" s="8"/>
      <c r="J47" s="8"/>
    </row>
    <row r="48" spans="2:10" x14ac:dyDescent="0.25">
      <c r="G48" s="8"/>
      <c r="H48" s="8"/>
    </row>
    <row r="49" spans="7:9" x14ac:dyDescent="0.25">
      <c r="I49" s="15"/>
    </row>
    <row r="50" spans="7:9" x14ac:dyDescent="0.25">
      <c r="G50" s="16"/>
      <c r="H50" s="16"/>
    </row>
    <row r="51" spans="7:9" ht="15.75" x14ac:dyDescent="0.25">
      <c r="G51" s="17" t="s">
        <v>23</v>
      </c>
    </row>
  </sheetData>
  <sheetProtection algorithmName="SHA-512" hashValue="/owghZhiUOcSiryaCA8qwpQHaQSwnmp8BEFRO6ORVzbalNQ856Gh3kxniuiHA0OZuKbOrJx6QZP6z1o8noVhig==" saltValue="5cMRvSVOW66QrOr1T3/GaQ==" spinCount="100000" sheet="1" objects="1" scenarios="1" selectLockedCells="1" selectUnlockedCells="1"/>
  <mergeCells count="30">
    <mergeCell ref="B43:H43"/>
    <mergeCell ref="B41:D41"/>
    <mergeCell ref="B42:H42"/>
    <mergeCell ref="B33:I33"/>
    <mergeCell ref="B34:G34"/>
    <mergeCell ref="B35:H35"/>
    <mergeCell ref="B36:F36"/>
    <mergeCell ref="I19:I20"/>
    <mergeCell ref="C19:C20"/>
    <mergeCell ref="D19:D20"/>
    <mergeCell ref="E19:E20"/>
    <mergeCell ref="F19:F20"/>
    <mergeCell ref="G19:G20"/>
    <mergeCell ref="H19:H20"/>
    <mergeCell ref="B2:I3"/>
    <mergeCell ref="B12:I12"/>
    <mergeCell ref="B13:I13"/>
    <mergeCell ref="B14:I14"/>
    <mergeCell ref="D47:E47"/>
    <mergeCell ref="B15:C15"/>
    <mergeCell ref="D15:E15"/>
    <mergeCell ref="G15:H15"/>
    <mergeCell ref="D16:I16"/>
    <mergeCell ref="B18:I18"/>
    <mergeCell ref="B32:H32"/>
    <mergeCell ref="B37:D37"/>
    <mergeCell ref="B38:D38"/>
    <mergeCell ref="B39:D39"/>
    <mergeCell ref="B40:D40"/>
    <mergeCell ref="D17:I17"/>
  </mergeCells>
  <dataValidations count="2">
    <dataValidation imeMode="off" allowBlank="1" showInputMessage="1" showErrorMessage="1" sqref="B47:D47 B48 B46:I46 I47 G47:H48 C16:C17 B4:B11 E11 E4:F9 B2 B15:B18 I15:J16 D15:D17 I17" xr:uid="{00000000-0002-0000-0100-000000000000}"/>
    <dataValidation type="list" allowBlank="1" showInputMessage="1" showErrorMessage="1" sqref="C21:I31" xr:uid="{00000000-0002-0000-0100-000001000000}">
      <formula1>#REF!</formula1>
    </dataValidation>
  </dataValidations>
  <pageMargins left="0.48" right="0.15748031496062992" top="0.31496062992125984" bottom="0.23622047244094491" header="0.19685039370078741" footer="0.15748031496062992"/>
  <pageSetup paperSize="9" scale="8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forms</vt:lpstr>
      <vt:lpstr>invoice</vt:lpstr>
      <vt:lpstr>forms!Druckbereich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Hoesl</cp:lastModifiedBy>
  <cp:lastPrinted>2017-11-24T15:21:49Z</cp:lastPrinted>
  <dcterms:created xsi:type="dcterms:W3CDTF">2012-01-10T18:33:01Z</dcterms:created>
  <dcterms:modified xsi:type="dcterms:W3CDTF">2018-01-05T08:14:11Z</dcterms:modified>
</cp:coreProperties>
</file>