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G:\Teamablagen\2_Gold\2_Tournaments &amp; Camps\2019\EJCups\Seniors\CRO Dubrovnik\"/>
    </mc:Choice>
  </mc:AlternateContent>
  <xr:revisionPtr revIDLastSave="0" documentId="8_{FDF54D9F-F1D0-4CA1-A99A-CA957794E476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Forms" sheetId="1" r:id="rId1"/>
    <sheet name="Invoice" sheetId="2" r:id="rId2"/>
    <sheet name="Vouch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5" i="1" l="1"/>
  <c r="H34" i="1"/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U9" i="1"/>
  <c r="U10" i="1" s="1"/>
  <c r="V8" i="1" s="1"/>
  <c r="V9" i="1" l="1"/>
  <c r="V10" i="1" s="1"/>
  <c r="F20" i="3" l="1"/>
  <c r="F19" i="3"/>
  <c r="F18" i="3"/>
  <c r="F17" i="3"/>
  <c r="E20" i="3"/>
  <c r="E19" i="3"/>
  <c r="E18" i="3"/>
  <c r="E17" i="3"/>
  <c r="D16" i="2"/>
  <c r="D15" i="2"/>
  <c r="G8" i="3"/>
  <c r="G15" i="3"/>
  <c r="G14" i="3"/>
  <c r="G13" i="3"/>
  <c r="G12" i="3"/>
  <c r="G11" i="3"/>
  <c r="G10" i="3"/>
  <c r="G9" i="3"/>
  <c r="G21" i="1"/>
  <c r="D28" i="1"/>
  <c r="D27" i="1"/>
  <c r="H27" i="1" s="1"/>
  <c r="I27" i="2" s="1"/>
  <c r="D26" i="1"/>
  <c r="D25" i="1"/>
  <c r="D24" i="1"/>
  <c r="H24" i="1"/>
  <c r="I24" i="2" s="1"/>
  <c r="D23" i="1"/>
  <c r="H23" i="1" s="1"/>
  <c r="I23" i="2" s="1"/>
  <c r="D22" i="1"/>
  <c r="D21" i="1"/>
  <c r="B3" i="3"/>
  <c r="B4" i="3"/>
  <c r="G6" i="3"/>
  <c r="D17" i="2"/>
  <c r="G15" i="2"/>
  <c r="H36" i="2"/>
  <c r="H35" i="2"/>
  <c r="H34" i="2"/>
  <c r="G37" i="2"/>
  <c r="G36" i="2"/>
  <c r="G35" i="2"/>
  <c r="G34" i="2"/>
  <c r="H31" i="2"/>
  <c r="B20" i="2"/>
  <c r="A7" i="3" s="1"/>
  <c r="I32" i="2"/>
  <c r="H39" i="1"/>
  <c r="I35" i="2" s="1"/>
  <c r="H40" i="1"/>
  <c r="I36" i="2" s="1"/>
  <c r="H41" i="1"/>
  <c r="I37" i="2" s="1"/>
  <c r="H38" i="1"/>
  <c r="I34" i="2" s="1"/>
  <c r="I31" i="2"/>
  <c r="H42" i="1" l="1"/>
  <c r="I38" i="2" s="1"/>
  <c r="H21" i="1"/>
  <c r="I21" i="2" s="1"/>
  <c r="G21" i="2" s="1"/>
  <c r="F8" i="3" s="1"/>
  <c r="C23" i="2"/>
  <c r="B10" i="3" s="1"/>
  <c r="G23" i="2"/>
  <c r="F10" i="3" s="1"/>
  <c r="H27" i="2"/>
  <c r="G27" i="2"/>
  <c r="F14" i="3" s="1"/>
  <c r="H24" i="2"/>
  <c r="G24" i="2"/>
  <c r="F11" i="3" s="1"/>
  <c r="H25" i="1"/>
  <c r="I25" i="2" s="1"/>
  <c r="C27" i="2"/>
  <c r="B14" i="3" s="1"/>
  <c r="E27" i="2"/>
  <c r="D14" i="3" s="1"/>
  <c r="B27" i="2"/>
  <c r="A14" i="3" s="1"/>
  <c r="D27" i="2"/>
  <c r="C14" i="3" s="1"/>
  <c r="H28" i="1"/>
  <c r="I28" i="2" s="1"/>
  <c r="G28" i="2" s="1"/>
  <c r="F15" i="3" s="1"/>
  <c r="B23" i="2"/>
  <c r="A10" i="3" s="1"/>
  <c r="E23" i="2"/>
  <c r="D10" i="3" s="1"/>
  <c r="F23" i="2"/>
  <c r="E10" i="3" s="1"/>
  <c r="D23" i="2"/>
  <c r="C10" i="3" s="1"/>
  <c r="H23" i="2"/>
  <c r="E24" i="2"/>
  <c r="D11" i="3" s="1"/>
  <c r="C24" i="2"/>
  <c r="B11" i="3" s="1"/>
  <c r="F24" i="2"/>
  <c r="E11" i="3" s="1"/>
  <c r="D24" i="2"/>
  <c r="C11" i="3" s="1"/>
  <c r="B24" i="2"/>
  <c r="A11" i="3" s="1"/>
  <c r="F27" i="2"/>
  <c r="E14" i="3" s="1"/>
  <c r="H26" i="1"/>
  <c r="I26" i="2" s="1"/>
  <c r="G26" i="2" s="1"/>
  <c r="F13" i="3" s="1"/>
  <c r="H22" i="1"/>
  <c r="I22" i="2" s="1"/>
  <c r="G22" i="2" s="1"/>
  <c r="F9" i="3" s="1"/>
  <c r="E25" i="2" l="1"/>
  <c r="D12" i="3" s="1"/>
  <c r="G25" i="2"/>
  <c r="F12" i="3" s="1"/>
  <c r="F25" i="2"/>
  <c r="E12" i="3" s="1"/>
  <c r="H25" i="2"/>
  <c r="B25" i="2"/>
  <c r="A12" i="3" s="1"/>
  <c r="D25" i="2"/>
  <c r="C12" i="3" s="1"/>
  <c r="C25" i="2"/>
  <c r="B12" i="3" s="1"/>
  <c r="B28" i="2"/>
  <c r="A15" i="3" s="1"/>
  <c r="C28" i="2"/>
  <c r="B15" i="3" s="1"/>
  <c r="F28" i="2"/>
  <c r="E15" i="3" s="1"/>
  <c r="H28" i="2"/>
  <c r="E28" i="2"/>
  <c r="D15" i="3" s="1"/>
  <c r="D28" i="2"/>
  <c r="C15" i="3" s="1"/>
  <c r="C26" i="2"/>
  <c r="B13" i="3" s="1"/>
  <c r="F26" i="2"/>
  <c r="E13" i="3" s="1"/>
  <c r="H26" i="2"/>
  <c r="D26" i="2"/>
  <c r="C13" i="3" s="1"/>
  <c r="B26" i="2"/>
  <c r="A13" i="3" s="1"/>
  <c r="E26" i="2"/>
  <c r="D13" i="3" s="1"/>
  <c r="D22" i="2"/>
  <c r="C9" i="3" s="1"/>
  <c r="B22" i="2"/>
  <c r="A9" i="3" s="1"/>
  <c r="H22" i="2"/>
  <c r="F22" i="2"/>
  <c r="E9" i="3" s="1"/>
  <c r="E22" i="2"/>
  <c r="D9" i="3" s="1"/>
  <c r="C22" i="2"/>
  <c r="B9" i="3" s="1"/>
  <c r="H32" i="1"/>
  <c r="D21" i="2"/>
  <c r="C8" i="3" s="1"/>
  <c r="B21" i="2"/>
  <c r="A8" i="3" s="1"/>
  <c r="C21" i="2"/>
  <c r="B8" i="3" s="1"/>
  <c r="E21" i="2"/>
  <c r="D8" i="3" s="1"/>
  <c r="H21" i="2"/>
  <c r="F21" i="2"/>
  <c r="E8" i="3" s="1"/>
  <c r="H43" i="1" l="1"/>
  <c r="I29" i="2"/>
  <c r="I42" i="2" l="1"/>
  <c r="E46" i="2"/>
  <c r="I39" i="2"/>
</calcChain>
</file>

<file path=xl/sharedStrings.xml><?xml version="1.0" encoding="utf-8"?>
<sst xmlns="http://schemas.openxmlformats.org/spreadsheetml/2006/main" count="176" uniqueCount="118">
  <si>
    <t>IMPORTANT: FILL UP THE GREY CELLS</t>
  </si>
  <si>
    <t>COUNTRY</t>
  </si>
  <si>
    <t>TEAM</t>
  </si>
  <si>
    <t>Choose you Coutry from the list. Choose NON EJU Federation(bottom of the list) if applicable</t>
  </si>
  <si>
    <t>National team</t>
  </si>
  <si>
    <t>ARRIVAL</t>
  </si>
  <si>
    <t>DEPARTURE</t>
  </si>
  <si>
    <t>Arrival Date</t>
  </si>
  <si>
    <t>Arrival Time</t>
  </si>
  <si>
    <t>Hour</t>
  </si>
  <si>
    <t>Minute</t>
  </si>
  <si>
    <t>Flight no.</t>
  </si>
  <si>
    <t>No. Of persons</t>
  </si>
  <si>
    <t>Departure date</t>
  </si>
  <si>
    <t>Departure time</t>
  </si>
  <si>
    <t>ACCOMODATION</t>
  </si>
  <si>
    <t>HOTEL</t>
  </si>
  <si>
    <t>Arrival date</t>
  </si>
  <si>
    <t>Number / rooms</t>
  </si>
  <si>
    <t>Number / persons</t>
  </si>
  <si>
    <t>Nights</t>
  </si>
  <si>
    <t>PP / Night</t>
  </si>
  <si>
    <t>TOTAL €</t>
  </si>
  <si>
    <t>Single</t>
  </si>
  <si>
    <t>Double</t>
  </si>
  <si>
    <t>ACCOMODATION TOTAL</t>
  </si>
  <si>
    <t>EJU ENTRY FEE</t>
  </si>
  <si>
    <t>No. Of Competitors</t>
  </si>
  <si>
    <t>EJU ENTRY FEE TOTAL</t>
  </si>
  <si>
    <t>MEALS</t>
  </si>
  <si>
    <t>No. Of lunches</t>
  </si>
  <si>
    <t>No. Of dinners</t>
  </si>
  <si>
    <t>THURSDAY</t>
  </si>
  <si>
    <t>FRIDAY</t>
  </si>
  <si>
    <t>SATURDAY</t>
  </si>
  <si>
    <t>SUNDAY</t>
  </si>
  <si>
    <t>April 12, 2019</t>
  </si>
  <si>
    <t>April 13, 2019</t>
  </si>
  <si>
    <t>April 14, 2019</t>
  </si>
  <si>
    <t>MEALS TOTAL</t>
  </si>
  <si>
    <t>TOTAL</t>
  </si>
  <si>
    <t>INVOICE CAN BE PRINTED FROM 2ND SHEET</t>
  </si>
  <si>
    <t>April 11, 2019</t>
  </si>
  <si>
    <t>Please send before March 27, 2019, to info@dubrovnikjudo.hr</t>
  </si>
  <si>
    <t>Personal Data</t>
  </si>
  <si>
    <t>No. Of competitors</t>
  </si>
  <si>
    <t>BANK TRANSFER</t>
  </si>
  <si>
    <t>REFUND</t>
  </si>
  <si>
    <t>PAID IN CASH</t>
  </si>
  <si>
    <t>TOTAL PAYMENT</t>
  </si>
  <si>
    <t>signature</t>
  </si>
  <si>
    <t>INVOICE no.:</t>
  </si>
  <si>
    <t>DATE:</t>
  </si>
  <si>
    <t>To:</t>
  </si>
  <si>
    <t>EUROPEAN JUDO CUP DUBROVNIK 2019</t>
  </si>
  <si>
    <t>VOUCHER</t>
  </si>
  <si>
    <t>TOURNAMENT ACCOMODATION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</si>
  <si>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</si>
  <si>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</si>
  <si>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</si>
  <si>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</si>
  <si>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</si>
  <si>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</si>
  <si>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</si>
  <si>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</si>
  <si>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AssociationBulgarian Judo Federation</t>
  </si>
  <si>
    <t>Croatian Judo Federation</t>
  </si>
  <si>
    <t>Cyprus Judo Federation</t>
  </si>
  <si>
    <t>Czech Judo Federation</t>
  </si>
  <si>
    <t>Danish Judo Federation</t>
  </si>
  <si>
    <t>Dutch Judo Federation</t>
  </si>
  <si>
    <t>Estonian Judo AssociationFaroe Islands Judo Federation</t>
  </si>
  <si>
    <t>Finnish Judo Association French Judo Federation</t>
  </si>
  <si>
    <t>FYR of Macedonia Judo Federation</t>
  </si>
  <si>
    <t>Georgian Judo Federation</t>
  </si>
  <si>
    <t>German Judo Federation</t>
  </si>
  <si>
    <t>Hellenic Judo Federation</t>
  </si>
  <si>
    <t>Hungarian Judo AssociationIceland Judo Federation</t>
  </si>
  <si>
    <t>Irish Judo AssociationIsrael Judo AssociationItalian Judo Federation</t>
  </si>
  <si>
    <t>Kosovo Judo Federation</t>
  </si>
  <si>
    <t>Latvia Judo Federation</t>
  </si>
  <si>
    <t>Liechtenstein Judo Federation</t>
  </si>
  <si>
    <t>Lithuanian Judo Federation</t>
  </si>
  <si>
    <t>Luxembourg Judo Federation</t>
  </si>
  <si>
    <t>Malta Judo Federation</t>
  </si>
  <si>
    <t>Moldova Judo Federation</t>
  </si>
  <si>
    <t>Monaco Judo Federation</t>
  </si>
  <si>
    <t>Montenegro Judo Federation</t>
  </si>
  <si>
    <t>Norwegian Judo Federation</t>
  </si>
  <si>
    <t>Polish Judo AssociationPortugal Judo Federation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</si>
  <si>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</si>
  <si>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</si>
  <si>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</si>
  <si>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</si>
  <si>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</si>
  <si>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</si>
  <si>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</si>
  <si>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</si>
  <si>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</si>
  <si>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</si>
  <si>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</si>
  <si>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NON EJU FEDERATION</t>
  </si>
  <si>
    <t>European Judo Cup, Dubrovnik Croatia 2019 - Hotel Reservation &amp; Meal reservations 2019</t>
  </si>
  <si>
    <t>Kindly complete the payment for accommodation to our bank account:</t>
  </si>
  <si>
    <t xml:space="preserve">Name of bank: </t>
  </si>
  <si>
    <t>OTP Banka d.d.</t>
  </si>
  <si>
    <t xml:space="preserve">Bank address: </t>
  </si>
  <si>
    <t>Domovinskog rata 3, 23000 Zadar</t>
  </si>
  <si>
    <t xml:space="preserve">Account No. </t>
  </si>
  <si>
    <t>IBAN:HR8124070001100021469</t>
  </si>
  <si>
    <t>SWIFT address:</t>
  </si>
  <si>
    <t>OTPVHR2X</t>
  </si>
  <si>
    <t xml:space="preserve">Branch: </t>
  </si>
  <si>
    <t>Judo Club Dubrovnik 1966</t>
  </si>
  <si>
    <t xml:space="preserve">Payment Title: </t>
  </si>
  <si>
    <t>European Cup Seniors dubrovnik2019</t>
  </si>
  <si>
    <t>Judo klub Dubrovnik 1966</t>
  </si>
  <si>
    <t>Neptun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</si>
</sst>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[$€-1]"/>
    <numFmt numFmtId="165" formatCode=";;;"/>
    <numFmt numFmtId="166" formatCode="[$-809]dd\ mmmm\ yyyy;@"/>
    <numFmt numFmtId="167" formatCode="dd/mm/"/>
    <numFmt numFmtId="168" formatCode="mm\/dd\/yyyy"/>
  </numFmts>
  <fonts count="17">
    <font>
      <sz val="11"/>
      <color theme="1"/>
      <name val="Calibri"/>
      <family val="2"/>
      <charset val="238"/>
      <scheme val="minor"/>
    </font>
    <font>
      <b/>
      <sz val="12"/>
      <color indexed="8"/>
      <name val="Lucida Grande"/>
      <family val="2"/>
    </font>
    <font>
      <b/>
      <sz val="14"/>
      <color theme="3"/>
      <name val="Calibri"/>
      <family val="2"/>
      <scheme val="minor"/>
    </font>
    <font>
      <b/>
      <sz val="11"/>
      <color theme="8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6"/>
      <color theme="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2888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46000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B64444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0" fillId="2" borderId="1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3" borderId="0" xfId="0" applyFill="1" applyProtection="1">
      <protection hidden="1"/>
    </xf>
    <xf numFmtId="0" fontId="0" fillId="0" borderId="0" xfId="0" applyFill="1" applyProtection="1">
      <protection hidden="1"/>
    </xf>
    <xf numFmtId="165" fontId="0" fillId="0" borderId="0" xfId="0" applyNumberFormat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166" fontId="0" fillId="0" borderId="0" xfId="0" applyNumberFormat="1" applyProtection="1"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 applyProtection="1">
      <alignment horizontal="center" vertical="center"/>
      <protection hidden="1"/>
    </xf>
    <xf numFmtId="0" fontId="4" fillId="0" borderId="2" xfId="0" applyFont="1" applyFill="1" applyBorder="1" applyAlignment="1" applyProtection="1">
      <alignment horizontal="center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1" fontId="0" fillId="3" borderId="1" xfId="0" applyNumberFormat="1" applyFill="1" applyBorder="1" applyAlignment="1" applyProtection="1">
      <alignment horizontal="center" vertical="center"/>
      <protection hidden="1"/>
    </xf>
    <xf numFmtId="3" fontId="0" fillId="2" borderId="1" xfId="0" applyNumberFormat="1" applyFill="1" applyBorder="1" applyAlignment="1" applyProtection="1">
      <alignment horizontal="center" vertical="center"/>
      <protection hidden="1"/>
    </xf>
    <xf numFmtId="164" fontId="0" fillId="2" borderId="1" xfId="0" applyNumberFormat="1" applyFill="1" applyBorder="1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 vertical="center" wrapText="1"/>
      <protection hidden="1"/>
    </xf>
    <xf numFmtId="0" fontId="0" fillId="0" borderId="2" xfId="0" applyFill="1" applyBorder="1" applyAlignment="1" applyProtection="1">
      <alignment wrapText="1"/>
      <protection hidden="1"/>
    </xf>
    <xf numFmtId="0" fontId="0" fillId="0" borderId="2" xfId="0" applyFill="1" applyBorder="1" applyProtection="1">
      <protection hidden="1"/>
    </xf>
    <xf numFmtId="0" fontId="0" fillId="3" borderId="5" xfId="0" applyFill="1" applyBorder="1" applyAlignment="1" applyProtection="1">
      <alignment horizontal="center" vertical="center"/>
      <protection hidden="1"/>
    </xf>
    <xf numFmtId="164" fontId="0" fillId="0" borderId="2" xfId="0" applyNumberFormat="1" applyFill="1" applyBorder="1" applyAlignment="1" applyProtection="1">
      <alignment horizontal="center"/>
      <protection hidden="1"/>
    </xf>
    <xf numFmtId="164" fontId="0" fillId="0" borderId="2" xfId="0" applyNumberFormat="1" applyFill="1" applyBorder="1" applyAlignment="1" applyProtection="1">
      <alignment horizontal="center" wrapText="1"/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164" fontId="5" fillId="0" borderId="2" xfId="0" applyNumberFormat="1" applyFont="1" applyFill="1" applyBorder="1" applyAlignment="1" applyProtection="1">
      <alignment horizontal="center" vertical="center"/>
      <protection hidden="1"/>
    </xf>
    <xf numFmtId="164" fontId="5" fillId="0" borderId="2" xfId="0" applyNumberFormat="1" applyFont="1" applyFill="1" applyBorder="1" applyAlignment="1" applyProtection="1">
      <alignment horizontal="center"/>
      <protection hidden="1"/>
    </xf>
    <xf numFmtId="164" fontId="7" fillId="0" borderId="2" xfId="0" applyNumberFormat="1" applyFont="1" applyFill="1" applyBorder="1" applyAlignment="1" applyProtection="1">
      <alignment horizontal="center"/>
      <protection hidden="1"/>
    </xf>
    <xf numFmtId="0" fontId="8" fillId="0" borderId="2" xfId="0" applyFont="1" applyFill="1" applyBorder="1" applyAlignment="1" applyProtection="1">
      <alignment horizontal="center" vertical="center"/>
      <protection hidden="1"/>
    </xf>
    <xf numFmtId="0" fontId="9" fillId="0" borderId="2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49" fontId="1" fillId="3" borderId="6" xfId="0" applyNumberFormat="1" applyFont="1" applyFill="1" applyBorder="1" applyAlignment="1" applyProtection="1">
      <alignment vertical="center" wrapText="1"/>
      <protection hidden="1"/>
    </xf>
    <xf numFmtId="0" fontId="1" fillId="0" borderId="0" xfId="0" applyFont="1" applyFill="1" applyBorder="1" applyAlignment="1" applyProtection="1">
      <alignment vertical="center" wrapText="1"/>
      <protection hidden="1"/>
    </xf>
    <xf numFmtId="22" fontId="0" fillId="0" borderId="0" xfId="0" applyNumberFormat="1" applyProtection="1">
      <protection hidden="1"/>
    </xf>
    <xf numFmtId="0" fontId="0" fillId="0" borderId="0" xfId="0" applyNumberFormat="1" applyProtection="1">
      <protection hidden="1"/>
    </xf>
    <xf numFmtId="49" fontId="1" fillId="3" borderId="7" xfId="0" applyNumberFormat="1" applyFont="1" applyFill="1" applyBorder="1" applyAlignment="1" applyProtection="1">
      <alignment vertical="center" wrapText="1"/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10" fillId="0" borderId="11" xfId="0" applyFont="1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6" xfId="0" applyBorder="1" applyProtection="1">
      <protection hidden="1"/>
    </xf>
    <xf numFmtId="167" fontId="0" fillId="0" borderId="1" xfId="0" applyNumberFormat="1" applyBorder="1" applyProtection="1"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hidden="1"/>
    </xf>
    <xf numFmtId="3" fontId="0" fillId="0" borderId="1" xfId="0" applyNumberFormat="1" applyBorder="1" applyAlignment="1" applyProtection="1">
      <alignment horizontal="center" vertical="center"/>
      <protection hidden="1"/>
    </xf>
    <xf numFmtId="164" fontId="0" fillId="0" borderId="17" xfId="0" applyNumberFormat="1" applyBorder="1" applyAlignment="1" applyProtection="1">
      <alignment horizontal="center" vertical="center"/>
      <protection hidden="1"/>
    </xf>
    <xf numFmtId="164" fontId="0" fillId="0" borderId="18" xfId="0" applyNumberFormat="1" applyBorder="1" applyProtection="1">
      <protection hidden="1"/>
    </xf>
    <xf numFmtId="1" fontId="0" fillId="0" borderId="1" xfId="0" applyNumberFormat="1" applyBorder="1" applyProtection="1">
      <protection hidden="1"/>
    </xf>
    <xf numFmtId="164" fontId="0" fillId="0" borderId="17" xfId="0" applyNumberFormat="1" applyBorder="1" applyProtection="1">
      <protection hidden="1"/>
    </xf>
    <xf numFmtId="0" fontId="0" fillId="0" borderId="19" xfId="0" applyBorder="1" applyAlignment="1" applyProtection="1">
      <alignment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wrapText="1"/>
      <protection hidden="1"/>
    </xf>
    <xf numFmtId="0" fontId="0" fillId="0" borderId="1" xfId="0" applyBorder="1" applyProtection="1">
      <protection hidden="1"/>
    </xf>
    <xf numFmtId="164" fontId="0" fillId="0" borderId="21" xfId="0" applyNumberFormat="1" applyBorder="1" applyProtection="1">
      <protection hidden="1"/>
    </xf>
    <xf numFmtId="0" fontId="0" fillId="0" borderId="21" xfId="0" applyBorder="1" applyProtection="1">
      <protection hidden="1"/>
    </xf>
    <xf numFmtId="164" fontId="11" fillId="0" borderId="21" xfId="0" applyNumberFormat="1" applyFont="1" applyBorder="1" applyProtection="1">
      <protection hidden="1"/>
    </xf>
    <xf numFmtId="0" fontId="0" fillId="0" borderId="22" xfId="0" applyBorder="1" applyProtection="1">
      <protection hidden="1"/>
    </xf>
    <xf numFmtId="0" fontId="12" fillId="0" borderId="2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3" fillId="0" borderId="2" xfId="0" applyFont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14" fillId="0" borderId="2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2" xfId="0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23" xfId="0" applyBorder="1" applyAlignment="1" applyProtection="1">
      <alignment horizontal="center" vertical="center" wrapText="1"/>
      <protection hidden="1"/>
    </xf>
    <xf numFmtId="0" fontId="0" fillId="0" borderId="24" xfId="0" applyBorder="1" applyAlignment="1" applyProtection="1">
      <alignment vertical="center" wrapText="1"/>
      <protection hidden="1"/>
    </xf>
    <xf numFmtId="0" fontId="0" fillId="0" borderId="23" xfId="0" applyBorder="1" applyAlignment="1" applyProtection="1">
      <alignment vertical="center" wrapText="1"/>
      <protection hidden="1"/>
    </xf>
    <xf numFmtId="0" fontId="0" fillId="0" borderId="5" xfId="0" applyBorder="1" applyAlignment="1" applyProtection="1">
      <alignment wrapText="1"/>
      <protection hidden="1"/>
    </xf>
    <xf numFmtId="0" fontId="0" fillId="0" borderId="2" xfId="0" applyBorder="1" applyProtection="1">
      <protection hidden="1"/>
    </xf>
    <xf numFmtId="168" fontId="0" fillId="0" borderId="0" xfId="0" applyNumberFormat="1" applyProtection="1">
      <protection hidden="1"/>
    </xf>
    <xf numFmtId="167" fontId="0" fillId="3" borderId="1" xfId="0" applyNumberFormat="1" applyFill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27" xfId="0" applyFont="1" applyBorder="1" applyAlignment="1" applyProtection="1">
      <alignment horizontal="center" vertical="center"/>
      <protection hidden="1"/>
    </xf>
    <xf numFmtId="0" fontId="9" fillId="12" borderId="5" xfId="0" applyFont="1" applyFill="1" applyBorder="1" applyAlignment="1" applyProtection="1">
      <alignment horizontal="center" vertical="center"/>
      <protection hidden="1"/>
    </xf>
    <xf numFmtId="0" fontId="9" fillId="12" borderId="27" xfId="0" applyFont="1" applyFill="1" applyBorder="1" applyAlignment="1" applyProtection="1">
      <alignment horizontal="center" vertical="center"/>
      <protection hidden="1"/>
    </xf>
    <xf numFmtId="164" fontId="5" fillId="9" borderId="5" xfId="0" applyNumberFormat="1" applyFont="1" applyFill="1" applyBorder="1" applyAlignment="1" applyProtection="1">
      <alignment horizontal="center" vertical="center"/>
      <protection hidden="1"/>
    </xf>
    <xf numFmtId="164" fontId="5" fillId="9" borderId="27" xfId="0" applyNumberFormat="1" applyFont="1" applyFill="1" applyBorder="1" applyAlignment="1" applyProtection="1">
      <alignment horizontal="center" vertical="center"/>
      <protection hidden="1"/>
    </xf>
    <xf numFmtId="164" fontId="5" fillId="8" borderId="5" xfId="0" applyNumberFormat="1" applyFont="1" applyFill="1" applyBorder="1" applyAlignment="1" applyProtection="1">
      <alignment horizontal="center" vertical="center"/>
      <protection hidden="1"/>
    </xf>
    <xf numFmtId="164" fontId="5" fillId="8" borderId="27" xfId="0" applyNumberFormat="1" applyFont="1" applyFill="1" applyBorder="1" applyAlignment="1" applyProtection="1">
      <alignment horizontal="center" vertical="center"/>
      <protection hidden="1"/>
    </xf>
    <xf numFmtId="164" fontId="7" fillId="10" borderId="5" xfId="0" applyNumberFormat="1" applyFont="1" applyFill="1" applyBorder="1" applyAlignment="1" applyProtection="1">
      <alignment horizontal="center" vertical="center"/>
      <protection hidden="1"/>
    </xf>
    <xf numFmtId="164" fontId="7" fillId="10" borderId="27" xfId="0" applyNumberFormat="1" applyFont="1" applyFill="1" applyBorder="1" applyAlignment="1" applyProtection="1">
      <alignment horizontal="center" vertical="center"/>
      <protection hidden="1"/>
    </xf>
    <xf numFmtId="0" fontId="5" fillId="11" borderId="5" xfId="0" applyFont="1" applyFill="1" applyBorder="1" applyAlignment="1" applyProtection="1">
      <alignment horizontal="center" vertical="center"/>
      <protection hidden="1"/>
    </xf>
    <xf numFmtId="0" fontId="5" fillId="11" borderId="26" xfId="0" applyFont="1" applyFill="1" applyBorder="1" applyAlignment="1" applyProtection="1">
      <alignment horizontal="center" vertical="center"/>
      <protection hidden="1"/>
    </xf>
    <xf numFmtId="0" fontId="5" fillId="6" borderId="5" xfId="0" applyFont="1" applyFill="1" applyBorder="1" applyAlignment="1" applyProtection="1">
      <alignment horizontal="center" vertical="center"/>
      <protection hidden="1"/>
    </xf>
    <xf numFmtId="0" fontId="5" fillId="6" borderId="26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27" xfId="0" applyFont="1" applyFill="1" applyBorder="1" applyAlignment="1" applyProtection="1">
      <alignment horizontal="center" vertical="center"/>
      <protection hidden="1"/>
    </xf>
    <xf numFmtId="0" fontId="4" fillId="2" borderId="26" xfId="0" applyFont="1" applyFill="1" applyBorder="1" applyAlignment="1" applyProtection="1">
      <alignment horizontal="center" vertical="center"/>
      <protection hidden="1"/>
    </xf>
    <xf numFmtId="164" fontId="4" fillId="2" borderId="5" xfId="0" applyNumberFormat="1" applyFont="1" applyFill="1" applyBorder="1" applyAlignment="1" applyProtection="1">
      <alignment horizontal="center" vertical="center"/>
      <protection hidden="1"/>
    </xf>
    <xf numFmtId="0" fontId="0" fillId="7" borderId="5" xfId="0" applyFill="1" applyBorder="1" applyAlignment="1" applyProtection="1">
      <alignment horizontal="center" vertical="center"/>
      <protection hidden="1"/>
    </xf>
    <xf numFmtId="0" fontId="0" fillId="7" borderId="27" xfId="0" applyFill="1" applyBorder="1" applyAlignment="1" applyProtection="1">
      <alignment horizontal="center" vertical="center"/>
      <protection hidden="1"/>
    </xf>
    <xf numFmtId="0" fontId="0" fillId="7" borderId="26" xfId="0" applyFill="1" applyBorder="1" applyAlignment="1" applyProtection="1">
      <alignment horizontal="center" vertical="center"/>
      <protection hidden="1"/>
    </xf>
    <xf numFmtId="164" fontId="0" fillId="2" borderId="5" xfId="0" applyNumberFormat="1" applyFill="1" applyBorder="1" applyAlignment="1" applyProtection="1">
      <alignment horizontal="center" vertical="center"/>
      <protection hidden="1"/>
    </xf>
    <xf numFmtId="164" fontId="0" fillId="2" borderId="26" xfId="0" applyNumberFormat="1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26" xfId="0" applyFill="1" applyBorder="1" applyAlignment="1" applyProtection="1">
      <alignment horizontal="center" vertical="center"/>
      <protection hidden="1"/>
    </xf>
    <xf numFmtId="0" fontId="4" fillId="7" borderId="5" xfId="0" applyFont="1" applyFill="1" applyBorder="1" applyAlignment="1" applyProtection="1">
      <alignment horizontal="center" vertical="center"/>
      <protection hidden="1"/>
    </xf>
    <xf numFmtId="0" fontId="4" fillId="7" borderId="27" xfId="0" applyFont="1" applyFill="1" applyBorder="1" applyAlignment="1" applyProtection="1">
      <alignment horizontal="center" vertical="center"/>
      <protection hidden="1"/>
    </xf>
    <xf numFmtId="164" fontId="0" fillId="7" borderId="5" xfId="0" applyNumberFormat="1" applyFill="1" applyBorder="1" applyAlignment="1" applyProtection="1">
      <alignment horizontal="center" vertical="center"/>
      <protection hidden="1"/>
    </xf>
    <xf numFmtId="164" fontId="0" fillId="7" borderId="27" xfId="0" applyNumberFormat="1" applyFill="1" applyBorder="1" applyAlignment="1" applyProtection="1">
      <alignment horizontal="center" vertical="center"/>
      <protection hidden="1"/>
    </xf>
    <xf numFmtId="0" fontId="0" fillId="2" borderId="23" xfId="0" applyFill="1" applyBorder="1" applyAlignment="1" applyProtection="1">
      <alignment horizontal="center" vertical="center" wrapText="1"/>
      <protection hidden="1"/>
    </xf>
    <xf numFmtId="0" fontId="0" fillId="2" borderId="29" xfId="0" applyFill="1" applyBorder="1" applyAlignment="1" applyProtection="1">
      <alignment horizontal="center" vertical="center" wrapText="1"/>
      <protection hidden="1"/>
    </xf>
    <xf numFmtId="0" fontId="0" fillId="2" borderId="25" xfId="0" applyFill="1" applyBorder="1" applyAlignment="1" applyProtection="1">
      <alignment horizontal="center" vertical="center" wrapText="1"/>
      <protection hidden="1"/>
    </xf>
    <xf numFmtId="0" fontId="0" fillId="2" borderId="4" xfId="0" applyFill="1" applyBorder="1" applyAlignment="1" applyProtection="1">
      <alignment horizontal="center" vertical="center" wrapText="1"/>
      <protection hidden="1"/>
    </xf>
    <xf numFmtId="0" fontId="0" fillId="2" borderId="30" xfId="0" applyFill="1" applyBorder="1" applyAlignment="1" applyProtection="1">
      <alignment horizontal="center" vertical="center" wrapText="1"/>
      <protection hidden="1"/>
    </xf>
    <xf numFmtId="0" fontId="0" fillId="2" borderId="31" xfId="0" applyFill="1" applyBorder="1" applyAlignment="1" applyProtection="1">
      <alignment horizontal="center" vertical="center" wrapText="1"/>
      <protection hidden="1"/>
    </xf>
    <xf numFmtId="164" fontId="0" fillId="7" borderId="5" xfId="0" applyNumberFormat="1" applyFill="1" applyBorder="1" applyAlignment="1" applyProtection="1">
      <alignment horizontal="center" vertical="center" wrapText="1"/>
      <protection hidden="1"/>
    </xf>
    <xf numFmtId="164" fontId="0" fillId="7" borderId="27" xfId="0" applyNumberFormat="1" applyFill="1" applyBorder="1" applyAlignment="1" applyProtection="1">
      <alignment horizontal="center" vertical="center" wrapText="1"/>
      <protection hidden="1"/>
    </xf>
    <xf numFmtId="0" fontId="5" fillId="8" borderId="23" xfId="0" applyFont="1" applyFill="1" applyBorder="1" applyAlignment="1" applyProtection="1">
      <alignment horizontal="center" vertical="center" wrapText="1"/>
      <protection hidden="1"/>
    </xf>
    <xf numFmtId="0" fontId="5" fillId="8" borderId="28" xfId="0" applyFont="1" applyFill="1" applyBorder="1" applyAlignment="1" applyProtection="1">
      <alignment horizontal="center" vertical="center" wrapText="1"/>
      <protection hidden="1"/>
    </xf>
    <xf numFmtId="0" fontId="5" fillId="8" borderId="29" xfId="0" applyFont="1" applyFill="1" applyBorder="1" applyAlignment="1" applyProtection="1">
      <alignment horizontal="center" vertical="center" wrapText="1"/>
      <protection hidden="1"/>
    </xf>
    <xf numFmtId="0" fontId="5" fillId="8" borderId="22" xfId="0" applyFont="1" applyFill="1" applyBorder="1" applyAlignment="1" applyProtection="1">
      <alignment horizontal="center" vertical="center" wrapText="1"/>
      <protection hidden="1"/>
    </xf>
    <xf numFmtId="0" fontId="5" fillId="8" borderId="5" xfId="0" applyFont="1" applyFill="1" applyBorder="1" applyAlignment="1" applyProtection="1">
      <alignment horizontal="center" vertical="center"/>
      <protection hidden="1"/>
    </xf>
    <xf numFmtId="0" fontId="5" fillId="8" borderId="27" xfId="0" applyFont="1" applyFill="1" applyBorder="1" applyAlignment="1" applyProtection="1">
      <alignment horizontal="center" vertical="center"/>
      <protection hidden="1"/>
    </xf>
    <xf numFmtId="0" fontId="5" fillId="8" borderId="26" xfId="0" applyFont="1" applyFill="1" applyBorder="1" applyAlignment="1" applyProtection="1">
      <alignment horizontal="center" vertical="center"/>
      <protection hidden="1"/>
    </xf>
    <xf numFmtId="0" fontId="7" fillId="10" borderId="5" xfId="0" applyFont="1" applyFill="1" applyBorder="1" applyAlignment="1" applyProtection="1">
      <alignment horizontal="center" vertical="center"/>
      <protection hidden="1"/>
    </xf>
    <xf numFmtId="0" fontId="7" fillId="10" borderId="27" xfId="0" applyFont="1" applyFill="1" applyBorder="1" applyAlignment="1" applyProtection="1">
      <alignment horizontal="center" vertical="center"/>
      <protection hidden="1"/>
    </xf>
    <xf numFmtId="0" fontId="7" fillId="10" borderId="26" xfId="0" applyFont="1" applyFill="1" applyBorder="1" applyAlignment="1" applyProtection="1">
      <alignment horizontal="center" vertical="center"/>
      <protection hidden="1"/>
    </xf>
    <xf numFmtId="0" fontId="5" fillId="11" borderId="27" xfId="0" applyFont="1" applyFill="1" applyBorder="1" applyAlignment="1" applyProtection="1">
      <alignment horizontal="center" vertical="center"/>
      <protection hidden="1"/>
    </xf>
    <xf numFmtId="0" fontId="5" fillId="6" borderId="27" xfId="0" applyFont="1" applyFill="1" applyBorder="1" applyAlignment="1" applyProtection="1">
      <alignment horizontal="center" vertical="center"/>
      <protection hidden="1"/>
    </xf>
    <xf numFmtId="0" fontId="5" fillId="9" borderId="5" xfId="0" applyFont="1" applyFill="1" applyBorder="1" applyAlignment="1" applyProtection="1">
      <alignment horizontal="center" vertical="center"/>
      <protection hidden="1"/>
    </xf>
    <xf numFmtId="0" fontId="5" fillId="9" borderId="26" xfId="0" applyFont="1" applyFill="1" applyBorder="1" applyAlignment="1" applyProtection="1">
      <alignment horizontal="center" vertical="center"/>
      <protection hidden="1"/>
    </xf>
    <xf numFmtId="0" fontId="5" fillId="8" borderId="23" xfId="0" applyFont="1" applyFill="1" applyBorder="1" applyAlignment="1" applyProtection="1">
      <alignment horizontal="center" vertical="center"/>
      <protection hidden="1"/>
    </xf>
    <xf numFmtId="0" fontId="5" fillId="8" borderId="28" xfId="0" applyFont="1" applyFill="1" applyBorder="1" applyAlignment="1" applyProtection="1">
      <alignment horizontal="center" vertical="center"/>
      <protection hidden="1"/>
    </xf>
    <xf numFmtId="0" fontId="5" fillId="8" borderId="30" xfId="0" applyFont="1" applyFill="1" applyBorder="1" applyAlignment="1" applyProtection="1">
      <alignment horizontal="center" vertical="center"/>
      <protection hidden="1"/>
    </xf>
    <xf numFmtId="0" fontId="5" fillId="8" borderId="29" xfId="0" applyFont="1" applyFill="1" applyBorder="1" applyAlignment="1" applyProtection="1">
      <alignment horizontal="center" vertical="center"/>
      <protection hidden="1"/>
    </xf>
    <xf numFmtId="0" fontId="5" fillId="8" borderId="22" xfId="0" applyFont="1" applyFill="1" applyBorder="1" applyAlignment="1" applyProtection="1">
      <alignment horizontal="center" vertical="center"/>
      <protection hidden="1"/>
    </xf>
    <xf numFmtId="0" fontId="5" fillId="8" borderId="31" xfId="0" applyFont="1" applyFill="1" applyBorder="1" applyAlignment="1" applyProtection="1">
      <alignment horizontal="center" vertical="center"/>
      <protection hidden="1"/>
    </xf>
    <xf numFmtId="0" fontId="5" fillId="8" borderId="25" xfId="0" applyFont="1" applyFill="1" applyBorder="1" applyAlignment="1" applyProtection="1">
      <alignment horizontal="center" vertical="center" wrapText="1"/>
      <protection hidden="1"/>
    </xf>
    <xf numFmtId="0" fontId="5" fillId="8" borderId="4" xfId="0" applyFont="1" applyFill="1" applyBorder="1" applyAlignment="1" applyProtection="1">
      <alignment horizontal="center" vertical="center" wrapText="1"/>
      <protection hidden="1"/>
    </xf>
    <xf numFmtId="0" fontId="5" fillId="9" borderId="27" xfId="0" applyFont="1" applyFill="1" applyBorder="1" applyAlignment="1" applyProtection="1">
      <alignment horizontal="center" vertical="center"/>
      <protection hidden="1"/>
    </xf>
    <xf numFmtId="0" fontId="0" fillId="5" borderId="5" xfId="0" applyFill="1" applyBorder="1" applyAlignment="1" applyProtection="1">
      <alignment horizontal="center" vertical="center"/>
      <protection hidden="1"/>
    </xf>
    <xf numFmtId="0" fontId="0" fillId="5" borderId="26" xfId="0" applyFill="1" applyBorder="1" applyAlignment="1" applyProtection="1">
      <alignment horizontal="center" vertical="center"/>
      <protection hidden="1"/>
    </xf>
    <xf numFmtId="0" fontId="0" fillId="2" borderId="25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/>
      <protection hidden="1"/>
    </xf>
    <xf numFmtId="0" fontId="0" fillId="5" borderId="25" xfId="0" applyFill="1" applyBorder="1" applyAlignment="1" applyProtection="1">
      <alignment horizontal="center" vertical="center" wrapText="1"/>
      <protection hidden="1"/>
    </xf>
    <xf numFmtId="0" fontId="0" fillId="5" borderId="4" xfId="0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5" fillId="3" borderId="0" xfId="0" applyFont="1" applyFill="1" applyAlignment="1" applyProtection="1">
      <alignment horizontal="center"/>
      <protection hidden="1"/>
    </xf>
    <xf numFmtId="0" fontId="3" fillId="4" borderId="5" xfId="0" applyFont="1" applyFill="1" applyBorder="1" applyAlignment="1" applyProtection="1">
      <alignment horizontal="center" vertical="center"/>
      <protection hidden="1"/>
    </xf>
    <xf numFmtId="0" fontId="0" fillId="4" borderId="27" xfId="0" applyFill="1" applyBorder="1" applyAlignment="1" applyProtection="1">
      <alignment horizontal="center" vertical="center"/>
      <protection hidden="1"/>
    </xf>
    <xf numFmtId="0" fontId="0" fillId="4" borderId="26" xfId="0" applyFill="1" applyBorder="1" applyAlignment="1" applyProtection="1">
      <alignment horizontal="center" vertical="center"/>
      <protection hidden="1"/>
    </xf>
    <xf numFmtId="0" fontId="3" fillId="5" borderId="5" xfId="0" applyFont="1" applyFill="1" applyBorder="1" applyAlignment="1" applyProtection="1">
      <alignment horizontal="center" vertical="center"/>
      <protection hidden="1"/>
    </xf>
    <xf numFmtId="0" fontId="3" fillId="5" borderId="27" xfId="0" applyFont="1" applyFill="1" applyBorder="1" applyAlignment="1" applyProtection="1">
      <alignment horizontal="center" vertical="center"/>
      <protection hidden="1"/>
    </xf>
    <xf numFmtId="0" fontId="3" fillId="5" borderId="26" xfId="0" applyFont="1" applyFill="1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3" fillId="3" borderId="27" xfId="0" applyFont="1" applyFill="1" applyBorder="1" applyAlignment="1" applyProtection="1">
      <alignment horizontal="center" vertical="center" wrapText="1"/>
      <protection hidden="1"/>
    </xf>
    <xf numFmtId="0" fontId="0" fillId="4" borderId="25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25" xfId="0" applyFill="1" applyBorder="1" applyAlignment="1" applyProtection="1">
      <alignment horizontal="center" vertical="center" wrapText="1"/>
      <protection hidden="1"/>
    </xf>
    <xf numFmtId="0" fontId="0" fillId="4" borderId="4" xfId="0" applyFill="1" applyBorder="1" applyAlignment="1" applyProtection="1">
      <alignment horizontal="center" vertical="center" wrapText="1"/>
      <protection hidden="1"/>
    </xf>
    <xf numFmtId="0" fontId="12" fillId="0" borderId="39" xfId="0" applyFont="1" applyBorder="1" applyAlignment="1" applyProtection="1">
      <alignment horizontal="center" vertical="center"/>
      <protection hidden="1"/>
    </xf>
    <xf numFmtId="0" fontId="12" fillId="0" borderId="11" xfId="0" applyFont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horizontal="center" vertical="center"/>
      <protection hidden="1"/>
    </xf>
    <xf numFmtId="0" fontId="12" fillId="0" borderId="13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40" xfId="0" applyFont="1" applyBorder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center"/>
      <protection hidden="1"/>
    </xf>
    <xf numFmtId="0" fontId="11" fillId="0" borderId="9" xfId="0" applyFont="1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45" xfId="0" applyFill="1" applyBorder="1" applyAlignment="1" applyProtection="1">
      <alignment horizontal="center" vertical="center"/>
      <protection hidden="1"/>
    </xf>
    <xf numFmtId="0" fontId="0" fillId="0" borderId="46" xfId="0" applyFill="1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center"/>
      <protection hidden="1"/>
    </xf>
    <xf numFmtId="0" fontId="0" fillId="0" borderId="43" xfId="0" applyBorder="1" applyAlignment="1" applyProtection="1">
      <alignment horizontal="center"/>
      <protection hidden="1"/>
    </xf>
    <xf numFmtId="0" fontId="16" fillId="0" borderId="39" xfId="0" applyFont="1" applyBorder="1" applyAlignment="1" applyProtection="1">
      <alignment horizontal="center" vertical="center"/>
      <protection hidden="1"/>
    </xf>
    <xf numFmtId="0" fontId="16" fillId="0" borderId="11" xfId="0" applyFont="1" applyBorder="1" applyAlignment="1" applyProtection="1">
      <alignment horizontal="center" vertical="center"/>
      <protection hidden="1"/>
    </xf>
    <xf numFmtId="0" fontId="16" fillId="0" borderId="12" xfId="0" applyFont="1" applyBorder="1" applyAlignment="1" applyProtection="1">
      <alignment horizontal="center" vertical="center"/>
      <protection hidden="1"/>
    </xf>
    <xf numFmtId="0" fontId="0" fillId="0" borderId="13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40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41" xfId="0" applyBorder="1" applyProtection="1"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/>
      <protection hidden="1"/>
    </xf>
    <xf numFmtId="0" fontId="10" fillId="0" borderId="39" xfId="0" applyFont="1" applyBorder="1" applyAlignment="1" applyProtection="1">
      <alignment horizontal="center"/>
      <protection hidden="1"/>
    </xf>
    <xf numFmtId="0" fontId="10" fillId="0" borderId="11" xfId="0" applyFont="1" applyBorder="1" applyAlignment="1" applyProtection="1">
      <alignment horizontal="center"/>
      <protection hidden="1"/>
    </xf>
    <xf numFmtId="1" fontId="12" fillId="0" borderId="11" xfId="0" applyNumberFormat="1" applyFont="1" applyBorder="1" applyAlignment="1" applyProtection="1">
      <alignment horizontal="center"/>
      <protection hidden="1"/>
    </xf>
    <xf numFmtId="14" fontId="16" fillId="0" borderId="11" xfId="0" applyNumberFormat="1" applyFont="1" applyBorder="1" applyAlignment="1" applyProtection="1">
      <alignment horizontal="center"/>
      <protection hidden="1"/>
    </xf>
    <xf numFmtId="0" fontId="16" fillId="0" borderId="11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40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center"/>
      <protection hidden="1"/>
    </xf>
    <xf numFmtId="0" fontId="0" fillId="0" borderId="45" xfId="0" applyBorder="1" applyAlignment="1" applyProtection="1">
      <alignment horizontal="center" vertical="center"/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49" fontId="1" fillId="3" borderId="32" xfId="0" applyNumberFormat="1" applyFont="1" applyFill="1" applyBorder="1" applyAlignment="1" applyProtection="1">
      <alignment horizontal="left" vertical="center" wrapText="1"/>
      <protection hidden="1"/>
    </xf>
    <xf numFmtId="49" fontId="1" fillId="3" borderId="33" xfId="0" applyNumberFormat="1" applyFont="1" applyFill="1" applyBorder="1" applyAlignment="1" applyProtection="1">
      <alignment horizontal="left" vertical="center" wrapText="1"/>
      <protection hidden="1"/>
    </xf>
    <xf numFmtId="49" fontId="1" fillId="3" borderId="34" xfId="0" applyNumberFormat="1" applyFont="1" applyFill="1" applyBorder="1" applyAlignment="1" applyProtection="1">
      <alignment horizontal="center" vertical="center"/>
      <protection hidden="1"/>
    </xf>
    <xf numFmtId="49" fontId="1" fillId="3" borderId="35" xfId="0" applyNumberFormat="1" applyFont="1" applyFill="1" applyBorder="1" applyAlignment="1" applyProtection="1">
      <alignment horizontal="center" vertical="center"/>
      <protection hidden="1"/>
    </xf>
    <xf numFmtId="49" fontId="1" fillId="3" borderId="36" xfId="0" applyNumberFormat="1" applyFont="1" applyFill="1" applyBorder="1" applyAlignment="1" applyProtection="1">
      <alignment horizontal="center" vertical="center"/>
      <protection hidden="1"/>
    </xf>
    <xf numFmtId="49" fontId="1" fillId="3" borderId="37" xfId="0" applyNumberFormat="1" applyFont="1" applyFill="1" applyBorder="1" applyAlignment="1" applyProtection="1">
      <alignment horizontal="left" vertical="center" wrapText="1"/>
      <protection hidden="1"/>
    </xf>
    <xf numFmtId="49" fontId="1" fillId="3" borderId="38" xfId="0" applyNumberFormat="1" applyFont="1" applyFill="1" applyBorder="1" applyAlignment="1" applyProtection="1">
      <alignment horizontal="left" vertical="center" wrapText="1"/>
      <protection hidden="1"/>
    </xf>
    <xf numFmtId="0" fontId="0" fillId="0" borderId="25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wrapText="1"/>
      <protection hidden="1"/>
    </xf>
    <xf numFmtId="0" fontId="0" fillId="0" borderId="5" xfId="0" applyBorder="1" applyAlignment="1" applyProtection="1">
      <alignment horizontal="center" wrapText="1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 vertical="center"/>
      <protection hidden="1"/>
    </xf>
    <xf numFmtId="0" fontId="0" fillId="0" borderId="49" xfId="0" applyBorder="1" applyAlignment="1" applyProtection="1">
      <alignment horizontal="center" vertical="center"/>
      <protection hidden="1"/>
    </xf>
    <xf numFmtId="0" fontId="0" fillId="0" borderId="50" xfId="0" applyBorder="1" applyAlignment="1" applyProtection="1">
      <alignment horizontal="center" vertical="center"/>
      <protection hidden="1"/>
    </xf>
    <xf numFmtId="0" fontId="0" fillId="0" borderId="47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22860</xdr:rowOff>
    </xdr:from>
    <xdr:to>
      <xdr:col>1</xdr:col>
      <xdr:colOff>662940</xdr:colOff>
      <xdr:row>3</xdr:row>
      <xdr:rowOff>480060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2860"/>
          <a:ext cx="206502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V52"/>
  <sheetViews>
    <sheetView tabSelected="1" topLeftCell="A19" workbookViewId="0">
      <selection activeCell="G40" sqref="G40"/>
    </sheetView>
  </sheetViews>
  <sheetFormatPr baseColWidth="10" defaultColWidth="8.7109375" defaultRowHeight="15"/>
  <cols>
    <col min="1" max="1" width="20.7109375" style="3" customWidth="1"/>
    <col min="2" max="2" width="13.7109375" style="3" bestFit="1" customWidth="1"/>
    <col min="3" max="3" width="10.140625" style="3" customWidth="1"/>
    <col min="4" max="5" width="8.7109375" style="3"/>
    <col min="6" max="6" width="10.140625" style="3" customWidth="1"/>
    <col min="7" max="7" width="9.7109375" style="3" customWidth="1"/>
    <col min="8" max="8" width="8.7109375" style="3"/>
    <col min="9" max="9" width="9" style="3" customWidth="1"/>
    <col min="10" max="10" width="35.7109375" style="3" customWidth="1"/>
    <col min="11" max="11" width="13.7109375" style="3" customWidth="1"/>
    <col min="12" max="12" width="8.7109375" style="3"/>
    <col min="13" max="13" width="10.5703125" style="3" bestFit="1" customWidth="1"/>
    <col min="14" max="14" width="8.7109375" style="3" customWidth="1"/>
    <col min="15" max="20" width="8.7109375" style="3"/>
    <col min="21" max="22" width="10.5703125" style="3" hidden="1" customWidth="1"/>
    <col min="23" max="25" width="8.7109375" style="3"/>
    <col min="26" max="26" width="8.7109375" style="3" customWidth="1"/>
    <col min="27" max="16384" width="8.7109375" style="3"/>
  </cols>
  <sheetData>
    <row r="2" spans="1:22" ht="40.15" customHeigh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22" ht="37.15" customHeight="1"/>
    <row r="4" spans="1:22" ht="40.15" customHeight="1">
      <c r="G4" s="5"/>
    </row>
    <row r="5" spans="1:22" ht="53.65" customHeight="1">
      <c r="A5" s="165" t="s">
        <v>102</v>
      </c>
      <c r="B5" s="165"/>
      <c r="C5" s="165"/>
      <c r="D5" s="165"/>
      <c r="E5" s="165"/>
      <c r="F5" s="165"/>
      <c r="G5" s="165"/>
      <c r="H5" s="165"/>
      <c r="I5" s="165"/>
      <c r="J5" s="165"/>
    </row>
    <row r="6" spans="1:22" ht="28.5">
      <c r="A6" s="166" t="s">
        <v>0</v>
      </c>
      <c r="B6" s="166"/>
      <c r="C6" s="166"/>
      <c r="D6" s="166"/>
      <c r="E6" s="166"/>
      <c r="F6" s="166"/>
      <c r="G6" s="166"/>
      <c r="H6" s="166"/>
      <c r="I6" s="166"/>
      <c r="J6" s="6"/>
      <c r="K6" s="7"/>
    </row>
    <row r="7" spans="1:22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4"/>
      <c r="Q7" s="8" t="s">
        <v>3</v>
      </c>
      <c r="R7" s="8">
        <v>2027032</v>
      </c>
    </row>
    <row r="8" spans="1:22" ht="24.4" customHeight="1">
      <c r="A8" s="9" t="s">
        <v>1</v>
      </c>
      <c r="B8" s="175" t="s">
        <v>3</v>
      </c>
      <c r="C8" s="176"/>
      <c r="D8" s="176"/>
      <c r="E8" s="176"/>
      <c r="F8" s="176"/>
      <c r="G8" s="176"/>
      <c r="H8" s="176"/>
      <c r="I8" s="176"/>
      <c r="J8" s="176"/>
      <c r="K8" s="10"/>
      <c r="M8" s="97"/>
      <c r="Q8" s="8" t="s">
        <v>57</v>
      </c>
      <c r="R8" s="8">
        <v>2021380</v>
      </c>
      <c r="T8" s="11"/>
      <c r="U8" s="97">
        <v>43566</v>
      </c>
      <c r="V8" s="97">
        <f>+U10</f>
        <v>43568</v>
      </c>
    </row>
    <row r="9" spans="1:22" ht="29.65" customHeight="1">
      <c r="A9" s="9" t="s">
        <v>2</v>
      </c>
      <c r="B9" s="175" t="s">
        <v>4</v>
      </c>
      <c r="C9" s="176"/>
      <c r="D9" s="176"/>
      <c r="E9" s="176"/>
      <c r="F9" s="176"/>
      <c r="G9" s="176"/>
      <c r="H9" s="176"/>
      <c r="I9" s="176"/>
      <c r="J9" s="176"/>
      <c r="K9" s="10"/>
      <c r="Q9" s="8" t="s">
        <v>58</v>
      </c>
      <c r="R9" s="8">
        <v>2046238</v>
      </c>
      <c r="T9" s="11"/>
      <c r="U9" s="97">
        <f>+U8+1</f>
        <v>43567</v>
      </c>
      <c r="V9" s="97">
        <f>+V8+1</f>
        <v>43569</v>
      </c>
    </row>
    <row r="10" spans="1:22">
      <c r="A10" s="167" t="s">
        <v>5</v>
      </c>
      <c r="B10" s="168"/>
      <c r="C10" s="168"/>
      <c r="D10" s="168"/>
      <c r="E10" s="169"/>
      <c r="F10" s="170" t="s">
        <v>6</v>
      </c>
      <c r="G10" s="171"/>
      <c r="H10" s="171"/>
      <c r="I10" s="172"/>
      <c r="J10" s="161"/>
      <c r="K10" s="2"/>
      <c r="Q10" s="8" t="s">
        <v>59</v>
      </c>
      <c r="R10" s="8">
        <v>2083347</v>
      </c>
      <c r="T10" s="11"/>
      <c r="U10" s="97">
        <f>+U9+1</f>
        <v>43568</v>
      </c>
      <c r="V10" s="97">
        <f>+V9+1</f>
        <v>43570</v>
      </c>
    </row>
    <row r="11" spans="1:22">
      <c r="A11" s="177" t="s">
        <v>7</v>
      </c>
      <c r="B11" s="179" t="s">
        <v>8</v>
      </c>
      <c r="C11" s="169"/>
      <c r="D11" s="177" t="s">
        <v>11</v>
      </c>
      <c r="E11" s="180" t="s">
        <v>12</v>
      </c>
      <c r="F11" s="163" t="s">
        <v>13</v>
      </c>
      <c r="G11" s="159" t="s">
        <v>14</v>
      </c>
      <c r="H11" s="160"/>
      <c r="I11" s="163" t="s">
        <v>12</v>
      </c>
      <c r="J11" s="162"/>
      <c r="K11" s="2"/>
      <c r="Q11" s="8" t="s">
        <v>60</v>
      </c>
      <c r="R11" s="8">
        <v>2001486</v>
      </c>
      <c r="T11" s="11"/>
    </row>
    <row r="12" spans="1:22">
      <c r="A12" s="178"/>
      <c r="B12" s="12" t="s">
        <v>9</v>
      </c>
      <c r="C12" s="12" t="s">
        <v>10</v>
      </c>
      <c r="D12" s="178"/>
      <c r="E12" s="181"/>
      <c r="F12" s="164"/>
      <c r="G12" s="13" t="s">
        <v>9</v>
      </c>
      <c r="H12" s="13" t="s">
        <v>10</v>
      </c>
      <c r="I12" s="164"/>
      <c r="J12" s="162"/>
      <c r="K12" s="2"/>
      <c r="Q12" s="8" t="s">
        <v>61</v>
      </c>
      <c r="R12" s="8">
        <v>2042849</v>
      </c>
    </row>
    <row r="13" spans="1:22" ht="16.149999999999999" customHeight="1">
      <c r="A13" s="98"/>
      <c r="B13" s="14"/>
      <c r="C13" s="14"/>
      <c r="D13" s="14"/>
      <c r="E13" s="14"/>
      <c r="F13" s="98"/>
      <c r="G13" s="14"/>
      <c r="H13" s="14"/>
      <c r="I13" s="14"/>
      <c r="J13" s="15"/>
      <c r="K13" s="2"/>
      <c r="Q13" s="8" t="s">
        <v>62</v>
      </c>
      <c r="R13" s="8">
        <v>2009506</v>
      </c>
    </row>
    <row r="14" spans="1:22" ht="16.149999999999999" customHeight="1">
      <c r="A14" s="98"/>
      <c r="B14" s="14"/>
      <c r="C14" s="14"/>
      <c r="D14" s="14"/>
      <c r="E14" s="14"/>
      <c r="F14" s="98"/>
      <c r="G14" s="14"/>
      <c r="H14" s="14"/>
      <c r="I14" s="14"/>
      <c r="J14" s="15"/>
      <c r="K14" s="2"/>
      <c r="Q14" s="8" t="s">
        <v>63</v>
      </c>
      <c r="R14" s="8">
        <v>2055610</v>
      </c>
    </row>
    <row r="15" spans="1:22" ht="16.149999999999999" customHeight="1">
      <c r="A15" s="98"/>
      <c r="B15" s="14"/>
      <c r="C15" s="14"/>
      <c r="D15" s="14"/>
      <c r="E15" s="14"/>
      <c r="F15" s="98"/>
      <c r="G15" s="14"/>
      <c r="H15" s="14"/>
      <c r="I15" s="14"/>
      <c r="J15" s="15"/>
      <c r="K15" s="2"/>
      <c r="Q15" s="8" t="s">
        <v>64</v>
      </c>
      <c r="R15" s="8">
        <v>2000725</v>
      </c>
    </row>
    <row r="16" spans="1:22" ht="16.149999999999999" customHeight="1">
      <c r="A16" s="98"/>
      <c r="B16" s="14"/>
      <c r="C16" s="14"/>
      <c r="D16" s="14"/>
      <c r="E16" s="14"/>
      <c r="F16" s="98"/>
      <c r="G16" s="14"/>
      <c r="H16" s="14"/>
      <c r="I16" s="14"/>
      <c r="J16" s="15"/>
      <c r="K16" s="2"/>
      <c r="Q16" s="8" t="s">
        <v>65</v>
      </c>
      <c r="R16" s="8">
        <v>2022545</v>
      </c>
    </row>
    <row r="17" spans="1:18" ht="16.149999999999999" customHeight="1">
      <c r="A17" s="98"/>
      <c r="B17" s="14"/>
      <c r="C17" s="14"/>
      <c r="D17" s="14"/>
      <c r="E17" s="14"/>
      <c r="F17" s="98"/>
      <c r="G17" s="14"/>
      <c r="H17" s="14"/>
      <c r="I17" s="14"/>
      <c r="J17" s="16"/>
      <c r="K17" s="2"/>
      <c r="Q17" s="8" t="s">
        <v>66</v>
      </c>
      <c r="R17" s="8">
        <v>2069926</v>
      </c>
    </row>
    <row r="18" spans="1:18" ht="16.149999999999999" customHeight="1">
      <c r="A18" s="113" t="s">
        <v>15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7"/>
      <c r="Q18" s="8" t="s">
        <v>67</v>
      </c>
      <c r="R18" s="8">
        <v>2022632</v>
      </c>
    </row>
    <row r="19" spans="1:18">
      <c r="A19" s="1" t="s">
        <v>16</v>
      </c>
      <c r="B19" s="130" t="s">
        <v>17</v>
      </c>
      <c r="C19" s="130" t="s">
        <v>13</v>
      </c>
      <c r="D19" s="130" t="s">
        <v>18</v>
      </c>
      <c r="E19" s="130" t="s">
        <v>19</v>
      </c>
      <c r="F19" s="130" t="s">
        <v>20</v>
      </c>
      <c r="G19" s="130" t="s">
        <v>21</v>
      </c>
      <c r="H19" s="128" t="s">
        <v>22</v>
      </c>
      <c r="I19" s="132"/>
      <c r="J19" s="128" t="s">
        <v>44</v>
      </c>
      <c r="K19" s="18"/>
      <c r="Q19" s="8" t="s">
        <v>68</v>
      </c>
      <c r="R19" s="8">
        <v>2063432</v>
      </c>
    </row>
    <row r="20" spans="1:18">
      <c r="A20" s="14" t="s">
        <v>117</v>
      </c>
      <c r="B20" s="131"/>
      <c r="C20" s="131"/>
      <c r="D20" s="131"/>
      <c r="E20" s="131"/>
      <c r="F20" s="131"/>
      <c r="G20" s="131"/>
      <c r="H20" s="129"/>
      <c r="I20" s="133"/>
      <c r="J20" s="129"/>
      <c r="K20" s="18"/>
      <c r="Q20" s="8" t="s">
        <v>69</v>
      </c>
      <c r="R20" s="8">
        <v>2042397</v>
      </c>
    </row>
    <row r="21" spans="1:18">
      <c r="A21" s="1" t="s">
        <v>23</v>
      </c>
      <c r="B21" s="98"/>
      <c r="C21" s="98"/>
      <c r="D21" s="19" t="str">
        <f>IF(E21="","",IF(MOD(E21,1)=0,E21/1,"Wrong No. Of persons"))</f>
        <v/>
      </c>
      <c r="E21" s="20"/>
      <c r="F21" s="21" t="str">
        <f>IF(OR(B21="",C21=""),"",IF(_xlfn.DAYS(C21,B21)=0,"",_xlfn.DAYS(C21,B21)))</f>
        <v/>
      </c>
      <c r="G21" s="22" t="str">
        <f>IF(F21="","",IF(A20="Neptun",105,120))</f>
        <v/>
      </c>
      <c r="H21" s="120" t="str">
        <f t="shared" ref="H21:H28" si="0">IF(D21="Wrong No. Of persons","Wrong No. Of persons",IF(OR(F21="",E21=""),"",E21*F21*G21))</f>
        <v/>
      </c>
      <c r="I21" s="121"/>
      <c r="J21" s="23"/>
      <c r="K21" s="24"/>
      <c r="Q21" s="8" t="s">
        <v>70</v>
      </c>
      <c r="R21" s="8">
        <v>2090143</v>
      </c>
    </row>
    <row r="22" spans="1:18">
      <c r="A22" s="1" t="s">
        <v>23</v>
      </c>
      <c r="B22" s="98"/>
      <c r="C22" s="98"/>
      <c r="D22" s="19" t="str">
        <f>IF(E22="","",IF(MOD(E22,1)=0,E22/1,"Wrong No. Of persons"))</f>
        <v/>
      </c>
      <c r="E22" s="20"/>
      <c r="F22" s="21" t="str">
        <f t="shared" ref="F22:F28" si="1">IF(OR(B22="",C22=""),"",IF(_xlfn.DAYS(C22,B22)=0,"",_xlfn.DAYS(C22,B22)))</f>
        <v/>
      </c>
      <c r="G22" s="22" t="str">
        <f>IF(F22="","",IF(A20="Neptun",105,120))</f>
        <v/>
      </c>
      <c r="H22" s="120" t="str">
        <f t="shared" si="0"/>
        <v/>
      </c>
      <c r="I22" s="121"/>
      <c r="J22" s="23"/>
      <c r="K22" s="25"/>
      <c r="Q22" s="8" t="s">
        <v>71</v>
      </c>
      <c r="R22" s="8">
        <v>2073811</v>
      </c>
    </row>
    <row r="23" spans="1:18">
      <c r="A23" s="1" t="s">
        <v>23</v>
      </c>
      <c r="B23" s="98"/>
      <c r="C23" s="98"/>
      <c r="D23" s="19" t="str">
        <f>IF(E23="","",IF(MOD(E23,1)=0,E23/1,"Wrong No. Of persons"))</f>
        <v/>
      </c>
      <c r="E23" s="20"/>
      <c r="F23" s="21" t="str">
        <f t="shared" si="1"/>
        <v/>
      </c>
      <c r="G23" s="22" t="str">
        <f>IF(F23="","",IF(A20="Neptun",105,120))</f>
        <v/>
      </c>
      <c r="H23" s="120" t="str">
        <f t="shared" si="0"/>
        <v/>
      </c>
      <c r="I23" s="121"/>
      <c r="J23" s="23"/>
      <c r="K23" s="25"/>
      <c r="Q23" s="8" t="s">
        <v>72</v>
      </c>
      <c r="R23" s="8">
        <v>2054313</v>
      </c>
    </row>
    <row r="24" spans="1:18">
      <c r="A24" s="1" t="s">
        <v>23</v>
      </c>
      <c r="B24" s="98"/>
      <c r="C24" s="98"/>
      <c r="D24" s="19" t="str">
        <f>IF(E24="","",IF(MOD(E24,1)=0,E24/1,"Wrong No. Of persons"))</f>
        <v/>
      </c>
      <c r="E24" s="20"/>
      <c r="F24" s="21" t="str">
        <f t="shared" si="1"/>
        <v/>
      </c>
      <c r="G24" s="22" t="str">
        <f>IF(F24="","",IF(A20="Neptun",105,120))</f>
        <v/>
      </c>
      <c r="H24" s="120" t="str">
        <f t="shared" si="0"/>
        <v/>
      </c>
      <c r="I24" s="121"/>
      <c r="J24" s="23"/>
      <c r="K24" s="25"/>
      <c r="Q24" s="8" t="s">
        <v>73</v>
      </c>
      <c r="R24" s="8">
        <v>2008248</v>
      </c>
    </row>
    <row r="25" spans="1:18">
      <c r="A25" s="1" t="s">
        <v>24</v>
      </c>
      <c r="B25" s="98"/>
      <c r="C25" s="98"/>
      <c r="D25" s="1" t="str">
        <f>IF(E25="","",IF(MOD(E25,2)=0,E25/2,"Wrong No. Of persons"))</f>
        <v/>
      </c>
      <c r="E25" s="20"/>
      <c r="F25" s="21" t="str">
        <f t="shared" si="1"/>
        <v/>
      </c>
      <c r="G25" s="22" t="str">
        <f>IF(F25="","",IF(A20="Neptun",85,95))</f>
        <v/>
      </c>
      <c r="H25" s="120" t="str">
        <f t="shared" si="0"/>
        <v/>
      </c>
      <c r="I25" s="121"/>
      <c r="J25" s="23"/>
      <c r="K25" s="25"/>
      <c r="Q25" s="8" t="s">
        <v>74</v>
      </c>
      <c r="R25" s="8">
        <v>2072159</v>
      </c>
    </row>
    <row r="26" spans="1:18">
      <c r="A26" s="1" t="s">
        <v>24</v>
      </c>
      <c r="B26" s="98"/>
      <c r="C26" s="98"/>
      <c r="D26" s="19" t="str">
        <f>IF(E26="","",IF(MOD(E26,2)=0,E26/2,"Wrong No. Of persons"))</f>
        <v/>
      </c>
      <c r="E26" s="20"/>
      <c r="F26" s="21" t="str">
        <f t="shared" si="1"/>
        <v/>
      </c>
      <c r="G26" s="22" t="str">
        <f>IF(F26="","",IF(A20="Neptun",85,95))</f>
        <v/>
      </c>
      <c r="H26" s="120" t="str">
        <f t="shared" si="0"/>
        <v/>
      </c>
      <c r="I26" s="121"/>
      <c r="J26" s="23"/>
      <c r="K26" s="25"/>
      <c r="Q26" s="8" t="s">
        <v>75</v>
      </c>
      <c r="R26" s="8">
        <v>2005861</v>
      </c>
    </row>
    <row r="27" spans="1:18">
      <c r="A27" s="1" t="s">
        <v>24</v>
      </c>
      <c r="B27" s="98"/>
      <c r="C27" s="98"/>
      <c r="D27" s="19" t="str">
        <f>IF(E27="","",IF(MOD(E27,2)=0,E27/2,"Wrong No. Of persons"))</f>
        <v/>
      </c>
      <c r="E27" s="20"/>
      <c r="F27" s="21" t="str">
        <f t="shared" si="1"/>
        <v/>
      </c>
      <c r="G27" s="22" t="str">
        <f>IF(F27="","",IF(A20="Neptun",85,95))</f>
        <v/>
      </c>
      <c r="H27" s="120" t="str">
        <f t="shared" si="0"/>
        <v/>
      </c>
      <c r="I27" s="121"/>
      <c r="J27" s="23"/>
      <c r="K27" s="25"/>
      <c r="Q27" s="8" t="s">
        <v>76</v>
      </c>
      <c r="R27" s="8">
        <v>2099029</v>
      </c>
    </row>
    <row r="28" spans="1:18">
      <c r="A28" s="1" t="s">
        <v>24</v>
      </c>
      <c r="B28" s="98"/>
      <c r="C28" s="98"/>
      <c r="D28" s="19" t="str">
        <f>IF(E28="","",IF(MOD(E28,2)=0,E28/2,"Wrong No. Of persons"))</f>
        <v/>
      </c>
      <c r="E28" s="20"/>
      <c r="F28" s="21" t="str">
        <f t="shared" si="1"/>
        <v/>
      </c>
      <c r="G28" s="22" t="str">
        <f>IF(F28="","",IF(A20="Neptun",85,95))</f>
        <v/>
      </c>
      <c r="H28" s="120" t="str">
        <f t="shared" si="0"/>
        <v/>
      </c>
      <c r="I28" s="121"/>
      <c r="J28" s="23"/>
      <c r="K28" s="25"/>
      <c r="Q28" s="8" t="s">
        <v>77</v>
      </c>
      <c r="R28" s="8">
        <v>2028377</v>
      </c>
    </row>
    <row r="29" spans="1:18">
      <c r="A29" s="1"/>
      <c r="B29" s="14"/>
      <c r="C29" s="14"/>
      <c r="D29" s="1"/>
      <c r="E29" s="14"/>
      <c r="F29" s="1"/>
      <c r="G29" s="1"/>
      <c r="H29" s="122"/>
      <c r="I29" s="123"/>
      <c r="J29" s="23"/>
      <c r="K29" s="25"/>
      <c r="Q29" s="8" t="s">
        <v>78</v>
      </c>
      <c r="R29" s="8">
        <v>2082710</v>
      </c>
    </row>
    <row r="30" spans="1:18">
      <c r="A30" s="1"/>
      <c r="B30" s="14"/>
      <c r="C30" s="14"/>
      <c r="D30" s="1"/>
      <c r="E30" s="14"/>
      <c r="F30" s="1"/>
      <c r="G30" s="1"/>
      <c r="H30" s="122"/>
      <c r="I30" s="123"/>
      <c r="J30" s="23"/>
      <c r="K30" s="25"/>
      <c r="Q30" s="8" t="s">
        <v>79</v>
      </c>
      <c r="R30" s="8">
        <v>2047241</v>
      </c>
    </row>
    <row r="31" spans="1:18">
      <c r="A31" s="1"/>
      <c r="B31" s="14"/>
      <c r="C31" s="14"/>
      <c r="D31" s="1"/>
      <c r="E31" s="14"/>
      <c r="F31" s="1"/>
      <c r="G31" s="1"/>
      <c r="H31" s="122"/>
      <c r="I31" s="123"/>
      <c r="J31" s="23"/>
      <c r="K31" s="25"/>
      <c r="Q31" s="8" t="s">
        <v>80</v>
      </c>
      <c r="R31" s="8">
        <v>2091150</v>
      </c>
    </row>
    <row r="32" spans="1:18">
      <c r="A32" s="113" t="s">
        <v>25</v>
      </c>
      <c r="B32" s="114"/>
      <c r="C32" s="114"/>
      <c r="D32" s="114"/>
      <c r="E32" s="114"/>
      <c r="F32" s="114"/>
      <c r="G32" s="115"/>
      <c r="H32" s="116" t="str">
        <f>IF(SUM(H21:I28)=0,"",SUM(H21:I28))</f>
        <v/>
      </c>
      <c r="I32" s="115"/>
      <c r="J32" s="26"/>
      <c r="K32" s="25"/>
      <c r="Q32" s="8" t="s">
        <v>81</v>
      </c>
      <c r="R32" s="8">
        <v>2039517</v>
      </c>
    </row>
    <row r="33" spans="1:18">
      <c r="A33" s="124" t="s">
        <v>26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7"/>
      <c r="Q33" s="8" t="s">
        <v>82</v>
      </c>
      <c r="R33" s="8">
        <v>2072234</v>
      </c>
    </row>
    <row r="34" spans="1:18">
      <c r="A34" s="117" t="s">
        <v>27</v>
      </c>
      <c r="B34" s="118"/>
      <c r="C34" s="118"/>
      <c r="D34" s="118"/>
      <c r="E34" s="118"/>
      <c r="F34" s="119"/>
      <c r="G34" s="20"/>
      <c r="H34" s="126" t="str">
        <f>IF(G34="","",G34*10)</f>
        <v/>
      </c>
      <c r="I34" s="127"/>
      <c r="J34" s="127"/>
      <c r="K34" s="27"/>
      <c r="Q34" s="8" t="s">
        <v>83</v>
      </c>
      <c r="R34" s="8">
        <v>2000160</v>
      </c>
    </row>
    <row r="35" spans="1:18">
      <c r="A35" s="124" t="s">
        <v>28</v>
      </c>
      <c r="B35" s="118"/>
      <c r="C35" s="118"/>
      <c r="D35" s="118"/>
      <c r="E35" s="118"/>
      <c r="F35" s="118"/>
      <c r="G35" s="119"/>
      <c r="H35" s="134" t="str">
        <f>IF(G34="","",G34*10)</f>
        <v/>
      </c>
      <c r="I35" s="135"/>
      <c r="J35" s="135"/>
      <c r="K35" s="28"/>
      <c r="Q35" s="8" t="s">
        <v>84</v>
      </c>
      <c r="R35" s="8">
        <v>2033177</v>
      </c>
    </row>
    <row r="36" spans="1:18">
      <c r="A36" s="150" t="s">
        <v>29</v>
      </c>
      <c r="B36" s="151"/>
      <c r="C36" s="151"/>
      <c r="D36" s="151"/>
      <c r="E36" s="152"/>
      <c r="F36" s="156" t="s">
        <v>30</v>
      </c>
      <c r="G36" s="156" t="s">
        <v>31</v>
      </c>
      <c r="H36" s="136" t="s">
        <v>22</v>
      </c>
      <c r="I36" s="137"/>
      <c r="J36" s="137"/>
      <c r="K36" s="29"/>
      <c r="Q36" s="8" t="s">
        <v>85</v>
      </c>
      <c r="R36" s="8">
        <v>2049078</v>
      </c>
    </row>
    <row r="37" spans="1:18">
      <c r="A37" s="153"/>
      <c r="B37" s="154"/>
      <c r="C37" s="154"/>
      <c r="D37" s="154"/>
      <c r="E37" s="155"/>
      <c r="F37" s="157"/>
      <c r="G37" s="157"/>
      <c r="H37" s="138"/>
      <c r="I37" s="139"/>
      <c r="J37" s="139"/>
      <c r="K37" s="29"/>
      <c r="Q37" s="8" t="s">
        <v>86</v>
      </c>
      <c r="R37" s="8">
        <v>2001087</v>
      </c>
    </row>
    <row r="38" spans="1:18">
      <c r="A38" s="148" t="s">
        <v>32</v>
      </c>
      <c r="B38" s="158"/>
      <c r="C38" s="149"/>
      <c r="D38" s="148" t="s">
        <v>42</v>
      </c>
      <c r="E38" s="149"/>
      <c r="F38" s="30"/>
      <c r="G38" s="30"/>
      <c r="H38" s="103" t="str">
        <f>IF((F38+G38)*15=0,"",((F38+G38)*15))</f>
        <v/>
      </c>
      <c r="I38" s="104"/>
      <c r="J38" s="104"/>
      <c r="K38" s="31"/>
      <c r="Q38" s="8" t="s">
        <v>87</v>
      </c>
      <c r="R38" s="8">
        <v>2025410</v>
      </c>
    </row>
    <row r="39" spans="1:18">
      <c r="A39" s="148" t="s">
        <v>33</v>
      </c>
      <c r="B39" s="158"/>
      <c r="C39" s="149"/>
      <c r="D39" s="148" t="s">
        <v>36</v>
      </c>
      <c r="E39" s="149"/>
      <c r="F39" s="30"/>
      <c r="G39" s="30"/>
      <c r="H39" s="103" t="str">
        <f>IF((F39+G39)*15=0,"",((F39+G39)*15))</f>
        <v/>
      </c>
      <c r="I39" s="104"/>
      <c r="J39" s="104"/>
      <c r="K39" s="31"/>
      <c r="Q39" s="8" t="s">
        <v>88</v>
      </c>
      <c r="R39" s="8">
        <v>2086564</v>
      </c>
    </row>
    <row r="40" spans="1:18">
      <c r="A40" s="109" t="s">
        <v>34</v>
      </c>
      <c r="B40" s="146"/>
      <c r="C40" s="110"/>
      <c r="D40" s="109" t="s">
        <v>37</v>
      </c>
      <c r="E40" s="110"/>
      <c r="F40" s="30"/>
      <c r="G40" s="30"/>
      <c r="H40" s="103" t="str">
        <f>IF((F40+G40)*15=0,"",((F40+G40)*15))</f>
        <v/>
      </c>
      <c r="I40" s="104"/>
      <c r="J40" s="104"/>
      <c r="K40" s="31"/>
      <c r="Q40" s="8" t="s">
        <v>89</v>
      </c>
      <c r="R40" s="8">
        <v>2087921</v>
      </c>
    </row>
    <row r="41" spans="1:18">
      <c r="A41" s="111" t="s">
        <v>35</v>
      </c>
      <c r="B41" s="147"/>
      <c r="C41" s="112"/>
      <c r="D41" s="111" t="s">
        <v>38</v>
      </c>
      <c r="E41" s="112"/>
      <c r="F41" s="30"/>
      <c r="G41" s="30"/>
      <c r="H41" s="103" t="str">
        <f>IF((F41+G41)*15=0,"",((F41+G41)*15))</f>
        <v/>
      </c>
      <c r="I41" s="104"/>
      <c r="J41" s="104"/>
      <c r="K41" s="31"/>
      <c r="Q41" s="8" t="s">
        <v>90</v>
      </c>
      <c r="R41" s="8">
        <v>2008993</v>
      </c>
    </row>
    <row r="42" spans="1:18">
      <c r="A42" s="140" t="s">
        <v>39</v>
      </c>
      <c r="B42" s="141"/>
      <c r="C42" s="141"/>
      <c r="D42" s="141"/>
      <c r="E42" s="141"/>
      <c r="F42" s="141"/>
      <c r="G42" s="142"/>
      <c r="H42" s="105" t="str">
        <f>IF(SUM(H38:I41)=0,"",SUM(H38:I41))</f>
        <v/>
      </c>
      <c r="I42" s="106"/>
      <c r="J42" s="106"/>
      <c r="K42" s="32"/>
      <c r="Q42" s="8" t="s">
        <v>91</v>
      </c>
      <c r="R42" s="8">
        <v>2084634</v>
      </c>
    </row>
    <row r="43" spans="1:18" ht="33.75">
      <c r="A43" s="143" t="s">
        <v>40</v>
      </c>
      <c r="B43" s="144"/>
      <c r="C43" s="144"/>
      <c r="D43" s="144"/>
      <c r="E43" s="144"/>
      <c r="F43" s="144"/>
      <c r="G43" s="145"/>
      <c r="H43" s="107" t="str">
        <f>IF(SUM(H32,H35,H42)=0,"",SUM(H32,H35,H42))</f>
        <v/>
      </c>
      <c r="I43" s="108"/>
      <c r="J43" s="108"/>
      <c r="K43" s="33"/>
      <c r="Q43" s="8" t="s">
        <v>92</v>
      </c>
      <c r="R43" s="8">
        <v>2094273</v>
      </c>
    </row>
    <row r="44" spans="1:18" ht="18.75">
      <c r="A44" s="99" t="s">
        <v>41</v>
      </c>
      <c r="B44" s="100"/>
      <c r="C44" s="100"/>
      <c r="D44" s="100"/>
      <c r="E44" s="100"/>
      <c r="F44" s="100"/>
      <c r="G44" s="100"/>
      <c r="H44" s="100"/>
      <c r="I44" s="100"/>
      <c r="J44" s="100"/>
      <c r="K44" s="34"/>
      <c r="Q44" s="8" t="s">
        <v>93</v>
      </c>
      <c r="R44" s="8">
        <v>2092150</v>
      </c>
    </row>
    <row r="45" spans="1:18" ht="30" customHeight="1">
      <c r="A45" s="101" t="s">
        <v>43</v>
      </c>
      <c r="B45" s="102"/>
      <c r="C45" s="102"/>
      <c r="D45" s="102"/>
      <c r="E45" s="102"/>
      <c r="F45" s="102"/>
      <c r="G45" s="102"/>
      <c r="H45" s="102"/>
      <c r="I45" s="102"/>
      <c r="J45" s="102"/>
      <c r="K45" s="35"/>
      <c r="Q45" s="8" t="s">
        <v>94</v>
      </c>
      <c r="R45" s="8">
        <v>2056729</v>
      </c>
    </row>
    <row r="46" spans="1:18">
      <c r="Q46" s="8" t="s">
        <v>95</v>
      </c>
      <c r="R46" s="8">
        <v>2066426</v>
      </c>
    </row>
    <row r="47" spans="1:18">
      <c r="Q47" s="8" t="s">
        <v>96</v>
      </c>
      <c r="R47" s="8">
        <v>2095058</v>
      </c>
    </row>
    <row r="48" spans="1:18">
      <c r="Q48" s="8" t="s">
        <v>97</v>
      </c>
      <c r="R48" s="8">
        <v>2093676</v>
      </c>
    </row>
    <row r="49" spans="17:18">
      <c r="Q49" s="8" t="s">
        <v>98</v>
      </c>
      <c r="R49" s="8">
        <v>2068372</v>
      </c>
    </row>
    <row r="50" spans="17:18">
      <c r="Q50" s="8" t="s">
        <v>99</v>
      </c>
      <c r="R50" s="8">
        <v>2064899</v>
      </c>
    </row>
    <row r="51" spans="17:18">
      <c r="Q51" s="8" t="s">
        <v>100</v>
      </c>
      <c r="R51" s="8">
        <v>2040103</v>
      </c>
    </row>
    <row r="52" spans="17:18">
      <c r="Q52" s="8" t="s">
        <v>101</v>
      </c>
      <c r="R52" s="8">
        <v>2024542</v>
      </c>
    </row>
  </sheetData>
  <sheetProtection algorithmName="SHA-512" hashValue="L2x65DW9uLMPvzPq4QfjcGcI9rTSg/qi8U1WeeItuT9XuqO+rZVCkt6fkbh0zissswisxQTbpNXdqWCExnC1hw==" saltValue="iuSnUh65bEQtNhPz0Nd0FA==" spinCount="100000" sheet="1" objects="1" scenarios="1"/>
  <protectedRanges>
    <protectedRange sqref="F38:G41" name="Range7"/>
    <protectedRange sqref="G34" name="Range6"/>
    <protectedRange sqref="B8:J9" name="Range5"/>
    <protectedRange sqref="B13:E17 G13:I17" name="Range4"/>
    <protectedRange sqref="J21:J32" name="Range3"/>
    <protectedRange sqref="E21:E31" name="Range2"/>
    <protectedRange sqref="B21:C31 A13:A17 F13:F17" name="Range1"/>
    <protectedRange sqref="A20" name="Range8"/>
  </protectedRanges>
  <mergeCells count="64">
    <mergeCell ref="G11:H11"/>
    <mergeCell ref="J10:J12"/>
    <mergeCell ref="I11:I12"/>
    <mergeCell ref="A5:J5"/>
    <mergeCell ref="A6:I6"/>
    <mergeCell ref="A10:E10"/>
    <mergeCell ref="F10:I10"/>
    <mergeCell ref="A7:K7"/>
    <mergeCell ref="B9:J9"/>
    <mergeCell ref="B8:J8"/>
    <mergeCell ref="A11:A12"/>
    <mergeCell ref="B11:C11"/>
    <mergeCell ref="D11:D12"/>
    <mergeCell ref="E11:E12"/>
    <mergeCell ref="F11:F12"/>
    <mergeCell ref="H35:J35"/>
    <mergeCell ref="H36:J37"/>
    <mergeCell ref="H38:J38"/>
    <mergeCell ref="A42:G42"/>
    <mergeCell ref="A43:G43"/>
    <mergeCell ref="A40:C40"/>
    <mergeCell ref="A41:C41"/>
    <mergeCell ref="D38:E38"/>
    <mergeCell ref="D39:E39"/>
    <mergeCell ref="A36:E37"/>
    <mergeCell ref="F36:F37"/>
    <mergeCell ref="G36:G37"/>
    <mergeCell ref="A38:C38"/>
    <mergeCell ref="A39:C39"/>
    <mergeCell ref="A35:G35"/>
    <mergeCell ref="H25:I25"/>
    <mergeCell ref="H26:I26"/>
    <mergeCell ref="H27:I27"/>
    <mergeCell ref="A18:J18"/>
    <mergeCell ref="J19:J20"/>
    <mergeCell ref="H21:I21"/>
    <mergeCell ref="H22:I22"/>
    <mergeCell ref="H23:I23"/>
    <mergeCell ref="G19:G20"/>
    <mergeCell ref="H19:I20"/>
    <mergeCell ref="E19:E20"/>
    <mergeCell ref="F19:F20"/>
    <mergeCell ref="B19:B20"/>
    <mergeCell ref="C19:C20"/>
    <mergeCell ref="D19:D20"/>
    <mergeCell ref="H24:I24"/>
    <mergeCell ref="A32:G32"/>
    <mergeCell ref="H32:I32"/>
    <mergeCell ref="A34:F34"/>
    <mergeCell ref="H28:I28"/>
    <mergeCell ref="H29:I29"/>
    <mergeCell ref="H30:I30"/>
    <mergeCell ref="H31:I31"/>
    <mergeCell ref="A33:J33"/>
    <mergeCell ref="H34:J34"/>
    <mergeCell ref="A44:J44"/>
    <mergeCell ref="A45:J45"/>
    <mergeCell ref="H39:J39"/>
    <mergeCell ref="H40:J40"/>
    <mergeCell ref="H41:J41"/>
    <mergeCell ref="H42:J42"/>
    <mergeCell ref="H43:J43"/>
    <mergeCell ref="D40:E40"/>
    <mergeCell ref="D41:E41"/>
  </mergeCells>
  <dataValidations xWindow="1248" yWindow="733" count="7">
    <dataValidation type="list" allowBlank="1" showInputMessage="1" showErrorMessage="1" sqref="A20" xr:uid="{00000000-0002-0000-0000-000000000000}">
      <formula1>"Neptun,Kompas"</formula1>
    </dataValidation>
    <dataValidation type="list" allowBlank="1" showInputMessage="1" showErrorMessage="1" sqref="B13:B17 G13:G17" xr:uid="{00000000-0002-0000-0000-000001000000}">
      <formula1>"0,1,2,3,4,5,6,7,8,9,10,11,12,13,14,15,16,17,18,19,20,21,22,23"</formula1>
    </dataValidation>
    <dataValidation type="list" allowBlank="1" showInputMessage="1" showErrorMessage="1" sqref="C13:C17 H13:H17" xr:uid="{00000000-0002-0000-0000-000002000000}">
      <formula1>"00,05,10,15,20,25,30,35,40,45,50,55"</formula1>
    </dataValidation>
    <dataValidation allowBlank="1" showInputMessage="1" showErrorMessage="1" prompt="Fill with names of persons._x000a_eg. John Doe; Jane Doe" sqref="J21:K32" xr:uid="{00000000-0002-0000-0000-000003000000}"/>
    <dataValidation type="list" allowBlank="1" showInputMessage="1" showErrorMessage="1" sqref="B8" xr:uid="{00000000-0002-0000-0000-000004000000}">
      <formula1>$Q$7:$Q$52</formula1>
    </dataValidation>
    <dataValidation type="list" allowBlank="1" showInputMessage="1" showErrorMessage="1" sqref="C21:C28 F13:F17" xr:uid="{00000000-0002-0000-0000-000005000000}">
      <formula1>$V$8:$V$10</formula1>
    </dataValidation>
    <dataValidation type="list" allowBlank="1" showInputMessage="1" showErrorMessage="1" sqref="B21:B28 A13:A17" xr:uid="{00000000-0002-0000-0000-000006000000}">
      <formula1>$U$8:$U$10</formula1>
    </dataValidation>
  </dataValidations>
  <pageMargins left="0.7" right="0.7" top="0.75" bottom="0.75" header="0.3" footer="0.3"/>
  <pageSetup paperSize="9"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M49"/>
  <sheetViews>
    <sheetView topLeftCell="A15" workbookViewId="0">
      <selection activeCell="E25" sqref="E25"/>
    </sheetView>
  </sheetViews>
  <sheetFormatPr baseColWidth="10" defaultColWidth="8.7109375" defaultRowHeight="15"/>
  <cols>
    <col min="1" max="1" width="8.7109375" style="3"/>
    <col min="2" max="2" width="18.140625" style="3" customWidth="1"/>
    <col min="3" max="3" width="10.140625" style="3" bestFit="1" customWidth="1"/>
    <col min="4" max="4" width="10.7109375" style="3" customWidth="1"/>
    <col min="5" max="5" width="11.140625" style="3" bestFit="1" customWidth="1"/>
    <col min="6" max="12" width="8.7109375" style="3"/>
    <col min="13" max="13" width="13.140625" style="3" bestFit="1" customWidth="1"/>
    <col min="14" max="24" width="8.7109375" style="3"/>
    <col min="25" max="25" width="8.7109375" style="3" customWidth="1"/>
    <col min="26" max="16384" width="8.7109375" style="3"/>
  </cols>
  <sheetData>
    <row r="1" spans="2:13" ht="15.75" thickBot="1"/>
    <row r="2" spans="2:13">
      <c r="B2" s="182" t="s">
        <v>116</v>
      </c>
      <c r="C2" s="183"/>
      <c r="D2" s="183"/>
      <c r="E2" s="183"/>
      <c r="F2" s="183"/>
      <c r="G2" s="183"/>
      <c r="H2" s="183"/>
      <c r="I2" s="184"/>
    </row>
    <row r="3" spans="2:13" ht="15.75" thickBot="1">
      <c r="B3" s="185"/>
      <c r="C3" s="186"/>
      <c r="D3" s="186"/>
      <c r="E3" s="186"/>
      <c r="F3" s="186"/>
      <c r="G3" s="186"/>
      <c r="H3" s="186"/>
      <c r="I3" s="187"/>
    </row>
    <row r="4" spans="2:13" ht="15.75">
      <c r="B4" s="226" t="s">
        <v>103</v>
      </c>
      <c r="C4" s="227"/>
      <c r="D4" s="227"/>
      <c r="E4" s="227"/>
      <c r="F4" s="227"/>
      <c r="G4" s="227"/>
      <c r="H4" s="227"/>
      <c r="I4" s="228"/>
      <c r="J4" s="36"/>
    </row>
    <row r="5" spans="2:13" ht="16.149999999999999" customHeight="1">
      <c r="B5" s="37" t="s">
        <v>104</v>
      </c>
      <c r="C5" s="229" t="s">
        <v>105</v>
      </c>
      <c r="D5" s="229"/>
      <c r="E5" s="229"/>
      <c r="F5" s="229"/>
      <c r="G5" s="229"/>
      <c r="H5" s="229"/>
      <c r="I5" s="230"/>
      <c r="J5" s="38"/>
    </row>
    <row r="6" spans="2:13" ht="16.149999999999999" customHeight="1">
      <c r="B6" s="37" t="s">
        <v>106</v>
      </c>
      <c r="C6" s="229" t="s">
        <v>107</v>
      </c>
      <c r="D6" s="229"/>
      <c r="E6" s="229"/>
      <c r="F6" s="229"/>
      <c r="G6" s="229"/>
      <c r="H6" s="229"/>
      <c r="I6" s="230"/>
      <c r="J6" s="38"/>
      <c r="M6" s="39"/>
    </row>
    <row r="7" spans="2:13" ht="16.149999999999999" customHeight="1">
      <c r="B7" s="37" t="s">
        <v>108</v>
      </c>
      <c r="C7" s="229" t="s">
        <v>109</v>
      </c>
      <c r="D7" s="229"/>
      <c r="E7" s="229"/>
      <c r="F7" s="229"/>
      <c r="G7" s="229"/>
      <c r="H7" s="229"/>
      <c r="I7" s="230"/>
      <c r="J7" s="38"/>
      <c r="M7" s="40"/>
    </row>
    <row r="8" spans="2:13" ht="16.149999999999999" customHeight="1">
      <c r="B8" s="37" t="s">
        <v>110</v>
      </c>
      <c r="C8" s="229" t="s">
        <v>111</v>
      </c>
      <c r="D8" s="229"/>
      <c r="E8" s="229"/>
      <c r="F8" s="229"/>
      <c r="G8" s="229"/>
      <c r="H8" s="229"/>
      <c r="I8" s="230"/>
      <c r="J8" s="38"/>
    </row>
    <row r="9" spans="2:13" ht="16.149999999999999" customHeight="1">
      <c r="B9" s="37" t="s">
        <v>112</v>
      </c>
      <c r="C9" s="229" t="s">
        <v>113</v>
      </c>
      <c r="D9" s="229"/>
      <c r="E9" s="229"/>
      <c r="F9" s="229"/>
      <c r="G9" s="229"/>
      <c r="H9" s="229"/>
      <c r="I9" s="230"/>
      <c r="J9" s="38"/>
    </row>
    <row r="10" spans="2:13" ht="16.899999999999999" customHeight="1" thickBot="1">
      <c r="B10" s="41" t="s">
        <v>114</v>
      </c>
      <c r="C10" s="224" t="s">
        <v>115</v>
      </c>
      <c r="D10" s="224"/>
      <c r="E10" s="224"/>
      <c r="F10" s="224"/>
      <c r="G10" s="224"/>
      <c r="H10" s="224"/>
      <c r="I10" s="225"/>
      <c r="J10" s="38"/>
    </row>
    <row r="11" spans="2:13" ht="15.75" thickBot="1">
      <c r="B11" s="42"/>
      <c r="C11" s="43"/>
      <c r="D11" s="43"/>
      <c r="E11" s="43"/>
      <c r="F11" s="43"/>
      <c r="G11" s="43"/>
      <c r="H11" s="43"/>
      <c r="I11" s="44"/>
    </row>
    <row r="12" spans="2:13" ht="18.75">
      <c r="B12" s="200" t="s">
        <v>54</v>
      </c>
      <c r="C12" s="201"/>
      <c r="D12" s="201"/>
      <c r="E12" s="201"/>
      <c r="F12" s="201"/>
      <c r="G12" s="201"/>
      <c r="H12" s="201"/>
      <c r="I12" s="202"/>
    </row>
    <row r="13" spans="2:13">
      <c r="B13" s="203"/>
      <c r="C13" s="204"/>
      <c r="D13" s="204"/>
      <c r="E13" s="204"/>
      <c r="F13" s="204"/>
      <c r="G13" s="204"/>
      <c r="H13" s="204"/>
      <c r="I13" s="205"/>
    </row>
    <row r="14" spans="2:13" ht="15.75" thickBot="1">
      <c r="B14" s="206"/>
      <c r="C14" s="207"/>
      <c r="D14" s="207"/>
      <c r="E14" s="207"/>
      <c r="F14" s="207"/>
      <c r="G14" s="207"/>
      <c r="H14" s="207"/>
      <c r="I14" s="208"/>
    </row>
    <row r="15" spans="2:13" ht="21">
      <c r="B15" s="212" t="s">
        <v>51</v>
      </c>
      <c r="C15" s="213"/>
      <c r="D15" s="214">
        <f>VLOOKUP(Forms!B8,Forms!Q7:R52,2,FALSE)</f>
        <v>2027032</v>
      </c>
      <c r="E15" s="214"/>
      <c r="F15" s="45" t="s">
        <v>52</v>
      </c>
      <c r="G15" s="215">
        <f ca="1">TODAY()</f>
        <v>43503</v>
      </c>
      <c r="H15" s="216"/>
      <c r="I15" s="46"/>
    </row>
    <row r="16" spans="2:13" ht="31.15" customHeight="1">
      <c r="B16" s="47"/>
      <c r="C16" s="48" t="s">
        <v>53</v>
      </c>
      <c r="D16" s="217" t="str">
        <f>Forms!$B$8</f>
        <v>Choose you Coutry from the list. Choose NON EJU Federation(bottom of the list) if applicable</v>
      </c>
      <c r="E16" s="217"/>
      <c r="F16" s="217"/>
      <c r="G16" s="217"/>
      <c r="H16" s="217"/>
      <c r="I16" s="218"/>
    </row>
    <row r="17" spans="2:9" ht="15.75" thickBot="1">
      <c r="B17" s="49"/>
      <c r="C17" s="50"/>
      <c r="D17" s="219" t="str">
        <f>Forms!$B$9</f>
        <v>National team</v>
      </c>
      <c r="E17" s="219"/>
      <c r="F17" s="219"/>
      <c r="G17" s="219"/>
      <c r="H17" s="219"/>
      <c r="I17" s="220"/>
    </row>
    <row r="18" spans="2:9">
      <c r="B18" s="194" t="s">
        <v>15</v>
      </c>
      <c r="C18" s="195"/>
      <c r="D18" s="195"/>
      <c r="E18" s="195"/>
      <c r="F18" s="195"/>
      <c r="G18" s="195"/>
      <c r="H18" s="195"/>
      <c r="I18" s="196"/>
    </row>
    <row r="19" spans="2:9" ht="14.65" customHeight="1">
      <c r="B19" s="51" t="s">
        <v>16</v>
      </c>
      <c r="C19" s="223" t="s">
        <v>17</v>
      </c>
      <c r="D19" s="223" t="s">
        <v>13</v>
      </c>
      <c r="E19" s="223" t="s">
        <v>18</v>
      </c>
      <c r="F19" s="223" t="s">
        <v>19</v>
      </c>
      <c r="G19" s="223" t="s">
        <v>20</v>
      </c>
      <c r="H19" s="223" t="s">
        <v>21</v>
      </c>
      <c r="I19" s="197" t="s">
        <v>22</v>
      </c>
    </row>
    <row r="20" spans="2:9">
      <c r="B20" s="51" t="str">
        <f>Forms!$A$20</f>
        <v>Neptun</v>
      </c>
      <c r="C20" s="223"/>
      <c r="D20" s="223"/>
      <c r="E20" s="223"/>
      <c r="F20" s="223"/>
      <c r="G20" s="223"/>
      <c r="H20" s="223"/>
      <c r="I20" s="197"/>
    </row>
    <row r="21" spans="2:9">
      <c r="B21" s="52" t="str">
        <f>IF(I21="","",Forms!A21)</f>
        <v/>
      </c>
      <c r="C21" s="53" t="str">
        <f>IF(I21="","",Forms!B21)</f>
        <v/>
      </c>
      <c r="D21" s="53" t="str">
        <f>IF(I21="","",Forms!C21)</f>
        <v/>
      </c>
      <c r="E21" s="54" t="str">
        <f>IF(I21="","",Forms!D21)</f>
        <v/>
      </c>
      <c r="F21" s="55" t="str">
        <f>IF(I21="","",Forms!E21)</f>
        <v/>
      </c>
      <c r="G21" s="56" t="str">
        <f>IF(I21="","",Forms!F21)</f>
        <v/>
      </c>
      <c r="H21" s="54" t="str">
        <f>IF(I21="","",Forms!G21)</f>
        <v/>
      </c>
      <c r="I21" s="57" t="str">
        <f>IF(Forms!H21=0,"",Forms!H21)</f>
        <v/>
      </c>
    </row>
    <row r="22" spans="2:9">
      <c r="B22" s="52" t="str">
        <f>IF(I22="","",Forms!A22)</f>
        <v/>
      </c>
      <c r="C22" s="53" t="str">
        <f>IF(I22="","",Forms!B22)</f>
        <v/>
      </c>
      <c r="D22" s="53" t="str">
        <f>IF(I22="","",Forms!C22)</f>
        <v/>
      </c>
      <c r="E22" s="54" t="str">
        <f>IF(I22="","",Forms!D22)</f>
        <v/>
      </c>
      <c r="F22" s="55" t="str">
        <f>IF(I22="","",Forms!E22)</f>
        <v/>
      </c>
      <c r="G22" s="56" t="str">
        <f>IF(I22="","",Forms!F22)</f>
        <v/>
      </c>
      <c r="H22" s="54" t="str">
        <f>IF(I22="","",Forms!G22)</f>
        <v/>
      </c>
      <c r="I22" s="57" t="str">
        <f>IF(Forms!H22=0,"",Forms!H22)</f>
        <v/>
      </c>
    </row>
    <row r="23" spans="2:9">
      <c r="B23" s="52" t="str">
        <f>IF(I23="","",Forms!A23)</f>
        <v/>
      </c>
      <c r="C23" s="53" t="str">
        <f>IF(I23="","",Forms!B23)</f>
        <v/>
      </c>
      <c r="D23" s="53" t="str">
        <f>IF(I23="","",Forms!C23)</f>
        <v/>
      </c>
      <c r="E23" s="54" t="str">
        <f>IF(I23="","",Forms!D23)</f>
        <v/>
      </c>
      <c r="F23" s="55" t="str">
        <f>IF(I23="","",Forms!E23)</f>
        <v/>
      </c>
      <c r="G23" s="56" t="str">
        <f>IF(I23="","",Forms!F23)</f>
        <v/>
      </c>
      <c r="H23" s="54" t="str">
        <f>IF(I23="","",Forms!G23)</f>
        <v/>
      </c>
      <c r="I23" s="57" t="str">
        <f>IF(Forms!H23=0,"",Forms!H23)</f>
        <v/>
      </c>
    </row>
    <row r="24" spans="2:9">
      <c r="B24" s="52" t="str">
        <f>IF(I24="","",Forms!A24)</f>
        <v/>
      </c>
      <c r="C24" s="53" t="str">
        <f>IF(I24="","",Forms!B24)</f>
        <v/>
      </c>
      <c r="D24" s="53" t="str">
        <f>IF(I24="","",Forms!C24)</f>
        <v/>
      </c>
      <c r="E24" s="54" t="str">
        <f>IF(I24="","",Forms!D24)</f>
        <v/>
      </c>
      <c r="F24" s="55" t="str">
        <f>IF(I24="","",Forms!E24)</f>
        <v/>
      </c>
      <c r="G24" s="56" t="str">
        <f>IF(I24="","",Forms!F24)</f>
        <v/>
      </c>
      <c r="H24" s="54" t="str">
        <f>IF(I24="","",Forms!G24)</f>
        <v/>
      </c>
      <c r="I24" s="57" t="str">
        <f>IF(Forms!H24=0,"",Forms!H24)</f>
        <v/>
      </c>
    </row>
    <row r="25" spans="2:9">
      <c r="B25" s="52" t="str">
        <f>IF(I25="","",Forms!A25)</f>
        <v/>
      </c>
      <c r="C25" s="53" t="str">
        <f>IF(I25="","",Forms!B25)</f>
        <v/>
      </c>
      <c r="D25" s="53" t="str">
        <f>IF(I25="","",Forms!C25)</f>
        <v/>
      </c>
      <c r="E25" s="54" t="str">
        <f>IF(I25="","",Forms!D25)</f>
        <v/>
      </c>
      <c r="F25" s="55" t="str">
        <f>IF(I25="","",Forms!E25)</f>
        <v/>
      </c>
      <c r="G25" s="56" t="str">
        <f>IF(I25="","",Forms!F25)</f>
        <v/>
      </c>
      <c r="H25" s="54" t="str">
        <f>IF(I25="","",Forms!G25)</f>
        <v/>
      </c>
      <c r="I25" s="57" t="str">
        <f>IF(Forms!H25=0,"",Forms!H25)</f>
        <v/>
      </c>
    </row>
    <row r="26" spans="2:9">
      <c r="B26" s="52" t="str">
        <f>IF(I26="","",Forms!A26)</f>
        <v/>
      </c>
      <c r="C26" s="53" t="str">
        <f>IF(I26="","",Forms!B26)</f>
        <v/>
      </c>
      <c r="D26" s="53" t="str">
        <f>IF(I26="","",Forms!C26)</f>
        <v/>
      </c>
      <c r="E26" s="54" t="str">
        <f>IF(I26="","",Forms!D26)</f>
        <v/>
      </c>
      <c r="F26" s="55" t="str">
        <f>IF(I26="","",Forms!E26)</f>
        <v/>
      </c>
      <c r="G26" s="56" t="str">
        <f>IF(I26="","",Forms!F26)</f>
        <v/>
      </c>
      <c r="H26" s="54" t="str">
        <f>IF(I26="","",Forms!G26)</f>
        <v/>
      </c>
      <c r="I26" s="57" t="str">
        <f>IF(Forms!H26=0,"",Forms!H26)</f>
        <v/>
      </c>
    </row>
    <row r="27" spans="2:9">
      <c r="B27" s="52" t="str">
        <f>IF(I27="","",Forms!A27)</f>
        <v/>
      </c>
      <c r="C27" s="53" t="str">
        <f>IF(I27="","",Forms!B27)</f>
        <v/>
      </c>
      <c r="D27" s="53" t="str">
        <f>IF(I27="","",Forms!C27)</f>
        <v/>
      </c>
      <c r="E27" s="54" t="str">
        <f>IF(I27="","",Forms!D27)</f>
        <v/>
      </c>
      <c r="F27" s="55" t="str">
        <f>IF(I27="","",Forms!E27)</f>
        <v/>
      </c>
      <c r="G27" s="56" t="str">
        <f>IF(I27="","",Forms!F27)</f>
        <v/>
      </c>
      <c r="H27" s="54" t="str">
        <f>IF(I27="","",Forms!G27)</f>
        <v/>
      </c>
      <c r="I27" s="57" t="str">
        <f>IF(Forms!H27=0,"",Forms!H27)</f>
        <v/>
      </c>
    </row>
    <row r="28" spans="2:9">
      <c r="B28" s="52" t="str">
        <f>IF(I28="","",Forms!A28)</f>
        <v/>
      </c>
      <c r="C28" s="53" t="str">
        <f>IF(I28="","",Forms!B28)</f>
        <v/>
      </c>
      <c r="D28" s="53" t="str">
        <f>IF(I28="","",Forms!C28)</f>
        <v/>
      </c>
      <c r="E28" s="54" t="str">
        <f>IF(I28="","",Forms!D28)</f>
        <v/>
      </c>
      <c r="F28" s="55" t="str">
        <f>IF(I28="","",Forms!E28)</f>
        <v/>
      </c>
      <c r="G28" s="56" t="str">
        <f>IF(I28="","",Forms!F28)</f>
        <v/>
      </c>
      <c r="H28" s="54" t="str">
        <f>IF(I28="","",Forms!G28)</f>
        <v/>
      </c>
      <c r="I28" s="57" t="str">
        <f>IF(Forms!H28=0,"",Forms!H28)</f>
        <v/>
      </c>
    </row>
    <row r="29" spans="2:9" ht="15.75" thickBot="1">
      <c r="B29" s="198" t="s">
        <v>25</v>
      </c>
      <c r="C29" s="199"/>
      <c r="D29" s="199"/>
      <c r="E29" s="199"/>
      <c r="F29" s="199"/>
      <c r="G29" s="199"/>
      <c r="H29" s="199"/>
      <c r="I29" s="58" t="str">
        <f>Forms!$H$32</f>
        <v/>
      </c>
    </row>
    <row r="30" spans="2:9">
      <c r="B30" s="194" t="s">
        <v>26</v>
      </c>
      <c r="C30" s="195"/>
      <c r="D30" s="195"/>
      <c r="E30" s="195"/>
      <c r="F30" s="195"/>
      <c r="G30" s="195"/>
      <c r="H30" s="195"/>
      <c r="I30" s="196"/>
    </row>
    <row r="31" spans="2:9">
      <c r="B31" s="190" t="s">
        <v>45</v>
      </c>
      <c r="C31" s="191"/>
      <c r="D31" s="191"/>
      <c r="E31" s="191"/>
      <c r="F31" s="191"/>
      <c r="G31" s="191"/>
      <c r="H31" s="59" t="str">
        <f>IF(Forms!$G$34=0,"",Forms!$G$34)</f>
        <v/>
      </c>
      <c r="I31" s="60" t="str">
        <f>Forms!$H$34</f>
        <v/>
      </c>
    </row>
    <row r="32" spans="2:9" ht="15.75" thickBot="1">
      <c r="B32" s="198" t="s">
        <v>28</v>
      </c>
      <c r="C32" s="199"/>
      <c r="D32" s="199"/>
      <c r="E32" s="199"/>
      <c r="F32" s="199"/>
      <c r="G32" s="199"/>
      <c r="H32" s="199"/>
      <c r="I32" s="58" t="str">
        <f>Forms!$H$34</f>
        <v/>
      </c>
    </row>
    <row r="33" spans="2:9" ht="30">
      <c r="B33" s="209" t="s">
        <v>29</v>
      </c>
      <c r="C33" s="210"/>
      <c r="D33" s="210"/>
      <c r="E33" s="210"/>
      <c r="F33" s="210"/>
      <c r="G33" s="61" t="s">
        <v>30</v>
      </c>
      <c r="H33" s="61" t="s">
        <v>31</v>
      </c>
      <c r="I33" s="62" t="s">
        <v>22</v>
      </c>
    </row>
    <row r="34" spans="2:9">
      <c r="B34" s="190" t="s">
        <v>32</v>
      </c>
      <c r="C34" s="191"/>
      <c r="D34" s="191"/>
      <c r="E34" s="191" t="s">
        <v>42</v>
      </c>
      <c r="F34" s="191"/>
      <c r="G34" s="63" t="str">
        <f>IF(Forms!F38=0,"",Forms!F38)</f>
        <v/>
      </c>
      <c r="H34" s="63" t="str">
        <f>IF(Forms!G38=0,"",Forms!G38)</f>
        <v/>
      </c>
      <c r="I34" s="60" t="str">
        <f>Forms!H38</f>
        <v/>
      </c>
    </row>
    <row r="35" spans="2:9">
      <c r="B35" s="190" t="s">
        <v>33</v>
      </c>
      <c r="C35" s="191"/>
      <c r="D35" s="191"/>
      <c r="E35" s="191" t="s">
        <v>36</v>
      </c>
      <c r="F35" s="191"/>
      <c r="G35" s="63" t="str">
        <f>IF(Forms!F39=0,"",Forms!F39)</f>
        <v/>
      </c>
      <c r="H35" s="63" t="str">
        <f>IF(Forms!G39=0,"",Forms!G39)</f>
        <v/>
      </c>
      <c r="I35" s="60" t="str">
        <f>Forms!H39</f>
        <v/>
      </c>
    </row>
    <row r="36" spans="2:9">
      <c r="B36" s="190" t="s">
        <v>34</v>
      </c>
      <c r="C36" s="191"/>
      <c r="D36" s="191"/>
      <c r="E36" s="191" t="s">
        <v>37</v>
      </c>
      <c r="F36" s="191"/>
      <c r="G36" s="63" t="str">
        <f>IF(Forms!F40=0,"",Forms!F40)</f>
        <v/>
      </c>
      <c r="H36" s="63" t="str">
        <f>IF(Forms!G40=0,"",Forms!G40)</f>
        <v/>
      </c>
      <c r="I36" s="60" t="str">
        <f>Forms!H40</f>
        <v/>
      </c>
    </row>
    <row r="37" spans="2:9">
      <c r="B37" s="190" t="s">
        <v>35</v>
      </c>
      <c r="C37" s="191"/>
      <c r="D37" s="191"/>
      <c r="E37" s="191" t="s">
        <v>38</v>
      </c>
      <c r="F37" s="191"/>
      <c r="G37" s="63" t="str">
        <f>IF(Forms!F41=0,"",Forms!F41)</f>
        <v/>
      </c>
      <c r="H37" s="64"/>
      <c r="I37" s="60" t="str">
        <f>Forms!H41</f>
        <v/>
      </c>
    </row>
    <row r="38" spans="2:9" ht="15.75" thickBot="1">
      <c r="B38" s="198" t="s">
        <v>39</v>
      </c>
      <c r="C38" s="199"/>
      <c r="D38" s="199"/>
      <c r="E38" s="199"/>
      <c r="F38" s="199"/>
      <c r="G38" s="199"/>
      <c r="H38" s="199"/>
      <c r="I38" s="58" t="str">
        <f>Forms!$H$42</f>
        <v/>
      </c>
    </row>
    <row r="39" spans="2:9" ht="15.75" thickBot="1">
      <c r="B39" s="221" t="s">
        <v>40</v>
      </c>
      <c r="C39" s="222"/>
      <c r="D39" s="222"/>
      <c r="E39" s="222"/>
      <c r="F39" s="222"/>
      <c r="G39" s="222"/>
      <c r="H39" s="222"/>
      <c r="I39" s="65" t="str">
        <f>Forms!$H$43</f>
        <v/>
      </c>
    </row>
    <row r="40" spans="2:9" ht="15.75" thickBot="1">
      <c r="B40" s="221" t="s">
        <v>46</v>
      </c>
      <c r="C40" s="222"/>
      <c r="D40" s="222"/>
      <c r="E40" s="222"/>
      <c r="F40" s="222"/>
      <c r="G40" s="222"/>
      <c r="H40" s="222"/>
      <c r="I40" s="66"/>
    </row>
    <row r="41" spans="2:9" ht="15.75" thickBot="1">
      <c r="B41" s="221" t="s">
        <v>47</v>
      </c>
      <c r="C41" s="222"/>
      <c r="D41" s="222"/>
      <c r="E41" s="222"/>
      <c r="F41" s="222"/>
      <c r="G41" s="222"/>
      <c r="H41" s="222"/>
      <c r="I41" s="66"/>
    </row>
    <row r="42" spans="2:9" ht="15.75" thickBot="1">
      <c r="B42" s="192" t="s">
        <v>48</v>
      </c>
      <c r="C42" s="193"/>
      <c r="D42" s="193"/>
      <c r="E42" s="193"/>
      <c r="F42" s="193"/>
      <c r="G42" s="193"/>
      <c r="H42" s="193"/>
      <c r="I42" s="65" t="str">
        <f>Forms!$H$43</f>
        <v/>
      </c>
    </row>
    <row r="45" spans="2:9" ht="15.75" thickBot="1"/>
    <row r="46" spans="2:9" ht="24" thickBot="1">
      <c r="B46" s="188" t="s">
        <v>49</v>
      </c>
      <c r="C46" s="189"/>
      <c r="D46" s="189"/>
      <c r="E46" s="67" t="str">
        <f>Forms!$H$43</f>
        <v/>
      </c>
    </row>
    <row r="48" spans="2:9">
      <c r="H48" s="68"/>
      <c r="I48" s="68"/>
    </row>
    <row r="49" spans="8:9">
      <c r="H49" s="211" t="s">
        <v>50</v>
      </c>
      <c r="I49" s="211"/>
    </row>
  </sheetData>
  <sheetProtection algorithmName="SHA-512" hashValue="LbxQWH9HTQPCbnFODKhpXLYRmoYkyqdIQ5W8zNV4m+JwwSXTqntO9YJpdvsGGwE5vK2pVKMG50vi5dkV5eOdBg==" saltValue="hebsedw8dlfO01ZQYvJaMw==" spinCount="100000" sheet="1" objects="1" scenarios="1"/>
  <mergeCells count="44">
    <mergeCell ref="C10:I10"/>
    <mergeCell ref="B4:I4"/>
    <mergeCell ref="C7:I7"/>
    <mergeCell ref="C8:I8"/>
    <mergeCell ref="C9:I9"/>
    <mergeCell ref="C5:I5"/>
    <mergeCell ref="C6:I6"/>
    <mergeCell ref="D19:D20"/>
    <mergeCell ref="E19:E20"/>
    <mergeCell ref="F19:F20"/>
    <mergeCell ref="G19:G20"/>
    <mergeCell ref="H19:H20"/>
    <mergeCell ref="H49:I49"/>
    <mergeCell ref="B15:C15"/>
    <mergeCell ref="D15:E15"/>
    <mergeCell ref="G15:H15"/>
    <mergeCell ref="D16:I16"/>
    <mergeCell ref="D17:I17"/>
    <mergeCell ref="B37:D37"/>
    <mergeCell ref="E34:F34"/>
    <mergeCell ref="E35:F35"/>
    <mergeCell ref="E36:F36"/>
    <mergeCell ref="B40:H40"/>
    <mergeCell ref="B41:H41"/>
    <mergeCell ref="B39:H39"/>
    <mergeCell ref="B36:D36"/>
    <mergeCell ref="B32:H32"/>
    <mergeCell ref="C19:C20"/>
    <mergeCell ref="B2:I3"/>
    <mergeCell ref="B46:D46"/>
    <mergeCell ref="B34:D34"/>
    <mergeCell ref="B35:D35"/>
    <mergeCell ref="B42:H42"/>
    <mergeCell ref="B18:I18"/>
    <mergeCell ref="I19:I20"/>
    <mergeCell ref="E37:F37"/>
    <mergeCell ref="B38:H38"/>
    <mergeCell ref="B29:H29"/>
    <mergeCell ref="B30:I30"/>
    <mergeCell ref="B12:I12"/>
    <mergeCell ref="B13:I13"/>
    <mergeCell ref="B14:I14"/>
    <mergeCell ref="B31:G31"/>
    <mergeCell ref="B33:F33"/>
  </mergeCells>
  <pageMargins left="0.7" right="0.7" top="0.75" bottom="0.75" header="0.3" footer="0.3"/>
  <pageSetup paperSize="9" orientation="portrait" verticalDpi="59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20"/>
  <sheetViews>
    <sheetView topLeftCell="A4" workbookViewId="0">
      <selection activeCell="E12" sqref="E12"/>
    </sheetView>
  </sheetViews>
  <sheetFormatPr baseColWidth="10" defaultColWidth="8.7109375" defaultRowHeight="15"/>
  <cols>
    <col min="1" max="1" width="15.7109375" style="3" customWidth="1"/>
    <col min="2" max="3" width="9.140625" style="3" bestFit="1" customWidth="1"/>
    <col min="4" max="6" width="8.7109375" style="3"/>
    <col min="7" max="7" width="40" style="3" customWidth="1"/>
    <col min="8" max="8" width="8.7109375" style="3"/>
    <col min="9" max="9" width="8.7109375" style="3" customWidth="1"/>
    <col min="10" max="10" width="8.7109375" style="3"/>
    <col min="11" max="11" width="28.140625" style="3" bestFit="1" customWidth="1"/>
    <col min="12" max="16384" width="8.7109375" style="3"/>
  </cols>
  <sheetData>
    <row r="1" spans="1:11" ht="21" customHeight="1">
      <c r="A1" s="233" t="s">
        <v>54</v>
      </c>
      <c r="B1" s="233"/>
      <c r="C1" s="233"/>
      <c r="D1" s="233"/>
      <c r="E1" s="233"/>
      <c r="F1" s="233"/>
      <c r="G1" s="234"/>
      <c r="H1" s="69"/>
      <c r="I1" s="70"/>
      <c r="J1" s="48"/>
    </row>
    <row r="2" spans="1:11" ht="46.15" customHeight="1">
      <c r="A2" s="235" t="s">
        <v>55</v>
      </c>
      <c r="B2" s="235"/>
      <c r="C2" s="235"/>
      <c r="D2" s="235"/>
      <c r="E2" s="235"/>
      <c r="F2" s="235"/>
      <c r="G2" s="236"/>
      <c r="H2" s="71"/>
      <c r="I2" s="72"/>
    </row>
    <row r="3" spans="1:11" ht="28.9" customHeight="1">
      <c r="A3" s="73" t="s">
        <v>1</v>
      </c>
      <c r="B3" s="237" t="str">
        <f>Forms!$B$8</f>
        <v>Choose you Coutry from the list. Choose NON EJU Federation(bottom of the list) if applicable</v>
      </c>
      <c r="C3" s="237"/>
      <c r="D3" s="237"/>
      <c r="E3" s="237"/>
      <c r="F3" s="237"/>
      <c r="G3" s="238"/>
      <c r="H3" s="74"/>
      <c r="I3" s="75"/>
    </row>
    <row r="4" spans="1:11" ht="15.4" customHeight="1">
      <c r="A4" s="76" t="s">
        <v>2</v>
      </c>
      <c r="B4" s="239" t="str">
        <f>Forms!$B$9</f>
        <v>National team</v>
      </c>
      <c r="C4" s="239"/>
      <c r="D4" s="239"/>
      <c r="E4" s="239"/>
      <c r="F4" s="239"/>
      <c r="G4" s="240"/>
      <c r="H4" s="77"/>
      <c r="I4" s="78"/>
    </row>
    <row r="5" spans="1:11" ht="15.75">
      <c r="A5" s="241" t="s">
        <v>56</v>
      </c>
      <c r="B5" s="241"/>
      <c r="C5" s="241"/>
      <c r="D5" s="241"/>
      <c r="E5" s="241"/>
      <c r="F5" s="241"/>
      <c r="G5" s="242"/>
      <c r="H5" s="79"/>
      <c r="I5" s="80"/>
    </row>
    <row r="6" spans="1:11" ht="14.65" customHeight="1">
      <c r="A6" s="81" t="s">
        <v>16</v>
      </c>
      <c r="B6" s="223" t="s">
        <v>17</v>
      </c>
      <c r="C6" s="223" t="s">
        <v>13</v>
      </c>
      <c r="D6" s="223" t="s">
        <v>18</v>
      </c>
      <c r="E6" s="223" t="s">
        <v>19</v>
      </c>
      <c r="F6" s="223" t="s">
        <v>20</v>
      </c>
      <c r="G6" s="231" t="str">
        <f>Forms!J19</f>
        <v>Personal Data</v>
      </c>
      <c r="H6" s="82"/>
      <c r="I6" s="83"/>
    </row>
    <row r="7" spans="1:11" ht="23.25">
      <c r="A7" s="84" t="str">
        <f>Invoice!$B$20</f>
        <v>Neptun</v>
      </c>
      <c r="B7" s="223"/>
      <c r="C7" s="223"/>
      <c r="D7" s="223"/>
      <c r="E7" s="223"/>
      <c r="F7" s="223"/>
      <c r="G7" s="232"/>
      <c r="H7" s="82"/>
      <c r="I7" s="83"/>
    </row>
    <row r="8" spans="1:11">
      <c r="A8" s="54" t="str">
        <f>Invoice!B21</f>
        <v/>
      </c>
      <c r="B8" s="53" t="str">
        <f>Invoice!C21</f>
        <v/>
      </c>
      <c r="C8" s="53" t="str">
        <f>Invoice!D21</f>
        <v/>
      </c>
      <c r="D8" s="54" t="str">
        <f>Invoice!E21</f>
        <v/>
      </c>
      <c r="E8" s="54" t="str">
        <f>Invoice!F21</f>
        <v/>
      </c>
      <c r="F8" s="54" t="str">
        <f>Invoice!G21</f>
        <v/>
      </c>
      <c r="G8" s="85" t="str">
        <f>IF(Forms!$J$21="","",Forms!$J$21)</f>
        <v/>
      </c>
      <c r="H8" s="86"/>
      <c r="I8" s="87"/>
      <c r="K8" s="88"/>
    </row>
    <row r="9" spans="1:11">
      <c r="A9" s="54" t="str">
        <f>Invoice!B22</f>
        <v/>
      </c>
      <c r="B9" s="53" t="str">
        <f>Invoice!C22</f>
        <v/>
      </c>
      <c r="C9" s="53" t="str">
        <f>Invoice!D22</f>
        <v/>
      </c>
      <c r="D9" s="54" t="str">
        <f>Invoice!E22</f>
        <v/>
      </c>
      <c r="E9" s="54" t="str">
        <f>Invoice!F22</f>
        <v/>
      </c>
      <c r="F9" s="54" t="str">
        <f>Invoice!G22</f>
        <v/>
      </c>
      <c r="G9" s="85" t="str">
        <f>IF(Forms!$J$22="","",Forms!$J$22)</f>
        <v/>
      </c>
      <c r="H9" s="89"/>
      <c r="I9" s="90"/>
    </row>
    <row r="10" spans="1:11">
      <c r="A10" s="54" t="str">
        <f>Invoice!B23</f>
        <v/>
      </c>
      <c r="B10" s="53" t="str">
        <f>Invoice!C23</f>
        <v/>
      </c>
      <c r="C10" s="53" t="str">
        <f>Invoice!D23</f>
        <v/>
      </c>
      <c r="D10" s="54" t="str">
        <f>Invoice!E23</f>
        <v/>
      </c>
      <c r="E10" s="54" t="str">
        <f>Invoice!F23</f>
        <v/>
      </c>
      <c r="F10" s="54" t="str">
        <f>Invoice!G23</f>
        <v/>
      </c>
      <c r="G10" s="85" t="str">
        <f>IF(Forms!$J$23="","",Forms!$J$23)</f>
        <v/>
      </c>
      <c r="H10" s="89"/>
      <c r="I10" s="90"/>
    </row>
    <row r="11" spans="1:11">
      <c r="A11" s="54" t="str">
        <f>Invoice!B24</f>
        <v/>
      </c>
      <c r="B11" s="53" t="str">
        <f>Invoice!C24</f>
        <v/>
      </c>
      <c r="C11" s="53" t="str">
        <f>Invoice!D24</f>
        <v/>
      </c>
      <c r="D11" s="54" t="str">
        <f>Invoice!E24</f>
        <v/>
      </c>
      <c r="E11" s="54" t="str">
        <f>Invoice!F24</f>
        <v/>
      </c>
      <c r="F11" s="54" t="str">
        <f>Invoice!G24</f>
        <v/>
      </c>
      <c r="G11" s="85" t="str">
        <f>IF(Forms!$J$24="","",Forms!$J$24)</f>
        <v/>
      </c>
      <c r="H11" s="89"/>
      <c r="I11" s="90"/>
    </row>
    <row r="12" spans="1:11">
      <c r="A12" s="54" t="str">
        <f>Invoice!B25</f>
        <v/>
      </c>
      <c r="B12" s="53" t="str">
        <f>Invoice!C25</f>
        <v/>
      </c>
      <c r="C12" s="53" t="str">
        <f>Invoice!D25</f>
        <v/>
      </c>
      <c r="D12" s="54" t="str">
        <f>Invoice!E25</f>
        <v/>
      </c>
      <c r="E12" s="54" t="str">
        <f>Invoice!F25</f>
        <v/>
      </c>
      <c r="F12" s="54" t="str">
        <f>Invoice!G25</f>
        <v/>
      </c>
      <c r="G12" s="85" t="str">
        <f>IF(Forms!$J$25="","",Forms!$J$25)</f>
        <v/>
      </c>
      <c r="H12" s="89"/>
      <c r="I12" s="90"/>
      <c r="J12" s="91"/>
    </row>
    <row r="13" spans="1:11">
      <c r="A13" s="54" t="str">
        <f>Invoice!B26</f>
        <v/>
      </c>
      <c r="B13" s="53" t="str">
        <f>Invoice!C26</f>
        <v/>
      </c>
      <c r="C13" s="53" t="str">
        <f>Invoice!D26</f>
        <v/>
      </c>
      <c r="D13" s="54" t="str">
        <f>Invoice!E26</f>
        <v/>
      </c>
      <c r="E13" s="54" t="str">
        <f>Invoice!F26</f>
        <v/>
      </c>
      <c r="F13" s="54" t="str">
        <f>Invoice!G26</f>
        <v/>
      </c>
      <c r="G13" s="85" t="str">
        <f>IF(Forms!$J$26="","",Forms!$J$26)</f>
        <v/>
      </c>
      <c r="H13" s="89"/>
      <c r="I13" s="90"/>
    </row>
    <row r="14" spans="1:11">
      <c r="A14" s="54" t="str">
        <f>Invoice!B27</f>
        <v/>
      </c>
      <c r="B14" s="53" t="str">
        <f>Invoice!C27</f>
        <v/>
      </c>
      <c r="C14" s="53" t="str">
        <f>Invoice!D27</f>
        <v/>
      </c>
      <c r="D14" s="54" t="str">
        <f>Invoice!E27</f>
        <v/>
      </c>
      <c r="E14" s="54" t="str">
        <f>Invoice!F27</f>
        <v/>
      </c>
      <c r="F14" s="54" t="str">
        <f>Invoice!G27</f>
        <v/>
      </c>
      <c r="G14" s="85" t="str">
        <f>IF(Forms!$J$27="","",Forms!$J$27)</f>
        <v/>
      </c>
      <c r="H14" s="89"/>
      <c r="I14" s="90"/>
    </row>
    <row r="15" spans="1:11" ht="15.75" thickBot="1">
      <c r="A15" s="54" t="str">
        <f>Invoice!B28</f>
        <v/>
      </c>
      <c r="B15" s="53" t="str">
        <f>Invoice!C28</f>
        <v/>
      </c>
      <c r="C15" s="53" t="str">
        <f>Invoice!D28</f>
        <v/>
      </c>
      <c r="D15" s="54" t="str">
        <f>Invoice!E28</f>
        <v/>
      </c>
      <c r="E15" s="54" t="str">
        <f>Invoice!F28</f>
        <v/>
      </c>
      <c r="F15" s="54" t="str">
        <f>Invoice!G28</f>
        <v/>
      </c>
      <c r="G15" s="92" t="str">
        <f>IF(Forms!$J$28="","",Forms!$J$28)</f>
        <v/>
      </c>
      <c r="H15" s="89"/>
      <c r="I15" s="90"/>
    </row>
    <row r="16" spans="1:11" ht="30">
      <c r="A16" s="243" t="s">
        <v>29</v>
      </c>
      <c r="B16" s="244"/>
      <c r="C16" s="244"/>
      <c r="D16" s="245"/>
      <c r="E16" s="61" t="s">
        <v>30</v>
      </c>
      <c r="F16" s="93" t="s">
        <v>31</v>
      </c>
      <c r="G16" s="94"/>
    </row>
    <row r="17" spans="1:7">
      <c r="A17" s="246" t="s">
        <v>32</v>
      </c>
      <c r="B17" s="247"/>
      <c r="C17" s="248" t="s">
        <v>42</v>
      </c>
      <c r="D17" s="247"/>
      <c r="E17" s="54" t="str">
        <f>IF(Forms!F38=0,"",Forms!F38)</f>
        <v/>
      </c>
      <c r="F17" s="95" t="str">
        <f>IF(Forms!G38=0,"",Forms!G38)</f>
        <v/>
      </c>
      <c r="G17" s="86"/>
    </row>
    <row r="18" spans="1:7">
      <c r="A18" s="246" t="s">
        <v>33</v>
      </c>
      <c r="B18" s="247"/>
      <c r="C18" s="248" t="s">
        <v>36</v>
      </c>
      <c r="D18" s="247"/>
      <c r="E18" s="54" t="str">
        <f>IF(Forms!F39=0,"",Forms!F39)</f>
        <v/>
      </c>
      <c r="F18" s="95" t="str">
        <f>IF(Forms!G39=0,"",Forms!G39)</f>
        <v/>
      </c>
      <c r="G18" s="86"/>
    </row>
    <row r="19" spans="1:7">
      <c r="A19" s="246" t="s">
        <v>34</v>
      </c>
      <c r="B19" s="247"/>
      <c r="C19" s="248" t="s">
        <v>37</v>
      </c>
      <c r="D19" s="247"/>
      <c r="E19" s="54" t="str">
        <f>IF(Forms!F40=0,"",Forms!F40)</f>
        <v/>
      </c>
      <c r="F19" s="95" t="str">
        <f>IF(Forms!G40=0,"",Forms!G40)</f>
        <v/>
      </c>
      <c r="G19" s="86"/>
    </row>
    <row r="20" spans="1:7">
      <c r="A20" s="246" t="s">
        <v>35</v>
      </c>
      <c r="B20" s="247"/>
      <c r="C20" s="248" t="s">
        <v>38</v>
      </c>
      <c r="D20" s="247"/>
      <c r="E20" s="54" t="str">
        <f>IF(Forms!F41=0,"",Forms!F41)</f>
        <v/>
      </c>
      <c r="F20" s="95" t="str">
        <f>IF(Forms!G41=0,"",Forms!G41)</f>
        <v/>
      </c>
      <c r="G20" s="96"/>
    </row>
  </sheetData>
  <sheetProtection algorithmName="SHA-512" hashValue="ONpCsfyPRlfg5L+F+JqQOWzV6P/0CW+NoWJa0OeaP6MHsycu/QbHhfEkq1Z2pYoVeKXWkPHyzk6gK019LSOhvA==" saltValue="Pf7J8SPRD4C79gvGMY3GAg==" spinCount="100000" sheet="1" objects="1" scenarios="1"/>
  <mergeCells count="20">
    <mergeCell ref="A16:D16"/>
    <mergeCell ref="A20:B20"/>
    <mergeCell ref="C17:D17"/>
    <mergeCell ref="C18:D18"/>
    <mergeCell ref="C19:D19"/>
    <mergeCell ref="C20:D20"/>
    <mergeCell ref="A17:B17"/>
    <mergeCell ref="A18:B18"/>
    <mergeCell ref="A19:B19"/>
    <mergeCell ref="G6:G7"/>
    <mergeCell ref="B6:B7"/>
    <mergeCell ref="C6:C7"/>
    <mergeCell ref="D6:D7"/>
    <mergeCell ref="A1:G1"/>
    <mergeCell ref="A2:G2"/>
    <mergeCell ref="B3:G3"/>
    <mergeCell ref="B4:G4"/>
    <mergeCell ref="A5:G5"/>
    <mergeCell ref="E6:E7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Forms</vt:lpstr>
      <vt:lpstr>Invoice</vt:lpstr>
      <vt:lpstr>Voucher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 Kristić</dc:creator>
  <cp:lastModifiedBy>alla_h</cp:lastModifiedBy>
  <dcterms:created xsi:type="dcterms:W3CDTF">2019-01-30T13:00:22Z</dcterms:created>
  <dcterms:modified xsi:type="dcterms:W3CDTF">2019-02-07T14:00:22Z</dcterms:modified>
</cp:coreProperties>
</file>