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6606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esktop/"/>
    </mc:Choice>
  </mc:AlternateContent>
  <bookViews>
    <workbookView xWindow="0" yWindow="460" windowWidth="20740" windowHeight="11160"/>
  </bookViews>
  <sheets>
    <sheet name="Hotel_Form" sheetId="1" r:id="rId1"/>
    <sheet name="Invoice" sheetId="2" r:id="rId2"/>
  </sheets>
  <definedNames>
    <definedName name="_xlnm.Print_Area" localSheetId="0">Hotel_Form!$A$1:$X$53</definedName>
    <definedName name="_xlnm.Print_Area" localSheetId="1">Invoice!$A$1:$I$57</definedName>
    <definedName name="EJU">Hotel_Form!#REF!</definedName>
    <definedName name="IBSA">Hotel_Form!#REF!</definedName>
    <definedName name="LP">Hotel_Form!$W$10</definedName>
    <definedName name="NON">Hotel_Form!#REF!</definedName>
    <definedName name="Sgl_BB_A">Hotel_Form!$P$11</definedName>
    <definedName name="Sgl_BB_B">Hotel_Form!#REF!</definedName>
    <definedName name="Sgl_HB_A">Hotel_Form!$R$11</definedName>
    <definedName name="Sgl_HB_B">Hotel_Form!#REF!</definedName>
    <definedName name="Sgl_TC_A">Hotel_Form!#REF!</definedName>
    <definedName name="Sgl_TC_B">Hotel_Form!#REF!</definedName>
    <definedName name="Twn_BB_A">Hotel_Form!$Q$11</definedName>
    <definedName name="Twn_BB_B">Hotel_Form!#REF!</definedName>
    <definedName name="Twn_HB_A">Hotel_Form!$S$11</definedName>
    <definedName name="Twn_HB_B">Hotel_Form!#REF!</definedName>
    <definedName name="Twn_TC_A">Hotel_Form!#REF!</definedName>
    <definedName name="Twn_TC_B">Hotel_Form!#REF!</definedName>
  </definedNames>
  <calcPr calcId="15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5" i="2" l="1"/>
  <c r="D15" i="2"/>
  <c r="E15" i="2"/>
  <c r="F15" i="2"/>
  <c r="G15" i="2"/>
  <c r="H15" i="2"/>
  <c r="I15" i="2"/>
  <c r="C16" i="2"/>
  <c r="I16" i="2"/>
  <c r="C17" i="2"/>
  <c r="I17" i="2"/>
  <c r="C18" i="2"/>
  <c r="I18" i="2"/>
  <c r="C19" i="2"/>
  <c r="I19" i="2"/>
  <c r="C20" i="2"/>
  <c r="I20" i="2"/>
  <c r="C21" i="2"/>
  <c r="I21" i="2"/>
  <c r="C22" i="2"/>
  <c r="I22" i="2"/>
  <c r="C23" i="2"/>
  <c r="I23" i="2"/>
  <c r="C24" i="2"/>
  <c r="I24" i="2"/>
  <c r="C14" i="2"/>
  <c r="I14" i="2"/>
  <c r="C40" i="2"/>
  <c r="I40" i="2"/>
  <c r="I42" i="2"/>
  <c r="H14" i="2"/>
  <c r="I43" i="2"/>
  <c r="B15" i="2"/>
  <c r="B16" i="2"/>
  <c r="B17" i="2"/>
  <c r="B18" i="2"/>
  <c r="B19" i="2"/>
  <c r="B20" i="2"/>
  <c r="B21" i="2"/>
  <c r="B22" i="2"/>
  <c r="B23" i="2"/>
  <c r="B24" i="2"/>
  <c r="B25" i="2"/>
  <c r="I25" i="2"/>
  <c r="B26" i="2"/>
  <c r="I26" i="2"/>
  <c r="B27" i="2"/>
  <c r="I27" i="2"/>
  <c r="B28" i="2"/>
  <c r="I28" i="2"/>
  <c r="B29" i="2"/>
  <c r="I29" i="2"/>
  <c r="B30" i="2"/>
  <c r="I30" i="2"/>
  <c r="B31" i="2"/>
  <c r="I31" i="2"/>
  <c r="B32" i="2"/>
  <c r="I32" i="2"/>
  <c r="B33" i="2"/>
  <c r="I33" i="2"/>
  <c r="B34" i="2"/>
  <c r="I34" i="2"/>
  <c r="B35" i="2"/>
  <c r="I35" i="2"/>
  <c r="B36" i="2"/>
  <c r="I36" i="2"/>
  <c r="B37" i="2"/>
  <c r="I37" i="2"/>
  <c r="B38" i="2"/>
  <c r="I38" i="2"/>
  <c r="B14" i="2"/>
  <c r="F14" i="2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19" i="1"/>
  <c r="D16" i="2"/>
  <c r="E16" i="2"/>
  <c r="F16" i="2"/>
  <c r="G16" i="2"/>
  <c r="H16" i="2"/>
  <c r="D17" i="2"/>
  <c r="E17" i="2"/>
  <c r="F17" i="2"/>
  <c r="G17" i="2"/>
  <c r="H17" i="2"/>
  <c r="D18" i="2"/>
  <c r="E18" i="2"/>
  <c r="F18" i="2"/>
  <c r="G18" i="2"/>
  <c r="H18" i="2"/>
  <c r="D19" i="2"/>
  <c r="E19" i="2"/>
  <c r="F19" i="2"/>
  <c r="G19" i="2"/>
  <c r="H19" i="2"/>
  <c r="D20" i="2"/>
  <c r="E20" i="2"/>
  <c r="F20" i="2"/>
  <c r="G20" i="2"/>
  <c r="H20" i="2"/>
  <c r="D21" i="2"/>
  <c r="E21" i="2"/>
  <c r="F21" i="2"/>
  <c r="G21" i="2"/>
  <c r="H21" i="2"/>
  <c r="D22" i="2"/>
  <c r="E22" i="2"/>
  <c r="F22" i="2"/>
  <c r="G22" i="2"/>
  <c r="H22" i="2"/>
  <c r="D23" i="2"/>
  <c r="E23" i="2"/>
  <c r="F23" i="2"/>
  <c r="G23" i="2"/>
  <c r="H23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C35" i="2"/>
  <c r="D35" i="2"/>
  <c r="E35" i="2"/>
  <c r="F35" i="2"/>
  <c r="G35" i="2"/>
  <c r="H35" i="2"/>
  <c r="C36" i="2"/>
  <c r="D36" i="2"/>
  <c r="E36" i="2"/>
  <c r="F36" i="2"/>
  <c r="G36" i="2"/>
  <c r="H36" i="2"/>
  <c r="C37" i="2"/>
  <c r="D37" i="2"/>
  <c r="E37" i="2"/>
  <c r="F37" i="2"/>
  <c r="G37" i="2"/>
  <c r="H37" i="2"/>
  <c r="C38" i="2"/>
  <c r="D38" i="2"/>
  <c r="E38" i="2"/>
  <c r="F38" i="2"/>
  <c r="G38" i="2"/>
  <c r="H38" i="2"/>
  <c r="D14" i="2"/>
  <c r="E14" i="2"/>
  <c r="G14" i="2"/>
  <c r="G40" i="2"/>
  <c r="H8" i="2"/>
  <c r="A8" i="2"/>
  <c r="A11" i="2"/>
  <c r="H10" i="2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X46" i="1"/>
  <c r="X47" i="1"/>
</calcChain>
</file>

<file path=xl/sharedStrings.xml><?xml version="1.0" encoding="utf-8"?>
<sst xmlns="http://schemas.openxmlformats.org/spreadsheetml/2006/main" count="169" uniqueCount="86">
  <si>
    <t>Contact Information</t>
  </si>
  <si>
    <t xml:space="preserve">Contact Person : </t>
  </si>
  <si>
    <t xml:space="preserve">Email : </t>
  </si>
  <si>
    <t>Phone:</t>
  </si>
  <si>
    <t>No.</t>
  </si>
  <si>
    <t>e.g.1</t>
  </si>
  <si>
    <t>e.g.2</t>
  </si>
  <si>
    <t>Hotel Reservation Form</t>
  </si>
  <si>
    <t>Weight Category
or
Function</t>
  </si>
  <si>
    <t>SURNAME(S)</t>
  </si>
  <si>
    <t>Portuguese Judo Federation</t>
  </si>
  <si>
    <t>ARRIVAL</t>
  </si>
  <si>
    <t>DEPARTURE</t>
  </si>
  <si>
    <t>Date</t>
  </si>
  <si>
    <t>Time</t>
  </si>
  <si>
    <t>From</t>
  </si>
  <si>
    <t>Flight Nr</t>
  </si>
  <si>
    <t>To</t>
  </si>
  <si>
    <t>Total Amount</t>
  </si>
  <si>
    <t>TRAVEL INFORMATION</t>
  </si>
  <si>
    <t>Munich</t>
  </si>
  <si>
    <t>Zurich</t>
  </si>
  <si>
    <t>LH 1452</t>
  </si>
  <si>
    <t>LX 3342</t>
  </si>
  <si>
    <t>LH 1642</t>
  </si>
  <si>
    <t>LX 4598</t>
  </si>
  <si>
    <t>Lunch-pack on Sportshall</t>
  </si>
  <si>
    <t>Lodging</t>
  </si>
  <si>
    <t>Per Person</t>
  </si>
  <si>
    <t>Payment Conditions</t>
  </si>
  <si>
    <t>Bank Details</t>
  </si>
  <si>
    <t>Cancellation Policy</t>
  </si>
  <si>
    <t>Total</t>
  </si>
  <si>
    <t>Rua do Quelhas, 32</t>
  </si>
  <si>
    <t>1200-781 Lisboa</t>
  </si>
  <si>
    <t>Phone: +351 213 931 630</t>
  </si>
  <si>
    <t>Fax: +351 213 951 679</t>
  </si>
  <si>
    <t>VAT Nr: 501 515 674</t>
  </si>
  <si>
    <t>Deliver to:</t>
  </si>
  <si>
    <t>INVOICE NR</t>
  </si>
  <si>
    <t>DATE</t>
  </si>
  <si>
    <t>Lisbon,</t>
  </si>
  <si>
    <t>Person(s)</t>
  </si>
  <si>
    <t>Lunch-pack Saturday</t>
  </si>
  <si>
    <t>no charge</t>
  </si>
  <si>
    <t>50% refund</t>
  </si>
  <si>
    <t>no refund</t>
  </si>
  <si>
    <t xml:space="preserve">
</t>
  </si>
  <si>
    <t>HB</t>
  </si>
  <si>
    <t>Attention!!!
Forms must be sent in Excel format</t>
  </si>
  <si>
    <r>
      <t xml:space="preserve">Individual Information </t>
    </r>
    <r>
      <rPr>
        <sz val="12"/>
        <rFont val="Calibri"/>
        <family val="2"/>
        <scheme val="minor"/>
      </rPr>
      <t>- fill in all cells, please</t>
    </r>
  </si>
  <si>
    <t>Coach</t>
  </si>
  <si>
    <t>Single</t>
  </si>
  <si>
    <t>Twin</t>
  </si>
  <si>
    <t>YES</t>
  </si>
  <si>
    <t>Bed &amp; Breakfast (BB)</t>
  </si>
  <si>
    <t>Half-Board (HB) - Dinner</t>
  </si>
  <si>
    <t>Accommodation Nights</t>
  </si>
  <si>
    <t xml:space="preserve">E-mail: </t>
  </si>
  <si>
    <t>portugalevents@fpj.pt</t>
  </si>
  <si>
    <t xml:space="preserve">Jorge </t>
  </si>
  <si>
    <t>Fonseca</t>
  </si>
  <si>
    <t>Room Type</t>
  </si>
  <si>
    <t>ECC_CL</t>
  </si>
  <si>
    <t xml:space="preserve">After Nov 1st 2019:            </t>
  </si>
  <si>
    <r>
      <t xml:space="preserve">Name: NOVO BANCO - Balcão LX -LAPA
Address: R. Buenos Aires 5, 1200-732 Lisboa
Account Nr: 0410350600007
IBAN: PT50 0007 0041 0003 50600077 9
SWIFT code: BESCPTPL
Please specify:  </t>
    </r>
    <r>
      <rPr>
        <b/>
        <sz val="22"/>
        <color rgb="FFFF0000"/>
        <rFont val="Calibri"/>
        <family val="2"/>
        <scheme val="minor"/>
      </rPr>
      <t>CL2019_(your Club)</t>
    </r>
  </si>
  <si>
    <t xml:space="preserve">Before Oct 14th 2019:                      
            </t>
  </si>
  <si>
    <t xml:space="preserve">Oct 14th to  Nov 1st 2019:     </t>
  </si>
  <si>
    <t xml:space="preserve">Reservations after October 14th 2019  will be surcharged an additional 10% </t>
  </si>
  <si>
    <t>Athlete M</t>
  </si>
  <si>
    <t>Pedro</t>
  </si>
  <si>
    <t>Soares</t>
  </si>
  <si>
    <r>
      <t xml:space="preserve">Return before </t>
    </r>
    <r>
      <rPr>
        <b/>
        <sz val="18"/>
        <color rgb="FFFF0000"/>
        <rFont val="Calibri"/>
        <family val="2"/>
        <scheme val="minor"/>
      </rPr>
      <t xml:space="preserve">October 18th 2019 </t>
    </r>
    <r>
      <rPr>
        <b/>
        <sz val="18"/>
        <rFont val="Calibri"/>
        <family val="2"/>
        <scheme val="minor"/>
      </rPr>
      <t>to</t>
    </r>
  </si>
  <si>
    <t xml:space="preserve">Club/Country Code: </t>
  </si>
  <si>
    <t>Superior Room</t>
  </si>
  <si>
    <t xml:space="preserve">After November 1st 2019:            </t>
  </si>
  <si>
    <t xml:space="preserve">Before October 14th 2019:                         
            </t>
  </si>
  <si>
    <t xml:space="preserve">October 14th to  November 1st 2019:     </t>
  </si>
  <si>
    <r>
      <t xml:space="preserve">Reservations after </t>
    </r>
    <r>
      <rPr>
        <b/>
        <sz val="14"/>
        <color rgb="FFFF0000"/>
        <rFont val="Calibri"/>
        <family val="2"/>
        <scheme val="minor"/>
      </rPr>
      <t>October 14th 2019</t>
    </r>
    <r>
      <rPr>
        <b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</si>
  <si>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r>
      <t xml:space="preserve">Reservations after </t>
    </r>
    <r>
      <rPr>
        <b/>
        <sz val="22"/>
        <color rgb="FFFF0000"/>
        <rFont val="Calibri"/>
        <family val="2"/>
        <scheme val="minor"/>
      </rPr>
      <t xml:space="preserve">October 14th 2019 </t>
    </r>
    <r>
      <rPr>
        <sz val="22"/>
        <rFont val="Calibri"/>
        <family val="2"/>
        <scheme val="minor"/>
      </rPr>
      <t>will be surcharged an additional 10%
Payments during the accreditation in cash only
All bank fees and money transfer costs must be paid by the participating Clubs.
No exceptions will be made</t>
    </r>
  </si>
  <si>
    <t>Given name(s)</t>
  </si>
  <si>
    <r>
      <t xml:space="preserve">Name: NOVO BANCO - Balcão LX -LAPA
Address: R. Buenos Aires 5, 1200-732 Lisboa
Account Nr: 041035060007
IBAN: PT50 0007 0041 0003 50600077 9
SWIFT code: BESCPTPL
Please specify:  </t>
    </r>
    <r>
      <rPr>
        <b/>
        <sz val="14"/>
        <color rgb="FFFF0000"/>
        <rFont val="Calibri"/>
        <family val="2"/>
        <scheme val="minor"/>
      </rPr>
      <t>CL2019_(your Club)</t>
    </r>
  </si>
  <si>
    <t>Superior</t>
  </si>
  <si>
    <t>Referee</t>
  </si>
  <si>
    <t>Hotel Ramada (Referee's)</t>
  </si>
  <si>
    <t>HOTEL RESERVATION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</si>
</sst>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m/d;@"/>
    <numFmt numFmtId="167" formatCode="#,##0\ &quot;€&quot;"/>
    <numFmt numFmtId="168" formatCode="[&lt;=999999999]###\ ###\ ###;\(###\)\ ###\ ###\ ###"/>
    <numFmt numFmtId="169" formatCode="_-* #,##0\ &quot;€&quot;_-;\-* #,##0\ &quot;€&quot;_-;_-* &quot;-&quot;??\ &quot;€&quot;_-;_-@_-"/>
    <numFmt numFmtId="170" formatCode="d/m/yy"/>
    <numFmt numFmtId="171" formatCode="#,##0.00\ [$€-816];[Red]\-#,##0.00\ [$€-816]"/>
    <numFmt numFmtId="172" formatCode="_-* #,##0.00&quot; €&quot;_-;\-* #,##0.00&quot; €&quot;_-;_-* \-??&quot; €&quot;_-;_-@_-"/>
    <numFmt numFmtId="173" formatCode="[$-809]dd\ mmmm\ yyyy;@"/>
    <numFmt numFmtId="174" formatCode="_-* #,##0\ [$€-816]_-;\-* #,##0\ [$€-816]_-;_-* \-??\ [$€-816]_-;_-@_-"/>
  </numFmts>
  <fonts count="42" x14ac:knownFonts="1">
    <font>
      <sz val="10"/>
      <color theme="1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b/>
      <i/>
      <sz val="16"/>
      <color indexed="8"/>
      <name val="Arial"/>
      <family val="2"/>
    </font>
    <font>
      <b/>
      <i/>
      <u/>
      <sz val="11"/>
      <color indexed="8"/>
      <name val="Arial"/>
      <family val="2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u/>
      <sz val="10"/>
      <color theme="10"/>
      <name val="Calibri"/>
      <family val="2"/>
    </font>
    <font>
      <b/>
      <u/>
      <sz val="2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8"/>
      <name val="Calibri"/>
      <family val="2"/>
      <scheme val="minor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u/>
      <sz val="2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u/>
      <sz val="16"/>
      <color theme="10"/>
      <name val="Calibr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22"/>
      <color indexed="8"/>
      <name val="Calibri"/>
      <family val="2"/>
      <scheme val="minor"/>
    </font>
    <font>
      <i/>
      <sz val="22"/>
      <color indexed="8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39994506668294322"/>
        <bgColor indexed="26"/>
      </patternFill>
    </fill>
    <fill>
      <patternFill patternType="solid">
        <fgColor theme="6" tint="0.39994506668294322"/>
        <bgColor indexed="41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6" tint="0.39997558519241921"/>
        <bgColor indexed="4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5" tint="0.59999389629810485"/>
        <bgColor indexed="26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9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indexed="8"/>
      </bottom>
      <diagonal/>
    </border>
    <border>
      <left style="medium">
        <color auto="1"/>
      </left>
      <right style="medium">
        <color auto="1"/>
      </right>
      <top style="double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thin">
        <color auto="1"/>
      </right>
      <top style="thin">
        <color indexed="8"/>
      </top>
      <bottom style="double">
        <color indexed="8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</borders>
  <cellStyleXfs count="12">
    <xf numFmtId="0" fontId="0" fillId="0" borderId="0"/>
    <xf numFmtId="165" fontId="2" fillId="0" borderId="0" applyFont="0" applyFill="0" applyBorder="0" applyAlignment="0" applyProtection="0"/>
    <xf numFmtId="0" fontId="1" fillId="0" borderId="0" applyBorder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172" fontId="5" fillId="0" borderId="0" applyFill="0" applyBorder="0" applyAlignment="0" applyProtection="0"/>
    <xf numFmtId="0" fontId="7" fillId="0" borderId="0" applyNumberFormat="0" applyBorder="0" applyProtection="0"/>
    <xf numFmtId="171" fontId="7" fillId="0" borderId="0" applyBorder="0" applyProtection="0"/>
    <xf numFmtId="0" fontId="4" fillId="0" borderId="0"/>
    <xf numFmtId="0" fontId="13" fillId="0" borderId="0" applyNumberFormat="0" applyFill="0" applyBorder="0" applyAlignment="0" applyProtection="0"/>
  </cellStyleXfs>
  <cellXfs count="332">
    <xf numFmtId="0" fontId="0" fillId="0" borderId="0" xfId="0"/>
    <xf numFmtId="167" fontId="3" fillId="0" borderId="4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Alignment="1" applyProtection="1">
      <alignment vertical="center"/>
    </xf>
    <xf numFmtId="14" fontId="3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center" wrapText="1"/>
    </xf>
    <xf numFmtId="0" fontId="3" fillId="0" borderId="0" xfId="0" applyNumberFormat="1" applyFont="1" applyAlignment="1" applyProtection="1">
      <alignment vertical="center"/>
    </xf>
    <xf numFmtId="166" fontId="3" fillId="0" borderId="0" xfId="0" applyNumberFormat="1" applyFont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8" fillId="0" borderId="0" xfId="2" applyFont="1" applyFill="1" applyBorder="1" applyAlignment="1" applyProtection="1">
      <alignment horizontal="center" vertical="center"/>
    </xf>
    <xf numFmtId="0" fontId="16" fillId="0" borderId="0" xfId="0" applyNumberFormat="1" applyFont="1" applyAlignment="1" applyProtection="1">
      <alignment vertical="center"/>
    </xf>
    <xf numFmtId="0" fontId="8" fillId="0" borderId="0" xfId="0" applyNumberFormat="1" applyFont="1" applyBorder="1" applyAlignment="1" applyProtection="1">
      <alignment vertical="top" wrapText="1"/>
    </xf>
    <xf numFmtId="166" fontId="16" fillId="0" borderId="0" xfId="0" applyNumberFormat="1" applyFont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/>
    <xf numFmtId="0" fontId="3" fillId="0" borderId="4" xfId="0" applyNumberFormat="1" applyFont="1" applyFill="1" applyBorder="1" applyAlignment="1" applyProtection="1"/>
    <xf numFmtId="0" fontId="3" fillId="0" borderId="0" xfId="0" applyNumberFormat="1" applyFont="1" applyFill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>
      <alignment vertical="center"/>
    </xf>
    <xf numFmtId="0" fontId="20" fillId="3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14" fontId="3" fillId="0" borderId="5" xfId="0" applyNumberFormat="1" applyFont="1" applyFill="1" applyBorder="1" applyAlignment="1" applyProtection="1"/>
    <xf numFmtId="14" fontId="20" fillId="0" borderId="5" xfId="0" applyNumberFormat="1" applyFont="1" applyFill="1" applyBorder="1" applyAlignment="1" applyProtection="1"/>
    <xf numFmtId="14" fontId="20" fillId="0" borderId="0" xfId="0" applyNumberFormat="1" applyFont="1" applyFill="1" applyBorder="1" applyAlignment="1" applyProtection="1"/>
    <xf numFmtId="168" fontId="8" fillId="3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Alignment="1" applyProtection="1">
      <alignment horizontal="left"/>
    </xf>
    <xf numFmtId="166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Border="1" applyAlignment="1" applyProtection="1">
      <alignment vertical="center"/>
    </xf>
    <xf numFmtId="0" fontId="3" fillId="0" borderId="0" xfId="0" applyNumberFormat="1" applyFont="1" applyAlignment="1" applyProtection="1">
      <alignment horizontal="center" vertical="center"/>
    </xf>
    <xf numFmtId="0" fontId="16" fillId="0" borderId="29" xfId="0" applyNumberFormat="1" applyFont="1" applyBorder="1" applyAlignment="1" applyProtection="1">
      <alignment horizontal="center" vertical="center" wrapText="1"/>
    </xf>
    <xf numFmtId="0" fontId="16" fillId="0" borderId="2" xfId="0" applyNumberFormat="1" applyFont="1" applyBorder="1" applyAlignment="1" applyProtection="1">
      <alignment horizontal="center" vertical="center" wrapText="1"/>
    </xf>
    <xf numFmtId="0" fontId="16" fillId="0" borderId="3" xfId="0" applyNumberFormat="1" applyFont="1" applyBorder="1" applyAlignment="1" applyProtection="1">
      <alignment horizontal="center" vertical="center" wrapText="1"/>
    </xf>
    <xf numFmtId="14" fontId="23" fillId="6" borderId="89" xfId="2" applyNumberFormat="1" applyFont="1" applyFill="1" applyBorder="1" applyAlignment="1" applyProtection="1">
      <alignment horizontal="center" vertical="center" wrapText="1"/>
    </xf>
    <xf numFmtId="0" fontId="25" fillId="2" borderId="50" xfId="2" applyFont="1" applyFill="1" applyBorder="1" applyAlignment="1" applyProtection="1">
      <alignment horizontal="left" vertical="center"/>
    </xf>
    <xf numFmtId="14" fontId="24" fillId="4" borderId="24" xfId="0" applyNumberFormat="1" applyFont="1" applyFill="1" applyBorder="1" applyAlignment="1" applyProtection="1">
      <alignment horizontal="center" vertical="center"/>
    </xf>
    <xf numFmtId="20" fontId="24" fillId="4" borderId="25" xfId="0" applyNumberFormat="1" applyFont="1" applyFill="1" applyBorder="1" applyAlignment="1" applyProtection="1">
      <alignment horizontal="center" vertical="center"/>
    </xf>
    <xf numFmtId="14" fontId="24" fillId="4" borderId="28" xfId="0" applyNumberFormat="1" applyFont="1" applyFill="1" applyBorder="1" applyAlignment="1" applyProtection="1">
      <alignment horizontal="center" vertical="center"/>
    </xf>
    <xf numFmtId="14" fontId="24" fillId="7" borderId="27" xfId="0" applyNumberFormat="1" applyFont="1" applyFill="1" applyBorder="1" applyAlignment="1" applyProtection="1">
      <alignment horizontal="center" vertical="center"/>
    </xf>
    <xf numFmtId="0" fontId="25" fillId="5" borderId="69" xfId="2" applyFont="1" applyFill="1" applyBorder="1" applyAlignment="1" applyProtection="1">
      <alignment horizontal="center" vertical="center"/>
    </xf>
    <xf numFmtId="0" fontId="26" fillId="0" borderId="0" xfId="0" applyNumberFormat="1" applyFont="1" applyAlignment="1" applyProtection="1">
      <alignment horizontal="center" vertical="center"/>
    </xf>
    <xf numFmtId="0" fontId="25" fillId="2" borderId="51" xfId="2" applyFont="1" applyFill="1" applyBorder="1" applyAlignment="1" applyProtection="1">
      <alignment horizontal="left" vertical="center"/>
    </xf>
    <xf numFmtId="14" fontId="24" fillId="4" borderId="16" xfId="0" applyNumberFormat="1" applyFont="1" applyFill="1" applyBorder="1" applyAlignment="1" applyProtection="1">
      <alignment horizontal="center" vertical="center"/>
    </xf>
    <xf numFmtId="20" fontId="24" fillId="4" borderId="21" xfId="0" quotePrefix="1" applyNumberFormat="1" applyFont="1" applyFill="1" applyBorder="1" applyAlignment="1" applyProtection="1">
      <alignment horizontal="center" vertical="center"/>
    </xf>
    <xf numFmtId="14" fontId="24" fillId="4" borderId="19" xfId="0" applyNumberFormat="1" applyFont="1" applyFill="1" applyBorder="1" applyAlignment="1" applyProtection="1">
      <alignment horizontal="center" vertical="center"/>
    </xf>
    <xf numFmtId="14" fontId="24" fillId="4" borderId="37" xfId="0" applyNumberFormat="1" applyFont="1" applyFill="1" applyBorder="1" applyAlignment="1" applyProtection="1">
      <alignment horizontal="center" vertical="center"/>
    </xf>
    <xf numFmtId="14" fontId="24" fillId="7" borderId="55" xfId="0" applyNumberFormat="1" applyFont="1" applyFill="1" applyBorder="1" applyAlignment="1" applyProtection="1">
      <alignment horizontal="center" vertical="center"/>
    </xf>
    <xf numFmtId="0" fontId="25" fillId="5" borderId="75" xfId="2" applyFont="1" applyFill="1" applyBorder="1" applyAlignment="1" applyProtection="1">
      <alignment horizontal="center" vertical="center"/>
    </xf>
    <xf numFmtId="0" fontId="24" fillId="0" borderId="0" xfId="0" applyNumberFormat="1" applyFont="1" applyAlignment="1" applyProtection="1">
      <alignment vertical="center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3" borderId="10" xfId="0" applyNumberFormat="1" applyFont="1" applyFill="1" applyBorder="1" applyAlignment="1" applyProtection="1">
      <alignment horizontal="left" vertical="center"/>
      <protection locked="0"/>
    </xf>
    <xf numFmtId="14" fontId="24" fillId="4" borderId="9" xfId="0" applyNumberFormat="1" applyFont="1" applyFill="1" applyBorder="1" applyAlignment="1" applyProtection="1">
      <alignment horizontal="center" vertical="center"/>
      <protection locked="0"/>
    </xf>
    <xf numFmtId="14" fontId="8" fillId="3" borderId="12" xfId="0" applyNumberFormat="1" applyFont="1" applyFill="1" applyBorder="1" applyAlignment="1" applyProtection="1">
      <alignment horizontal="center" vertical="center"/>
      <protection locked="0"/>
    </xf>
    <xf numFmtId="14" fontId="8" fillId="3" borderId="10" xfId="0" applyNumberFormat="1" applyFont="1" applyFill="1" applyBorder="1" applyAlignment="1" applyProtection="1">
      <alignment horizontal="center" vertical="center"/>
      <protection locked="0"/>
    </xf>
    <xf numFmtId="14" fontId="8" fillId="3" borderId="11" xfId="0" applyNumberFormat="1" applyFont="1" applyFill="1" applyBorder="1" applyAlignment="1" applyProtection="1">
      <alignment horizontal="center" vertical="center"/>
      <protection locked="0"/>
    </xf>
    <xf numFmtId="14" fontId="24" fillId="7" borderId="20" xfId="0" applyNumberFormat="1" applyFont="1" applyFill="1" applyBorder="1" applyAlignment="1" applyProtection="1">
      <alignment horizontal="center" vertical="center"/>
      <protection locked="0"/>
    </xf>
    <xf numFmtId="0" fontId="25" fillId="5" borderId="69" xfId="2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Alignment="1" applyProtection="1">
      <alignment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3" borderId="13" xfId="0" applyNumberFormat="1" applyFont="1" applyFill="1" applyBorder="1" applyAlignment="1" applyProtection="1">
      <alignment horizontal="left" vertical="center"/>
      <protection locked="0"/>
    </xf>
    <xf numFmtId="14" fontId="24" fillId="4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15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7" xfId="0" quotePrefix="1" applyNumberFormat="1" applyFont="1" applyFill="1" applyBorder="1" applyAlignment="1" applyProtection="1">
      <alignment horizontal="center" vertical="center"/>
      <protection locked="0"/>
    </xf>
    <xf numFmtId="14" fontId="24" fillId="7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54" xfId="0" applyNumberFormat="1" applyFont="1" applyFill="1" applyBorder="1" applyAlignment="1" applyProtection="1">
      <alignment horizontal="center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3" borderId="17" xfId="0" applyNumberFormat="1" applyFont="1" applyFill="1" applyBorder="1" applyAlignment="1" applyProtection="1">
      <alignment horizontal="left" vertical="center"/>
      <protection locked="0"/>
    </xf>
    <xf numFmtId="14" fontId="24" fillId="4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19" xfId="0" quotePrefix="1" applyNumberFormat="1" applyFont="1" applyFill="1" applyBorder="1" applyAlignment="1" applyProtection="1">
      <alignment horizontal="center" vertical="center"/>
      <protection locked="0"/>
    </xf>
    <xf numFmtId="14" fontId="24" fillId="7" borderId="18" xfId="0" applyNumberFormat="1" applyFont="1" applyFill="1" applyBorder="1" applyAlignment="1" applyProtection="1">
      <alignment horizontal="center" vertical="center"/>
      <protection locked="0"/>
    </xf>
    <xf numFmtId="0" fontId="25" fillId="5" borderId="76" xfId="2" applyFont="1" applyFill="1" applyBorder="1" applyAlignment="1" applyProtection="1">
      <alignment horizontal="center" vertical="center"/>
      <protection locked="0"/>
    </xf>
    <xf numFmtId="0" fontId="8" fillId="0" borderId="45" xfId="0" applyNumberFormat="1" applyFont="1" applyBorder="1" applyAlignment="1" applyProtection="1">
      <alignment vertical="center"/>
    </xf>
    <xf numFmtId="169" fontId="10" fillId="15" borderId="58" xfId="1" applyNumberFormat="1" applyFont="1" applyFill="1" applyBorder="1" applyAlignment="1" applyProtection="1">
      <alignment vertical="center"/>
    </xf>
    <xf numFmtId="0" fontId="12" fillId="0" borderId="0" xfId="2" applyFont="1" applyFill="1" applyBorder="1" applyAlignment="1" applyProtection="1">
      <alignment vertical="top"/>
    </xf>
    <xf numFmtId="0" fontId="12" fillId="0" borderId="0" xfId="2" applyFont="1" applyFill="1" applyBorder="1" applyAlignment="1" applyProtection="1">
      <alignment horizontal="left" vertical="top"/>
    </xf>
    <xf numFmtId="0" fontId="8" fillId="0" borderId="0" xfId="0" applyNumberFormat="1" applyFont="1" applyAlignment="1" applyProtection="1">
      <alignment vertical="center" wrapText="1"/>
    </xf>
    <xf numFmtId="0" fontId="11" fillId="0" borderId="0" xfId="0" applyNumberFormat="1" applyFont="1" applyAlignment="1" applyProtection="1">
      <alignment vertical="center"/>
    </xf>
    <xf numFmtId="0" fontId="3" fillId="0" borderId="0" xfId="0" applyNumberFormat="1" applyFont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vertical="center" wrapText="1"/>
    </xf>
    <xf numFmtId="0" fontId="29" fillId="0" borderId="0" xfId="0" applyNumberFormat="1" applyFont="1" applyFill="1" applyBorder="1" applyAlignment="1" applyProtection="1">
      <alignment vertical="center"/>
    </xf>
    <xf numFmtId="14" fontId="24" fillId="4" borderId="90" xfId="0" applyNumberFormat="1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Border="1" applyAlignment="1" applyProtection="1">
      <alignment horizontal="center" vertical="center" wrapText="1"/>
    </xf>
    <xf numFmtId="167" fontId="27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vertical="center" wrapText="1"/>
    </xf>
    <xf numFmtId="164" fontId="27" fillId="0" borderId="0" xfId="0" applyNumberFormat="1" applyFont="1" applyBorder="1" applyAlignment="1" applyProtection="1">
      <alignment horizontal="center" vertical="center" wrapText="1"/>
    </xf>
    <xf numFmtId="0" fontId="8" fillId="0" borderId="0" xfId="0" applyNumberFormat="1" applyFont="1" applyBorder="1" applyAlignment="1" applyProtection="1">
      <alignment horizontal="left" vertical="top" wrapText="1"/>
    </xf>
    <xf numFmtId="0" fontId="16" fillId="0" borderId="60" xfId="0" applyNumberFormat="1" applyFont="1" applyBorder="1" applyAlignment="1" applyProtection="1">
      <alignment horizontal="center" vertical="center" wrapText="1"/>
    </xf>
    <xf numFmtId="14" fontId="24" fillId="4" borderId="26" xfId="0" applyNumberFormat="1" applyFont="1" applyFill="1" applyBorder="1" applyAlignment="1" applyProtection="1">
      <alignment horizontal="center" vertical="center"/>
    </xf>
    <xf numFmtId="14" fontId="24" fillId="4" borderId="17" xfId="0" applyNumberFormat="1" applyFont="1" applyFill="1" applyBorder="1" applyAlignment="1" applyProtection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 vertical="center" wrapText="1"/>
    </xf>
    <xf numFmtId="14" fontId="8" fillId="13" borderId="2" xfId="0" applyNumberFormat="1" applyFont="1" applyFill="1" applyBorder="1" applyAlignment="1" applyProtection="1">
      <alignment horizontal="center" vertical="center" wrapText="1"/>
    </xf>
    <xf numFmtId="14" fontId="8" fillId="13" borderId="3" xfId="0" applyNumberFormat="1" applyFont="1" applyFill="1" applyBorder="1" applyAlignment="1" applyProtection="1">
      <alignment horizontal="center" vertical="center" wrapText="1"/>
    </xf>
    <xf numFmtId="0" fontId="24" fillId="12" borderId="24" xfId="0" applyNumberFormat="1" applyFont="1" applyFill="1" applyBorder="1" applyAlignment="1" applyProtection="1">
      <alignment horizontal="center" vertical="center"/>
    </xf>
    <xf numFmtId="0" fontId="24" fillId="12" borderId="25" xfId="0" applyNumberFormat="1" applyFont="1" applyFill="1" applyBorder="1" applyAlignment="1" applyProtection="1">
      <alignment horizontal="center" vertical="center"/>
    </xf>
    <xf numFmtId="14" fontId="24" fillId="12" borderId="16" xfId="0" applyNumberFormat="1" applyFont="1" applyFill="1" applyBorder="1" applyAlignment="1" applyProtection="1">
      <alignment horizontal="center" vertical="center"/>
    </xf>
    <xf numFmtId="14" fontId="24" fillId="12" borderId="21" xfId="0" applyNumberFormat="1" applyFont="1" applyFill="1" applyBorder="1" applyAlignment="1" applyProtection="1">
      <alignment horizontal="center" vertical="center"/>
    </xf>
    <xf numFmtId="14" fontId="8" fillId="12" borderId="9" xfId="0" applyNumberFormat="1" applyFont="1" applyFill="1" applyBorder="1" applyAlignment="1" applyProtection="1">
      <alignment horizontal="center" vertical="center"/>
      <protection locked="0"/>
    </xf>
    <xf numFmtId="14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1" xfId="0" applyNumberFormat="1" applyFont="1" applyFill="1" applyBorder="1" applyAlignment="1" applyProtection="1">
      <alignment horizontal="center" vertical="center"/>
      <protection locked="0"/>
    </xf>
    <xf numFmtId="14" fontId="8" fillId="12" borderId="6" xfId="0" applyNumberFormat="1" applyFont="1" applyFill="1" applyBorder="1" applyAlignment="1" applyProtection="1">
      <alignment horizontal="center" vertical="center"/>
      <protection locked="0"/>
    </xf>
    <xf numFmtId="14" fontId="8" fillId="12" borderId="15" xfId="0" applyNumberFormat="1" applyFont="1" applyFill="1" applyBorder="1" applyAlignment="1" applyProtection="1">
      <alignment horizontal="center" vertical="center"/>
      <protection locked="0"/>
    </xf>
    <xf numFmtId="0" fontId="8" fillId="12" borderId="7" xfId="0" applyNumberFormat="1" applyFont="1" applyFill="1" applyBorder="1" applyAlignment="1" applyProtection="1">
      <alignment horizontal="center" vertical="center"/>
      <protection locked="0"/>
    </xf>
    <xf numFmtId="0" fontId="8" fillId="12" borderId="19" xfId="0" applyNumberFormat="1" applyFont="1" applyFill="1" applyBorder="1" applyAlignment="1" applyProtection="1">
      <alignment horizontal="center" vertical="center"/>
      <protection locked="0"/>
    </xf>
    <xf numFmtId="0" fontId="33" fillId="0" borderId="0" xfId="11" applyNumberFormat="1" applyFont="1" applyAlignment="1" applyProtection="1">
      <alignment vertical="center"/>
    </xf>
    <xf numFmtId="14" fontId="24" fillId="12" borderId="19" xfId="0" applyNumberFormat="1" applyFont="1" applyFill="1" applyBorder="1" applyAlignment="1" applyProtection="1">
      <alignment horizontal="center" vertical="center"/>
    </xf>
    <xf numFmtId="0" fontId="8" fillId="12" borderId="12" xfId="0" applyNumberFormat="1" applyFont="1" applyFill="1" applyBorder="1" applyAlignment="1" applyProtection="1">
      <alignment horizontal="center" vertical="center"/>
      <protection locked="0"/>
    </xf>
    <xf numFmtId="0" fontId="8" fillId="12" borderId="15" xfId="0" applyNumberFormat="1" applyFont="1" applyFill="1" applyBorder="1" applyAlignment="1" applyProtection="1">
      <alignment horizontal="center" vertical="center"/>
      <protection locked="0"/>
    </xf>
    <xf numFmtId="14" fontId="8" fillId="12" borderId="16" xfId="0" applyNumberFormat="1" applyFont="1" applyFill="1" applyBorder="1" applyAlignment="1" applyProtection="1">
      <alignment horizontal="center" vertical="center"/>
      <protection locked="0"/>
    </xf>
    <xf numFmtId="14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8" fillId="12" borderId="21" xfId="0" applyNumberFormat="1" applyFont="1" applyFill="1" applyBorder="1" applyAlignment="1" applyProtection="1">
      <alignment horizontal="center" vertical="center"/>
      <protection locked="0"/>
    </xf>
    <xf numFmtId="0" fontId="24" fillId="3" borderId="27" xfId="0" applyNumberFormat="1" applyFont="1" applyFill="1" applyBorder="1" applyAlignment="1" applyProtection="1">
      <alignment horizontal="center" vertical="center"/>
    </xf>
    <xf numFmtId="0" fontId="24" fillId="3" borderId="18" xfId="0" applyNumberFormat="1" applyFont="1" applyFill="1" applyBorder="1" applyAlignment="1" applyProtection="1">
      <alignment horizontal="center" vertical="center"/>
    </xf>
    <xf numFmtId="0" fontId="24" fillId="18" borderId="52" xfId="0" quotePrefix="1" applyNumberFormat="1" applyFont="1" applyFill="1" applyBorder="1" applyAlignment="1" applyProtection="1">
      <alignment horizontal="center" vertical="center"/>
    </xf>
    <xf numFmtId="0" fontId="24" fillId="18" borderId="53" xfId="0" quotePrefix="1" applyNumberFormat="1" applyFont="1" applyFill="1" applyBorder="1" applyAlignment="1" applyProtection="1">
      <alignment horizontal="center" vertical="center"/>
    </xf>
    <xf numFmtId="167" fontId="24" fillId="19" borderId="27" xfId="0" applyNumberFormat="1" applyFont="1" applyFill="1" applyBorder="1" applyAlignment="1" applyProtection="1">
      <alignment horizontal="right" vertical="center" wrapText="1"/>
    </xf>
    <xf numFmtId="167" fontId="24" fillId="19" borderId="18" xfId="0" applyNumberFormat="1" applyFont="1" applyFill="1" applyBorder="1" applyAlignment="1" applyProtection="1">
      <alignment horizontal="right" vertical="center"/>
    </xf>
    <xf numFmtId="167" fontId="24" fillId="19" borderId="61" xfId="0" applyNumberFormat="1" applyFont="1" applyFill="1" applyBorder="1" applyAlignment="1" applyProtection="1">
      <alignment horizontal="right" vertical="center"/>
    </xf>
    <xf numFmtId="167" fontId="24" fillId="19" borderId="14" xfId="0" applyNumberFormat="1" applyFont="1" applyFill="1" applyBorder="1" applyAlignment="1" applyProtection="1">
      <alignment horizontal="right" vertical="center"/>
    </xf>
    <xf numFmtId="166" fontId="16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Alignment="1" applyProtection="1">
      <alignment horizontal="center" vertical="center"/>
    </xf>
    <xf numFmtId="0" fontId="15" fillId="0" borderId="0" xfId="0" applyNumberFormat="1" applyFont="1" applyBorder="1" applyAlignment="1" applyProtection="1">
      <alignment vertical="top" wrapText="1"/>
    </xf>
    <xf numFmtId="0" fontId="19" fillId="0" borderId="0" xfId="10" applyFont="1" applyAlignment="1" applyProtection="1">
      <alignment horizontal="center" vertical="center"/>
    </xf>
    <xf numFmtId="0" fontId="19" fillId="0" borderId="0" xfId="10" applyFont="1" applyProtection="1"/>
    <xf numFmtId="0" fontId="21" fillId="0" borderId="0" xfId="10" applyFont="1" applyBorder="1" applyAlignment="1" applyProtection="1"/>
    <xf numFmtId="0" fontId="19" fillId="0" borderId="0" xfId="10" applyFont="1" applyAlignment="1" applyProtection="1"/>
    <xf numFmtId="0" fontId="19" fillId="0" borderId="0" xfId="10" applyFont="1" applyBorder="1" applyAlignment="1" applyProtection="1"/>
    <xf numFmtId="49" fontId="19" fillId="0" borderId="0" xfId="10" applyNumberFormat="1" applyFont="1" applyAlignment="1" applyProtection="1">
      <alignment vertical="center"/>
    </xf>
    <xf numFmtId="49" fontId="19" fillId="0" borderId="0" xfId="10" applyNumberFormat="1" applyFont="1" applyAlignment="1" applyProtection="1">
      <alignment horizontal="center" vertical="center"/>
    </xf>
    <xf numFmtId="0" fontId="19" fillId="0" borderId="0" xfId="10" applyFont="1" applyAlignment="1" applyProtection="1">
      <alignment vertical="center"/>
    </xf>
    <xf numFmtId="0" fontId="19" fillId="0" borderId="0" xfId="10" applyFont="1" applyBorder="1" applyAlignment="1" applyProtection="1">
      <alignment horizontal="center" vertical="center" wrapText="1"/>
    </xf>
    <xf numFmtId="14" fontId="19" fillId="0" borderId="0" xfId="10" applyNumberFormat="1" applyFont="1" applyAlignment="1" applyProtection="1">
      <alignment vertical="center"/>
    </xf>
    <xf numFmtId="0" fontId="19" fillId="0" borderId="0" xfId="10" applyFont="1" applyAlignment="1" applyProtection="1">
      <alignment horizontal="center"/>
    </xf>
    <xf numFmtId="0" fontId="19" fillId="0" borderId="0" xfId="10" applyNumberFormat="1" applyFont="1" applyAlignment="1" applyProtection="1">
      <alignment horizontal="left" vertical="top" wrapText="1"/>
    </xf>
    <xf numFmtId="49" fontId="34" fillId="0" borderId="0" xfId="10" applyNumberFormat="1" applyFont="1" applyAlignment="1" applyProtection="1">
      <alignment horizontal="left" vertical="center"/>
    </xf>
    <xf numFmtId="0" fontId="34" fillId="0" borderId="61" xfId="10" applyFont="1" applyBorder="1" applyAlignment="1" applyProtection="1">
      <alignment horizontal="center" vertical="center"/>
    </xf>
    <xf numFmtId="14" fontId="34" fillId="0" borderId="61" xfId="10" applyNumberFormat="1" applyFont="1" applyBorder="1" applyAlignment="1" applyProtection="1">
      <alignment horizontal="center" vertical="center"/>
    </xf>
    <xf numFmtId="14" fontId="37" fillId="7" borderId="68" xfId="2" applyNumberFormat="1" applyFont="1" applyFill="1" applyBorder="1" applyAlignment="1" applyProtection="1">
      <alignment horizontal="center" vertical="center"/>
    </xf>
    <xf numFmtId="14" fontId="34" fillId="12" borderId="69" xfId="2" applyNumberFormat="1" applyFont="1" applyFill="1" applyBorder="1" applyAlignment="1" applyProtection="1">
      <alignment horizontal="center" vertical="center"/>
    </xf>
    <xf numFmtId="14" fontId="35" fillId="12" borderId="69" xfId="2" applyNumberFormat="1" applyFont="1" applyFill="1" applyBorder="1" applyAlignment="1" applyProtection="1">
      <alignment horizontal="center" vertical="center"/>
    </xf>
    <xf numFmtId="167" fontId="34" fillId="10" borderId="24" xfId="10" applyNumberFormat="1" applyFont="1" applyFill="1" applyBorder="1" applyAlignment="1" applyProtection="1">
      <alignment horizontal="center" vertical="center" wrapText="1"/>
    </xf>
    <xf numFmtId="0" fontId="34" fillId="0" borderId="14" xfId="10" applyFont="1" applyBorder="1" applyAlignment="1" applyProtection="1">
      <alignment horizontal="center" vertical="center"/>
    </xf>
    <xf numFmtId="0" fontId="37" fillId="7" borderId="14" xfId="2" applyNumberFormat="1" applyFont="1" applyFill="1" applyBorder="1" applyAlignment="1" applyProtection="1">
      <alignment horizontal="center" vertical="center"/>
    </xf>
    <xf numFmtId="167" fontId="34" fillId="10" borderId="73" xfId="10" applyNumberFormat="1" applyFont="1" applyFill="1" applyBorder="1" applyAlignment="1" applyProtection="1">
      <alignment horizontal="center" vertical="center" wrapText="1"/>
    </xf>
    <xf numFmtId="0" fontId="34" fillId="0" borderId="18" xfId="10" applyFont="1" applyBorder="1" applyAlignment="1" applyProtection="1">
      <alignment horizontal="center" vertical="center"/>
    </xf>
    <xf numFmtId="0" fontId="35" fillId="0" borderId="0" xfId="10" applyFont="1" applyProtection="1"/>
    <xf numFmtId="0" fontId="35" fillId="0" borderId="0" xfId="10" applyFont="1" applyAlignment="1" applyProtection="1"/>
    <xf numFmtId="0" fontId="35" fillId="0" borderId="0" xfId="10" applyFont="1" applyFill="1" applyBorder="1" applyAlignment="1" applyProtection="1">
      <alignment horizontal="right"/>
    </xf>
    <xf numFmtId="1" fontId="35" fillId="0" borderId="0" xfId="10" applyNumberFormat="1" applyFont="1" applyFill="1" applyBorder="1" applyAlignment="1" applyProtection="1">
      <alignment horizontal="left"/>
    </xf>
    <xf numFmtId="0" fontId="35" fillId="0" borderId="0" xfId="10" applyFont="1" applyAlignment="1" applyProtection="1">
      <alignment horizontal="right"/>
    </xf>
    <xf numFmtId="14" fontId="34" fillId="13" borderId="1" xfId="0" applyNumberFormat="1" applyFont="1" applyFill="1" applyBorder="1" applyAlignment="1">
      <alignment horizontal="center" vertical="center" wrapText="1"/>
    </xf>
    <xf numFmtId="14" fontId="34" fillId="13" borderId="2" xfId="0" applyNumberFormat="1" applyFont="1" applyFill="1" applyBorder="1" applyAlignment="1">
      <alignment horizontal="center" vertical="center" wrapText="1"/>
    </xf>
    <xf numFmtId="14" fontId="34" fillId="13" borderId="3" xfId="0" applyNumberFormat="1" applyFont="1" applyFill="1" applyBorder="1" applyAlignment="1">
      <alignment horizontal="center" vertical="center" wrapText="1"/>
    </xf>
    <xf numFmtId="0" fontId="35" fillId="14" borderId="54" xfId="10" applyFont="1" applyFill="1" applyBorder="1" applyAlignment="1">
      <alignment vertical="center"/>
    </xf>
    <xf numFmtId="0" fontId="35" fillId="14" borderId="56" xfId="10" applyFont="1" applyFill="1" applyBorder="1" applyAlignment="1">
      <alignment vertical="center"/>
    </xf>
    <xf numFmtId="0" fontId="35" fillId="14" borderId="56" xfId="10" applyFont="1" applyFill="1" applyBorder="1" applyAlignment="1">
      <alignment horizontal="center" vertical="center"/>
    </xf>
    <xf numFmtId="0" fontId="35" fillId="14" borderId="8" xfId="10" applyFont="1" applyFill="1" applyBorder="1" applyAlignment="1">
      <alignment horizontal="center" vertical="center"/>
    </xf>
    <xf numFmtId="0" fontId="19" fillId="0" borderId="0" xfId="10" applyFont="1" applyAlignment="1">
      <alignment vertical="center"/>
    </xf>
    <xf numFmtId="0" fontId="35" fillId="0" borderId="22" xfId="10" applyFont="1" applyBorder="1" applyAlignment="1">
      <alignment vertical="center" wrapText="1"/>
    </xf>
    <xf numFmtId="167" fontId="34" fillId="11" borderId="7" xfId="10" applyNumberFormat="1" applyFont="1" applyFill="1" applyBorder="1" applyAlignment="1">
      <alignment horizontal="center" vertical="center"/>
    </xf>
    <xf numFmtId="0" fontId="35" fillId="14" borderId="46" xfId="10" applyFont="1" applyFill="1" applyBorder="1" applyAlignment="1">
      <alignment vertical="center"/>
    </xf>
    <xf numFmtId="0" fontId="35" fillId="14" borderId="72" xfId="10" applyFont="1" applyFill="1" applyBorder="1" applyAlignment="1">
      <alignment vertical="center"/>
    </xf>
    <xf numFmtId="0" fontId="35" fillId="14" borderId="77" xfId="10" applyFont="1" applyFill="1" applyBorder="1" applyAlignment="1">
      <alignment horizontal="center" vertical="center"/>
    </xf>
    <xf numFmtId="167" fontId="34" fillId="16" borderId="58" xfId="10" applyNumberFormat="1" applyFont="1" applyFill="1" applyBorder="1" applyAlignment="1">
      <alignment horizontal="center" vertical="center"/>
    </xf>
    <xf numFmtId="167" fontId="34" fillId="15" borderId="58" xfId="10" applyNumberFormat="1" applyFont="1" applyFill="1" applyBorder="1" applyAlignment="1">
      <alignment horizontal="center" vertical="center"/>
    </xf>
    <xf numFmtId="0" fontId="19" fillId="0" borderId="0" xfId="10" applyFont="1" applyAlignment="1">
      <alignment horizontal="center" vertical="center"/>
    </xf>
    <xf numFmtId="0" fontId="21" fillId="0" borderId="0" xfId="10" applyFont="1" applyAlignment="1">
      <alignment vertical="top"/>
    </xf>
    <xf numFmtId="0" fontId="21" fillId="0" borderId="0" xfId="10" applyFont="1" applyAlignment="1">
      <alignment vertical="center"/>
    </xf>
    <xf numFmtId="0" fontId="34" fillId="0" borderId="0" xfId="10" applyFont="1" applyAlignment="1">
      <alignment vertical="top"/>
    </xf>
    <xf numFmtId="0" fontId="35" fillId="0" borderId="0" xfId="10" applyFont="1" applyAlignment="1">
      <alignment vertical="center"/>
    </xf>
    <xf numFmtId="0" fontId="35" fillId="0" borderId="0" xfId="10" applyFont="1"/>
    <xf numFmtId="0" fontId="35" fillId="0" borderId="0" xfId="1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5" fillId="0" borderId="0" xfId="10" applyFont="1" applyAlignment="1">
      <alignment vertical="center" wrapText="1"/>
    </xf>
    <xf numFmtId="166" fontId="35" fillId="0" borderId="0" xfId="10" applyNumberFormat="1" applyFont="1" applyAlignment="1">
      <alignment vertical="center"/>
    </xf>
    <xf numFmtId="0" fontId="35" fillId="0" borderId="0" xfId="10" applyFont="1" applyAlignment="1">
      <alignment horizontal="center" vertical="center"/>
    </xf>
    <xf numFmtId="0" fontId="35" fillId="0" borderId="0" xfId="10" applyFont="1" applyAlignment="1">
      <alignment horizontal="center"/>
    </xf>
    <xf numFmtId="0" fontId="35" fillId="0" borderId="0" xfId="10" applyFont="1" applyAlignment="1">
      <alignment vertical="top"/>
    </xf>
    <xf numFmtId="0" fontId="35" fillId="0" borderId="0" xfId="10" applyFont="1" applyAlignment="1">
      <alignment horizontal="left" vertical="top" wrapText="1"/>
    </xf>
    <xf numFmtId="174" fontId="35" fillId="0" borderId="22" xfId="10" applyNumberFormat="1" applyFont="1" applyBorder="1" applyAlignment="1">
      <alignment horizontal="left" vertical="center" wrapText="1"/>
    </xf>
    <xf numFmtId="174" fontId="35" fillId="0" borderId="56" xfId="10" applyNumberFormat="1" applyFont="1" applyBorder="1" applyAlignment="1">
      <alignment horizontal="left" vertical="center" wrapText="1"/>
    </xf>
    <xf numFmtId="0" fontId="40" fillId="0" borderId="0" xfId="0" applyNumberFormat="1" applyFont="1" applyFill="1" applyBorder="1" applyAlignment="1" applyProtection="1">
      <alignment vertical="center"/>
    </xf>
    <xf numFmtId="0" fontId="41" fillId="0" borderId="0" xfId="0" applyNumberFormat="1" applyFont="1" applyFill="1" applyBorder="1" applyAlignment="1" applyProtection="1">
      <alignment horizontal="right" vertical="center"/>
    </xf>
    <xf numFmtId="167" fontId="4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top" wrapText="1"/>
    </xf>
    <xf numFmtId="0" fontId="25" fillId="0" borderId="92" xfId="2" applyFont="1" applyFill="1" applyBorder="1" applyAlignment="1" applyProtection="1">
      <alignment horizontal="left" vertical="center"/>
    </xf>
    <xf numFmtId="0" fontId="25" fillId="0" borderId="88" xfId="2" applyFont="1" applyFill="1" applyBorder="1" applyAlignment="1" applyProtection="1">
      <alignment horizontal="left" vertical="center"/>
    </xf>
    <xf numFmtId="0" fontId="8" fillId="0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73" xfId="0" applyNumberFormat="1" applyFont="1" applyFill="1" applyBorder="1" applyAlignment="1" applyProtection="1">
      <alignment horizontal="center" vertical="center"/>
      <protection locked="0"/>
    </xf>
    <xf numFmtId="0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170" fontId="18" fillId="8" borderId="14" xfId="2" applyNumberFormat="1" applyFont="1" applyFill="1" applyBorder="1" applyAlignment="1" applyProtection="1">
      <alignment horizontal="center" vertical="center"/>
    </xf>
    <xf numFmtId="167" fontId="18" fillId="8" borderId="18" xfId="2" applyNumberFormat="1" applyFont="1" applyFill="1" applyBorder="1" applyAlignment="1" applyProtection="1">
      <alignment horizontal="center" vertical="center"/>
    </xf>
    <xf numFmtId="0" fontId="27" fillId="0" borderId="29" xfId="0" applyFont="1" applyFill="1" applyBorder="1" applyAlignment="1" applyProtection="1">
      <alignment horizontal="center" vertical="center" wrapText="1"/>
    </xf>
    <xf numFmtId="164" fontId="27" fillId="0" borderId="30" xfId="0" applyNumberFormat="1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 applyProtection="1">
      <alignment horizontal="center" vertical="center" wrapText="1"/>
    </xf>
    <xf numFmtId="164" fontId="27" fillId="0" borderId="32" xfId="0" applyNumberFormat="1" applyFont="1" applyFill="1" applyBorder="1" applyAlignment="1" applyProtection="1">
      <alignment horizontal="center" vertical="center" wrapText="1"/>
    </xf>
    <xf numFmtId="167" fontId="27" fillId="0" borderId="95" xfId="0" applyNumberFormat="1" applyFont="1" applyFill="1" applyBorder="1" applyAlignment="1" applyProtection="1">
      <alignment horizontal="center" vertical="center" wrapText="1"/>
    </xf>
    <xf numFmtId="167" fontId="27" fillId="0" borderId="96" xfId="0" applyNumberFormat="1" applyFont="1" applyFill="1" applyBorder="1" applyAlignment="1" applyProtection="1">
      <alignment horizontal="center" vertical="center" wrapText="1"/>
    </xf>
    <xf numFmtId="167" fontId="27" fillId="0" borderId="97" xfId="0" applyNumberFormat="1" applyFont="1" applyFill="1" applyBorder="1" applyAlignment="1" applyProtection="1">
      <alignment horizontal="center" vertical="center" wrapText="1"/>
    </xf>
    <xf numFmtId="0" fontId="8" fillId="15" borderId="39" xfId="0" quotePrefix="1" applyNumberFormat="1" applyFont="1" applyFill="1" applyBorder="1" applyAlignment="1" applyProtection="1">
      <alignment horizontal="center" vertical="center"/>
    </xf>
    <xf numFmtId="0" fontId="8" fillId="15" borderId="54" xfId="0" quotePrefix="1" applyNumberFormat="1" applyFont="1" applyFill="1" applyBorder="1" applyAlignment="1" applyProtection="1">
      <alignment horizontal="center" vertical="center"/>
    </xf>
    <xf numFmtId="0" fontId="8" fillId="15" borderId="18" xfId="0" quotePrefix="1" applyNumberFormat="1" applyFont="1" applyFill="1" applyBorder="1" applyAlignment="1" applyProtection="1">
      <alignment horizontal="center" vertical="center"/>
    </xf>
    <xf numFmtId="14" fontId="8" fillId="3" borderId="65" xfId="0" applyNumberFormat="1" applyFont="1" applyFill="1" applyBorder="1" applyAlignment="1" applyProtection="1">
      <alignment horizontal="center" vertical="center"/>
    </xf>
    <xf numFmtId="0" fontId="8" fillId="3" borderId="70" xfId="0" quotePrefix="1" applyNumberFormat="1" applyFont="1" applyFill="1" applyBorder="1" applyAlignment="1" applyProtection="1">
      <alignment horizontal="center" vertical="center"/>
    </xf>
    <xf numFmtId="0" fontId="8" fillId="3" borderId="71" xfId="0" quotePrefix="1" applyNumberFormat="1" applyFont="1" applyFill="1" applyBorder="1" applyAlignment="1" applyProtection="1">
      <alignment horizontal="center" vertical="center"/>
    </xf>
    <xf numFmtId="0" fontId="24" fillId="3" borderId="22" xfId="0" quotePrefix="1" applyNumberFormat="1" applyFont="1" applyFill="1" applyBorder="1" applyAlignment="1" applyProtection="1">
      <alignment horizontal="center" vertical="center"/>
      <protection locked="0"/>
    </xf>
    <xf numFmtId="0" fontId="24" fillId="3" borderId="8" xfId="0" quotePrefix="1" applyNumberFormat="1" applyFont="1" applyFill="1" applyBorder="1" applyAlignment="1" applyProtection="1">
      <alignment horizontal="center" vertical="center"/>
      <protection locked="0"/>
    </xf>
    <xf numFmtId="0" fontId="24" fillId="3" borderId="17" xfId="0" quotePrefix="1" applyNumberFormat="1" applyFont="1" applyFill="1" applyBorder="1" applyAlignment="1" applyProtection="1">
      <alignment horizontal="center" vertical="center"/>
      <protection locked="0"/>
    </xf>
    <xf numFmtId="0" fontId="24" fillId="3" borderId="77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60" xfId="0" applyNumberFormat="1" applyFont="1" applyBorder="1" applyAlignment="1" applyProtection="1">
      <alignment horizontal="center" vertical="center" wrapText="1"/>
    </xf>
    <xf numFmtId="0" fontId="16" fillId="0" borderId="86" xfId="0" applyNumberFormat="1" applyFont="1" applyBorder="1" applyAlignment="1" applyProtection="1">
      <alignment horizontal="center" vertical="center" wrapText="1"/>
    </xf>
    <xf numFmtId="14" fontId="24" fillId="4" borderId="26" xfId="0" applyNumberFormat="1" applyFont="1" applyFill="1" applyBorder="1" applyAlignment="1" applyProtection="1">
      <alignment horizontal="center" vertical="center"/>
    </xf>
    <xf numFmtId="14" fontId="24" fillId="4" borderId="87" xfId="0" applyNumberFormat="1" applyFont="1" applyFill="1" applyBorder="1" applyAlignment="1" applyProtection="1">
      <alignment horizontal="center" vertical="center"/>
    </xf>
    <xf numFmtId="14" fontId="24" fillId="4" borderId="17" xfId="0" applyNumberFormat="1" applyFont="1" applyFill="1" applyBorder="1" applyAlignment="1" applyProtection="1">
      <alignment horizontal="center" vertical="center"/>
    </xf>
    <xf numFmtId="14" fontId="24" fillId="4" borderId="77" xfId="0" applyNumberFormat="1" applyFont="1" applyFill="1" applyBorder="1" applyAlignment="1" applyProtection="1">
      <alignment horizontal="center" vertical="center"/>
    </xf>
    <xf numFmtId="14" fontId="24" fillId="3" borderId="10" xfId="0" applyNumberFormat="1" applyFont="1" applyFill="1" applyBorder="1" applyAlignment="1" applyProtection="1">
      <alignment horizontal="center" vertical="center"/>
      <protection locked="0"/>
    </xf>
    <xf numFmtId="14" fontId="24" fillId="3" borderId="23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horizontal="left" vertical="center"/>
    </xf>
    <xf numFmtId="49" fontId="8" fillId="3" borderId="43" xfId="0" applyNumberFormat="1" applyFont="1" applyFill="1" applyBorder="1" applyAlignment="1" applyProtection="1">
      <alignment horizontal="left" vertical="center"/>
      <protection locked="0"/>
    </xf>
    <xf numFmtId="49" fontId="8" fillId="3" borderId="5" xfId="0" applyNumberFormat="1" applyFont="1" applyFill="1" applyBorder="1" applyAlignment="1" applyProtection="1">
      <alignment horizontal="left" vertical="center"/>
      <protection locked="0"/>
    </xf>
    <xf numFmtId="49" fontId="8" fillId="3" borderId="44" xfId="0" applyNumberFormat="1" applyFont="1" applyFill="1" applyBorder="1" applyAlignment="1" applyProtection="1">
      <alignment horizontal="left" vertical="center"/>
      <protection locked="0"/>
    </xf>
    <xf numFmtId="0" fontId="9" fillId="0" borderId="41" xfId="0" applyNumberFormat="1" applyFont="1" applyFill="1" applyBorder="1" applyAlignment="1" applyProtection="1">
      <alignment horizontal="center" vertical="center" wrapText="1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0" borderId="40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horizontal="center" vertical="center"/>
    </xf>
    <xf numFmtId="0" fontId="9" fillId="0" borderId="42" xfId="0" applyNumberFormat="1" applyFont="1" applyFill="1" applyBorder="1" applyAlignment="1" applyProtection="1">
      <alignment horizontal="center" vertical="center" wrapText="1"/>
    </xf>
    <xf numFmtId="0" fontId="9" fillId="0" borderId="49" xfId="0" applyNumberFormat="1" applyFont="1" applyFill="1" applyBorder="1" applyAlignment="1" applyProtection="1">
      <alignment horizontal="center" vertical="center" wrapText="1"/>
    </xf>
    <xf numFmtId="0" fontId="10" fillId="0" borderId="35" xfId="0" applyNumberFormat="1" applyFont="1" applyBorder="1" applyAlignment="1" applyProtection="1">
      <alignment horizontal="center" vertical="center" wrapText="1"/>
    </xf>
    <xf numFmtId="0" fontId="10" fillId="0" borderId="34" xfId="0" applyNumberFormat="1" applyFont="1" applyBorder="1" applyAlignment="1" applyProtection="1">
      <alignment horizontal="center" vertical="center" wrapText="1"/>
    </xf>
    <xf numFmtId="0" fontId="10" fillId="0" borderId="38" xfId="0" applyNumberFormat="1" applyFont="1" applyBorder="1" applyAlignment="1" applyProtection="1">
      <alignment horizontal="center" vertical="center" wrapText="1"/>
    </xf>
    <xf numFmtId="0" fontId="27" fillId="0" borderId="15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28" fillId="17" borderId="73" xfId="0" applyFont="1" applyFill="1" applyBorder="1" applyAlignment="1" applyProtection="1">
      <alignment horizontal="center" vertical="center" wrapText="1"/>
    </xf>
    <xf numFmtId="0" fontId="28" fillId="17" borderId="93" xfId="0" applyFont="1" applyFill="1" applyBorder="1" applyAlignment="1" applyProtection="1">
      <alignment horizontal="center" vertical="center" wrapText="1"/>
    </xf>
    <xf numFmtId="0" fontId="28" fillId="17" borderId="94" xfId="0" applyFont="1" applyFill="1" applyBorder="1" applyAlignment="1" applyProtection="1">
      <alignment horizontal="center" vertical="center" wrapText="1"/>
    </xf>
    <xf numFmtId="0" fontId="8" fillId="3" borderId="43" xfId="0" applyNumberFormat="1" applyFont="1" applyFill="1" applyBorder="1" applyAlignment="1" applyProtection="1">
      <alignment horizontal="left" vertical="center"/>
      <protection locked="0"/>
    </xf>
    <xf numFmtId="0" fontId="8" fillId="3" borderId="5" xfId="0" applyNumberFormat="1" applyFont="1" applyFill="1" applyBorder="1" applyAlignment="1" applyProtection="1">
      <alignment horizontal="left" vertical="center"/>
      <protection locked="0"/>
    </xf>
    <xf numFmtId="0" fontId="8" fillId="3" borderId="44" xfId="0" applyNumberFormat="1" applyFon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top" wrapText="1"/>
    </xf>
    <xf numFmtId="14" fontId="39" fillId="20" borderId="78" xfId="0" applyNumberFormat="1" applyFont="1" applyFill="1" applyBorder="1" applyAlignment="1" applyProtection="1">
      <alignment horizontal="center" vertical="center" wrapText="1"/>
    </xf>
    <xf numFmtId="14" fontId="39" fillId="20" borderId="79" xfId="0" applyNumberFormat="1" applyFont="1" applyFill="1" applyBorder="1" applyAlignment="1" applyProtection="1">
      <alignment horizontal="center" vertical="center" wrapText="1"/>
    </xf>
    <xf numFmtId="14" fontId="39" fillId="20" borderId="80" xfId="0" applyNumberFormat="1" applyFont="1" applyFill="1" applyBorder="1" applyAlignment="1" applyProtection="1">
      <alignment horizontal="center" vertical="center" wrapText="1"/>
    </xf>
    <xf numFmtId="14" fontId="39" fillId="20" borderId="81" xfId="0" applyNumberFormat="1" applyFont="1" applyFill="1" applyBorder="1" applyAlignment="1" applyProtection="1">
      <alignment horizontal="center" vertical="center" wrapText="1"/>
    </xf>
    <xf numFmtId="14" fontId="39" fillId="20" borderId="0" xfId="0" applyNumberFormat="1" applyFont="1" applyFill="1" applyBorder="1" applyAlignment="1" applyProtection="1">
      <alignment horizontal="center" vertical="center" wrapText="1"/>
    </xf>
    <xf numFmtId="14" fontId="39" fillId="20" borderId="82" xfId="0" applyNumberFormat="1" applyFont="1" applyFill="1" applyBorder="1" applyAlignment="1" applyProtection="1">
      <alignment horizontal="center" vertical="center" wrapText="1"/>
    </xf>
    <xf numFmtId="14" fontId="39" fillId="20" borderId="83" xfId="0" applyNumberFormat="1" applyFont="1" applyFill="1" applyBorder="1" applyAlignment="1" applyProtection="1">
      <alignment horizontal="center" vertical="center" wrapText="1"/>
    </xf>
    <xf numFmtId="14" fontId="39" fillId="20" borderId="84" xfId="0" applyNumberFormat="1" applyFont="1" applyFill="1" applyBorder="1" applyAlignment="1" applyProtection="1">
      <alignment horizontal="center" vertical="center" wrapText="1"/>
    </xf>
    <xf numFmtId="14" fontId="39" fillId="20" borderId="85" xfId="0" applyNumberFormat="1" applyFont="1" applyFill="1" applyBorder="1" applyAlignment="1" applyProtection="1">
      <alignment horizontal="center" vertical="center" wrapText="1"/>
    </xf>
    <xf numFmtId="0" fontId="12" fillId="0" borderId="0" xfId="2" applyFont="1" applyFill="1" applyBorder="1" applyAlignment="1" applyProtection="1">
      <alignment horizontal="left" vertical="top"/>
    </xf>
    <xf numFmtId="14" fontId="10" fillId="9" borderId="58" xfId="0" applyNumberFormat="1" applyFont="1" applyFill="1" applyBorder="1" applyAlignment="1" applyProtection="1">
      <alignment horizontal="right" vertical="center"/>
    </xf>
    <xf numFmtId="0" fontId="3" fillId="13" borderId="39" xfId="0" applyNumberFormat="1" applyFont="1" applyFill="1" applyBorder="1" applyAlignment="1" applyProtection="1">
      <alignment horizontal="center" vertical="center"/>
    </xf>
    <xf numFmtId="0" fontId="3" fillId="13" borderId="64" xfId="0" applyNumberFormat="1" applyFont="1" applyFill="1" applyBorder="1" applyAlignment="1" applyProtection="1">
      <alignment horizontal="center" vertical="center"/>
    </xf>
    <xf numFmtId="0" fontId="3" fillId="13" borderId="65" xfId="0" applyNumberFormat="1" applyFont="1" applyFill="1" applyBorder="1" applyAlignment="1" applyProtection="1">
      <alignment horizontal="center" vertical="center"/>
    </xf>
    <xf numFmtId="0" fontId="16" fillId="0" borderId="40" xfId="0" applyNumberFormat="1" applyFont="1" applyBorder="1" applyAlignment="1" applyProtection="1">
      <alignment horizontal="center" vertical="center" wrapText="1"/>
    </xf>
    <xf numFmtId="0" fontId="16" fillId="0" borderId="41" xfId="0" applyNumberFormat="1" applyFont="1" applyBorder="1" applyAlignment="1" applyProtection="1">
      <alignment horizontal="center" vertical="center" wrapText="1"/>
    </xf>
    <xf numFmtId="0" fontId="16" fillId="0" borderId="59" xfId="0" applyNumberFormat="1" applyFont="1" applyBorder="1" applyAlignment="1" applyProtection="1">
      <alignment horizontal="center" vertical="center" wrapText="1"/>
    </xf>
    <xf numFmtId="0" fontId="16" fillId="0" borderId="42" xfId="0" applyNumberFormat="1" applyFont="1" applyBorder="1" applyAlignment="1" applyProtection="1">
      <alignment horizontal="center" vertical="center" wrapText="1"/>
    </xf>
    <xf numFmtId="0" fontId="16" fillId="0" borderId="63" xfId="0" applyNumberFormat="1" applyFont="1" applyBorder="1" applyAlignment="1" applyProtection="1">
      <alignment horizontal="center" vertical="center" wrapText="1"/>
    </xf>
    <xf numFmtId="0" fontId="16" fillId="0" borderId="57" xfId="0" applyNumberFormat="1" applyFont="1" applyBorder="1" applyAlignment="1" applyProtection="1">
      <alignment horizontal="center" vertical="center" wrapText="1"/>
    </xf>
    <xf numFmtId="0" fontId="22" fillId="7" borderId="36" xfId="2" applyFont="1" applyFill="1" applyBorder="1" applyAlignment="1" applyProtection="1">
      <alignment horizontal="center" vertical="center" wrapText="1"/>
    </xf>
    <xf numFmtId="0" fontId="22" fillId="7" borderId="91" xfId="2" applyFont="1" applyFill="1" applyBorder="1" applyAlignment="1" applyProtection="1">
      <alignment horizontal="center" vertical="center" wrapText="1"/>
    </xf>
    <xf numFmtId="14" fontId="10" fillId="9" borderId="58" xfId="0" applyNumberFormat="1" applyFont="1" applyFill="1" applyBorder="1" applyAlignment="1">
      <alignment horizontal="right" vertical="center"/>
    </xf>
    <xf numFmtId="0" fontId="9" fillId="19" borderId="63" xfId="0" applyNumberFormat="1" applyFont="1" applyFill="1" applyBorder="1" applyAlignment="1" applyProtection="1">
      <alignment horizontal="center" vertical="center" wrapText="1"/>
    </xf>
    <xf numFmtId="0" fontId="9" fillId="19" borderId="38" xfId="0" applyNumberFormat="1" applyFont="1" applyFill="1" applyBorder="1" applyAlignment="1" applyProtection="1">
      <alignment horizontal="center" vertical="center" wrapText="1"/>
    </xf>
    <xf numFmtId="0" fontId="9" fillId="19" borderId="57" xfId="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Alignment="1">
      <alignment horizontal="left" vertical="top" wrapText="1"/>
    </xf>
    <xf numFmtId="0" fontId="17" fillId="8" borderId="63" xfId="2" applyFont="1" applyFill="1" applyBorder="1" applyAlignment="1" applyProtection="1">
      <alignment horizontal="center" vertical="center" wrapText="1"/>
    </xf>
    <xf numFmtId="0" fontId="17" fillId="8" borderId="61" xfId="2" applyFont="1" applyFill="1" applyBorder="1" applyAlignment="1" applyProtection="1">
      <alignment horizontal="center" vertical="center" wrapText="1"/>
    </xf>
    <xf numFmtId="0" fontId="9" fillId="0" borderId="9" xfId="0" applyNumberFormat="1" applyFont="1" applyBorder="1" applyAlignment="1" applyProtection="1">
      <alignment horizontal="center" vertical="center" wrapText="1"/>
    </xf>
    <xf numFmtId="0" fontId="9" fillId="0" borderId="12" xfId="0" applyNumberFormat="1" applyFont="1" applyBorder="1" applyAlignment="1" applyProtection="1">
      <alignment horizontal="center" vertical="center" wrapText="1"/>
    </xf>
    <xf numFmtId="0" fontId="9" fillId="0" borderId="10" xfId="0" applyNumberFormat="1" applyFont="1" applyBorder="1" applyAlignment="1" applyProtection="1">
      <alignment horizontal="center" vertical="center" wrapText="1"/>
    </xf>
    <xf numFmtId="0" fontId="9" fillId="0" borderId="11" xfId="0" applyNumberFormat="1" applyFont="1" applyBorder="1" applyAlignment="1" applyProtection="1">
      <alignment horizontal="center" vertical="center" wrapText="1"/>
    </xf>
    <xf numFmtId="0" fontId="9" fillId="0" borderId="29" xfId="0" applyNumberFormat="1" applyFont="1" applyBorder="1" applyAlignment="1" applyProtection="1">
      <alignment horizontal="center" vertical="center" wrapText="1"/>
    </xf>
    <xf numFmtId="0" fontId="9" fillId="0" borderId="30" xfId="0" applyNumberFormat="1" applyFont="1" applyBorder="1" applyAlignment="1" applyProtection="1">
      <alignment horizontal="center" vertical="center" wrapText="1"/>
    </xf>
    <xf numFmtId="0" fontId="9" fillId="0" borderId="31" xfId="0" applyNumberFormat="1" applyFont="1" applyBorder="1" applyAlignment="1" applyProtection="1">
      <alignment horizontal="center" vertical="center" wrapText="1"/>
    </xf>
    <xf numFmtId="0" fontId="9" fillId="0" borderId="32" xfId="0" applyNumberFormat="1" applyFont="1" applyBorder="1" applyAlignment="1" applyProtection="1">
      <alignment horizontal="center" vertical="center" wrapText="1"/>
    </xf>
    <xf numFmtId="168" fontId="8" fillId="3" borderId="43" xfId="0" applyNumberFormat="1" applyFont="1" applyFill="1" applyBorder="1" applyAlignment="1" applyProtection="1">
      <alignment horizontal="left" vertical="center"/>
      <protection locked="0"/>
    </xf>
    <xf numFmtId="168" fontId="8" fillId="3" borderId="5" xfId="0" applyNumberFormat="1" applyFont="1" applyFill="1" applyBorder="1" applyAlignment="1" applyProtection="1">
      <alignment horizontal="left" vertical="center"/>
      <protection locked="0"/>
    </xf>
    <xf numFmtId="168" fontId="8" fillId="3" borderId="44" xfId="0" applyNumberFormat="1" applyFont="1" applyFill="1" applyBorder="1" applyAlignment="1" applyProtection="1">
      <alignment horizontal="left" vertical="center"/>
      <protection locked="0"/>
    </xf>
    <xf numFmtId="0" fontId="9" fillId="0" borderId="35" xfId="0" applyNumberFormat="1" applyFont="1" applyBorder="1" applyAlignment="1" applyProtection="1">
      <alignment horizontal="center" vertical="center" wrapText="1"/>
    </xf>
    <xf numFmtId="0" fontId="9" fillId="0" borderId="45" xfId="0" applyNumberFormat="1" applyFont="1" applyBorder="1" applyAlignment="1" applyProtection="1">
      <alignment horizontal="center" vertical="center" wrapText="1"/>
    </xf>
    <xf numFmtId="0" fontId="9" fillId="0" borderId="36" xfId="0" applyNumberFormat="1" applyFont="1" applyBorder="1" applyAlignment="1" applyProtection="1">
      <alignment horizontal="center" vertical="center" wrapText="1"/>
    </xf>
    <xf numFmtId="0" fontId="9" fillId="0" borderId="33" xfId="0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 applyProtection="1">
      <alignment horizontal="center" vertical="center" wrapText="1"/>
    </xf>
    <xf numFmtId="0" fontId="9" fillId="0" borderId="37" xfId="0" applyNumberFormat="1" applyFont="1" applyBorder="1" applyAlignment="1" applyProtection="1">
      <alignment horizontal="center" vertical="center" wrapText="1"/>
    </xf>
    <xf numFmtId="0" fontId="16" fillId="0" borderId="95" xfId="0" applyNumberFormat="1" applyFont="1" applyBorder="1" applyAlignment="1" applyProtection="1">
      <alignment horizontal="center" vertical="center"/>
    </xf>
    <xf numFmtId="0" fontId="16" fillId="0" borderId="96" xfId="0" applyNumberFormat="1" applyFont="1" applyBorder="1" applyAlignment="1" applyProtection="1">
      <alignment horizontal="center" vertical="center"/>
    </xf>
    <xf numFmtId="0" fontId="16" fillId="0" borderId="97" xfId="0" applyNumberFormat="1" applyFont="1" applyBorder="1" applyAlignment="1" applyProtection="1">
      <alignment horizontal="center" vertical="center"/>
    </xf>
    <xf numFmtId="0" fontId="22" fillId="5" borderId="63" xfId="2" applyFont="1" applyFill="1" applyBorder="1" applyAlignment="1" applyProtection="1">
      <alignment horizontal="center" vertical="center" wrapText="1"/>
    </xf>
    <xf numFmtId="0" fontId="22" fillId="5" borderId="38" xfId="2" applyFont="1" applyFill="1" applyBorder="1" applyAlignment="1" applyProtection="1">
      <alignment horizontal="center" vertical="center" wrapText="1"/>
    </xf>
    <xf numFmtId="0" fontId="22" fillId="5" borderId="98" xfId="2" applyFont="1" applyFill="1" applyBorder="1" applyAlignment="1" applyProtection="1">
      <alignment horizontal="center" vertical="center" wrapText="1"/>
    </xf>
    <xf numFmtId="0" fontId="35" fillId="0" borderId="0" xfId="10" applyFont="1" applyBorder="1" applyAlignment="1" applyProtection="1">
      <alignment horizontal="center"/>
    </xf>
    <xf numFmtId="49" fontId="34" fillId="0" borderId="43" xfId="10" applyNumberFormat="1" applyFont="1" applyBorder="1" applyAlignment="1" applyProtection="1">
      <alignment horizontal="left"/>
    </xf>
    <xf numFmtId="0" fontId="34" fillId="0" borderId="5" xfId="10" applyFont="1" applyBorder="1" applyAlignment="1" applyProtection="1">
      <alignment horizontal="left"/>
    </xf>
    <xf numFmtId="0" fontId="34" fillId="0" borderId="44" xfId="10" applyFont="1" applyBorder="1" applyAlignment="1" applyProtection="1">
      <alignment horizontal="left"/>
    </xf>
    <xf numFmtId="0" fontId="35" fillId="13" borderId="39" xfId="0" applyNumberFormat="1" applyFont="1" applyFill="1" applyBorder="1" applyAlignment="1" applyProtection="1">
      <alignment horizontal="center" vertical="center"/>
    </xf>
    <xf numFmtId="0" fontId="35" fillId="13" borderId="64" xfId="0" applyNumberFormat="1" applyFont="1" applyFill="1" applyBorder="1" applyAlignment="1" applyProtection="1">
      <alignment horizontal="center" vertical="center"/>
    </xf>
    <xf numFmtId="0" fontId="35" fillId="13" borderId="65" xfId="0" applyNumberFormat="1" applyFont="1" applyFill="1" applyBorder="1" applyAlignment="1" applyProtection="1">
      <alignment horizontal="center" vertical="center"/>
    </xf>
    <xf numFmtId="0" fontId="34" fillId="0" borderId="54" xfId="10" applyFont="1" applyBorder="1" applyAlignment="1">
      <alignment horizontal="center" vertical="center" wrapText="1"/>
    </xf>
    <xf numFmtId="0" fontId="34" fillId="0" borderId="70" xfId="10" applyFont="1" applyBorder="1" applyAlignment="1">
      <alignment horizontal="center" vertical="center" wrapText="1"/>
    </xf>
    <xf numFmtId="0" fontId="34" fillId="0" borderId="0" xfId="10" applyFont="1" applyBorder="1" applyAlignment="1" applyProtection="1">
      <alignment horizontal="center"/>
    </xf>
    <xf numFmtId="173" fontId="35" fillId="0" borderId="0" xfId="10" applyNumberFormat="1" applyFont="1" applyAlignment="1" applyProtection="1">
      <alignment horizontal="left"/>
    </xf>
    <xf numFmtId="0" fontId="34" fillId="0" borderId="63" xfId="10" applyFont="1" applyBorder="1" applyAlignment="1" applyProtection="1">
      <alignment horizontal="center" vertical="center" wrapText="1"/>
    </xf>
    <xf numFmtId="0" fontId="34" fillId="0" borderId="57" xfId="10" applyFont="1" applyBorder="1" applyAlignment="1" applyProtection="1">
      <alignment horizontal="center" vertical="center" wrapText="1"/>
    </xf>
    <xf numFmtId="0" fontId="34" fillId="0" borderId="62" xfId="10" applyFont="1" applyBorder="1" applyAlignment="1" applyProtection="1">
      <alignment horizontal="center" vertical="center"/>
    </xf>
    <xf numFmtId="0" fontId="34" fillId="0" borderId="66" xfId="10" applyFont="1" applyBorder="1" applyAlignment="1" applyProtection="1">
      <alignment horizontal="center" vertical="center"/>
    </xf>
    <xf numFmtId="0" fontId="36" fillId="7" borderId="63" xfId="2" applyFont="1" applyFill="1" applyBorder="1" applyAlignment="1" applyProtection="1">
      <alignment horizontal="center" vertical="center" wrapText="1"/>
    </xf>
    <xf numFmtId="0" fontId="36" fillId="7" borderId="67" xfId="2" applyFont="1" applyFill="1" applyBorder="1" applyAlignment="1" applyProtection="1">
      <alignment horizontal="center" vertical="center" wrapText="1"/>
    </xf>
    <xf numFmtId="0" fontId="34" fillId="0" borderId="20" xfId="10" applyFont="1" applyBorder="1" applyAlignment="1" applyProtection="1">
      <alignment horizontal="center" vertical="center" wrapText="1"/>
    </xf>
    <xf numFmtId="0" fontId="34" fillId="0" borderId="74" xfId="10" applyFont="1" applyBorder="1" applyAlignment="1" applyProtection="1">
      <alignment horizontal="center" vertical="center" wrapText="1"/>
    </xf>
    <xf numFmtId="0" fontId="35" fillId="0" borderId="0" xfId="10" applyFont="1" applyAlignment="1">
      <alignment horizontal="left" wrapText="1"/>
    </xf>
    <xf numFmtId="1" fontId="34" fillId="0" borderId="54" xfId="10" applyNumberFormat="1" applyFont="1" applyBorder="1" applyAlignment="1">
      <alignment horizontal="center" vertical="center" wrapText="1"/>
    </xf>
    <xf numFmtId="1" fontId="34" fillId="0" borderId="8" xfId="10" applyNumberFormat="1" applyFont="1" applyBorder="1" applyAlignment="1">
      <alignment horizontal="center" vertical="center" wrapText="1"/>
    </xf>
    <xf numFmtId="14" fontId="34" fillId="15" borderId="43" xfId="0" applyNumberFormat="1" applyFont="1" applyFill="1" applyBorder="1" applyAlignment="1">
      <alignment horizontal="right" vertical="center"/>
    </xf>
    <xf numFmtId="14" fontId="34" fillId="15" borderId="5" xfId="0" applyNumberFormat="1" applyFont="1" applyFill="1" applyBorder="1" applyAlignment="1">
      <alignment horizontal="right" vertical="center"/>
    </xf>
    <xf numFmtId="14" fontId="34" fillId="15" borderId="44" xfId="0" applyNumberFormat="1" applyFont="1" applyFill="1" applyBorder="1" applyAlignment="1">
      <alignment horizontal="right" vertical="center"/>
    </xf>
    <xf numFmtId="0" fontId="35" fillId="0" borderId="0" xfId="10" applyFont="1" applyAlignment="1">
      <alignment vertical="top" wrapText="1"/>
    </xf>
    <xf numFmtId="0" fontId="35" fillId="0" borderId="0" xfId="0" applyFont="1" applyAlignment="1">
      <alignment horizontal="left" vertical="top" wrapText="1"/>
    </xf>
    <xf numFmtId="0" fontId="34" fillId="0" borderId="0" xfId="10" applyFont="1" applyAlignment="1">
      <alignment wrapText="1"/>
    </xf>
    <xf numFmtId="14" fontId="8" fillId="12" borderId="54" xfId="0" applyNumberFormat="1" applyFont="1" applyFill="1" applyBorder="1" applyAlignment="1" applyProtection="1">
      <alignment horizontal="center" vertical="center"/>
      <protection locked="0"/>
    </xf>
    <xf numFmtId="14" fontId="8" fillId="12" borderId="8" xfId="0" applyNumberFormat="1" applyFont="1" applyFill="1" applyBorder="1" applyAlignment="1" applyProtection="1">
      <alignment horizontal="center" vertical="center"/>
      <protection locked="0"/>
    </xf>
  </cellXfs>
  <cellStyles count="12">
    <cellStyle name="Excel Built-in Normal" xfId="10"/>
    <cellStyle name="Excel Built-in Normal 1" xfId="2"/>
    <cellStyle name="Graphics" xfId="4"/>
    <cellStyle name="Heading 1" xfId="5"/>
    <cellStyle name="Heading1 1" xfId="6"/>
    <cellStyle name="Hiperligação" xfId="11" builtinId="8"/>
    <cellStyle name="Moeda" xfId="1" builtinId="4"/>
    <cellStyle name="Moeda 2" xfId="7"/>
    <cellStyle name="Normal" xfId="0" builtinId="0"/>
    <cellStyle name="Normal 2" xfId="3"/>
    <cellStyle name="Result 1" xfId="8"/>
    <cellStyle name="Result2 1" xfId="9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326979</xdr:colOff>
      <xdr:row>0</xdr:row>
      <xdr:rowOff>0</xdr:rowOff>
    </xdr:from>
    <xdr:to>
      <xdr:col>23</xdr:col>
      <xdr:colOff>474383</xdr:colOff>
      <xdr:row>5</xdr:row>
      <xdr:rowOff>222250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xmlns="" id="{B42306FC-7AB2-483E-91B9-C636E3623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158" y="0"/>
          <a:ext cx="3900538" cy="157281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</xdr:row>
      <xdr:rowOff>0</xdr:rowOff>
    </xdr:from>
    <xdr:to>
      <xdr:col>13</xdr:col>
      <xdr:colOff>963083</xdr:colOff>
      <xdr:row>6</xdr:row>
      <xdr:rowOff>160077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xmlns="" id="{306D1789-4695-4F1F-A0B3-66691CA6D624}"/>
            </a:ext>
          </a:extLst>
        </xdr:cNvPr>
        <xdr:cNvSpPr txBox="1"/>
      </xdr:nvSpPr>
      <xdr:spPr>
        <a:xfrm>
          <a:off x="5046828" y="270112"/>
          <a:ext cx="8810546" cy="1510637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EUROPEAN CLUB</a:t>
          </a: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CHAMPIONSHIPS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REFEREE'S FORM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NOVEMBER 16th &amp; 17th</a:t>
          </a:r>
          <a:r>
            <a:rPr lang="pt-PT" sz="24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2019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24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ODIVELAS - PORTUGAL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76200</xdr:colOff>
      <xdr:row>5</xdr:row>
      <xdr:rowOff>123350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92979A45-673A-401F-9752-4EA3F0904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4191000" cy="1742600"/>
        </a:xfrm>
        <a:prstGeom prst="rect">
          <a:avLst/>
        </a:prstGeom>
      </xdr:spPr>
    </xdr:pic>
    <xdr:clientData/>
  </xdr:twoCellAnchor>
  <xdr:twoCellAnchor editAs="oneCell">
    <xdr:from>
      <xdr:col>5</xdr:col>
      <xdr:colOff>291344</xdr:colOff>
      <xdr:row>48</xdr:row>
      <xdr:rowOff>113393</xdr:rowOff>
    </xdr:from>
    <xdr:to>
      <xdr:col>7</xdr:col>
      <xdr:colOff>68036</xdr:colOff>
      <xdr:row>56</xdr:row>
      <xdr:rowOff>230947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12E636A3-4869-4485-B40A-BFDCA983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564737" y="15475857"/>
          <a:ext cx="3886049" cy="31655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ortugalevents@fpj.pt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 enableFormatConditionsCalculation="0">
    <pageSetUpPr fitToPage="1"/>
  </sheetPr>
  <dimension ref="B1:AA56"/>
  <sheetViews>
    <sheetView showGridLines="0" showZeros="0" tabSelected="1" view="pageBreakPreview" topLeftCell="C1" zoomScale="67" zoomScaleNormal="67" zoomScaleSheetLayoutView="67" zoomScalePageLayoutView="67" workbookViewId="0">
      <selection activeCell="R30" sqref="R30"/>
    </sheetView>
  </sheetViews>
  <sheetFormatPr baseColWidth="10" defaultColWidth="12.59765625" defaultRowHeight="22" customHeight="1" x14ac:dyDescent="0.2"/>
  <cols>
    <col min="1" max="1" width="2.796875" style="5" customWidth="1"/>
    <col min="2" max="2" width="9.796875" style="5" customWidth="1"/>
    <col min="3" max="4" width="23.59765625" style="5" customWidth="1"/>
    <col min="5" max="5" width="15.796875" style="5" customWidth="1"/>
    <col min="6" max="15" width="14.796875" style="5" customWidth="1"/>
    <col min="16" max="16" width="14.19921875" style="5" bestFit="1" customWidth="1"/>
    <col min="17" max="17" width="10.59765625" style="3" customWidth="1"/>
    <col min="18" max="19" width="13.796875" style="5" customWidth="1"/>
    <col min="20" max="21" width="14.59765625" style="5" customWidth="1"/>
    <col min="22" max="24" width="13.796875" style="3" customWidth="1"/>
    <col min="25" max="25" width="12.796875" style="16" customWidth="1"/>
    <col min="26" max="26" width="12.796875" style="5" customWidth="1"/>
    <col min="27" max="16384" width="12.59765625" style="5"/>
  </cols>
  <sheetData>
    <row r="1" spans="2:27" ht="22" customHeight="1" x14ac:dyDescent="0.2">
      <c r="B1" s="227" t="s">
        <v>7</v>
      </c>
      <c r="C1" s="227"/>
      <c r="D1" s="227"/>
      <c r="E1" s="2"/>
      <c r="F1" s="2"/>
      <c r="G1" s="2"/>
      <c r="H1" s="2"/>
      <c r="I1" s="2"/>
      <c r="J1" s="2"/>
      <c r="K1" s="2"/>
      <c r="L1" s="2"/>
      <c r="M1" s="2"/>
      <c r="N1" s="2"/>
      <c r="O1" s="82"/>
      <c r="P1" s="82"/>
      <c r="Q1" s="82"/>
      <c r="R1" s="82"/>
      <c r="S1" s="82"/>
      <c r="T1" s="82"/>
      <c r="U1" s="82"/>
      <c r="V1" s="82"/>
      <c r="W1" s="4"/>
      <c r="X1" s="4"/>
      <c r="Y1" s="5"/>
    </row>
    <row r="2" spans="2:27" ht="22" customHeight="1" x14ac:dyDescent="0.2">
      <c r="O2" s="84"/>
      <c r="T2" s="85"/>
      <c r="U2" s="3"/>
      <c r="V2" s="81"/>
      <c r="W2" s="81"/>
      <c r="X2" s="81"/>
      <c r="Y2" s="4"/>
      <c r="Z2" s="6"/>
    </row>
    <row r="3" spans="2:27" ht="22" customHeight="1" x14ac:dyDescent="0.2">
      <c r="B3" s="190" t="s">
        <v>72</v>
      </c>
      <c r="O3" s="84"/>
      <c r="T3" s="84"/>
      <c r="U3" s="3"/>
      <c r="V3" s="81"/>
      <c r="W3" s="81"/>
      <c r="X3" s="81"/>
      <c r="Y3" s="4"/>
      <c r="Z3" s="6"/>
    </row>
    <row r="4" spans="2:27" ht="22" customHeight="1" x14ac:dyDescent="0.2">
      <c r="B4" s="78" t="s">
        <v>10</v>
      </c>
      <c r="T4" s="86"/>
      <c r="U4" s="3"/>
      <c r="V4" s="81"/>
      <c r="W4" s="81"/>
      <c r="X4" s="81"/>
      <c r="Y4" s="4"/>
      <c r="Z4" s="6"/>
    </row>
    <row r="5" spans="2:27" ht="22" customHeight="1" x14ac:dyDescent="0.2">
      <c r="B5" s="78" t="s">
        <v>58</v>
      </c>
      <c r="C5" s="109" t="s">
        <v>59</v>
      </c>
      <c r="T5" s="87"/>
      <c r="U5" s="3"/>
      <c r="V5" s="86"/>
      <c r="W5" s="86"/>
      <c r="X5" s="86"/>
      <c r="Y5" s="4"/>
      <c r="Z5" s="6"/>
    </row>
    <row r="6" spans="2:27" ht="22" customHeight="1" thickBot="1" x14ac:dyDescent="0.25">
      <c r="B6" s="8"/>
      <c r="U6" s="3"/>
      <c r="V6" s="87"/>
      <c r="W6" s="87"/>
      <c r="X6" s="87"/>
      <c r="Y6" s="4"/>
      <c r="Z6" s="6"/>
    </row>
    <row r="7" spans="2:27" ht="22" customHeight="1" thickBot="1" x14ac:dyDescent="0.25">
      <c r="P7" s="296" t="s">
        <v>84</v>
      </c>
      <c r="Q7" s="297"/>
      <c r="R7" s="297"/>
      <c r="S7" s="298"/>
      <c r="U7" s="87"/>
      <c r="V7" s="87"/>
      <c r="W7" s="277" t="s">
        <v>26</v>
      </c>
      <c r="X7" s="5"/>
      <c r="Y7" s="5"/>
    </row>
    <row r="8" spans="2:27" ht="22" customHeight="1" x14ac:dyDescent="0.2">
      <c r="B8" s="7" t="s">
        <v>0</v>
      </c>
      <c r="C8" s="10"/>
      <c r="P8" s="243" t="s">
        <v>74</v>
      </c>
      <c r="Q8" s="244"/>
      <c r="R8" s="244"/>
      <c r="S8" s="245"/>
      <c r="U8" s="9"/>
      <c r="V8" s="5"/>
      <c r="W8" s="278"/>
      <c r="X8" s="5"/>
      <c r="Y8" s="5"/>
    </row>
    <row r="9" spans="2:27" ht="22" customHeight="1" thickBot="1" x14ac:dyDescent="0.25">
      <c r="B9" s="191" t="s">
        <v>73</v>
      </c>
      <c r="C9" s="79"/>
      <c r="D9" s="79"/>
      <c r="E9" s="13"/>
      <c r="F9" s="13"/>
      <c r="G9" s="14" t="s">
        <v>1</v>
      </c>
      <c r="H9" s="13"/>
      <c r="I9" s="13"/>
      <c r="J9" s="13"/>
      <c r="P9" s="242" t="s">
        <v>55</v>
      </c>
      <c r="Q9" s="240"/>
      <c r="R9" s="240" t="s">
        <v>56</v>
      </c>
      <c r="S9" s="241"/>
      <c r="W9" s="200" t="s">
        <v>28</v>
      </c>
      <c r="X9" s="124"/>
      <c r="Y9" s="5"/>
    </row>
    <row r="10" spans="2:27" ht="22" customHeight="1" thickBot="1" x14ac:dyDescent="0.25">
      <c r="B10" s="228"/>
      <c r="C10" s="229"/>
      <c r="D10" s="229"/>
      <c r="E10" s="230"/>
      <c r="F10" s="17"/>
      <c r="G10" s="246"/>
      <c r="H10" s="247"/>
      <c r="I10" s="247"/>
      <c r="J10" s="247"/>
      <c r="K10" s="247"/>
      <c r="L10" s="248"/>
      <c r="P10" s="202" t="s">
        <v>52</v>
      </c>
      <c r="Q10" s="203" t="s">
        <v>53</v>
      </c>
      <c r="R10" s="204" t="s">
        <v>52</v>
      </c>
      <c r="S10" s="205" t="s">
        <v>53</v>
      </c>
      <c r="W10" s="201">
        <v>15</v>
      </c>
      <c r="X10" s="16"/>
      <c r="Y10" s="5"/>
    </row>
    <row r="11" spans="2:27" ht="22" customHeight="1" thickBot="1" x14ac:dyDescent="0.25">
      <c r="B11" s="80" t="s">
        <v>2</v>
      </c>
      <c r="C11" s="80"/>
      <c r="D11" s="80"/>
      <c r="E11" s="19"/>
      <c r="F11" s="20"/>
      <c r="G11" s="21" t="s">
        <v>3</v>
      </c>
      <c r="H11" s="22"/>
      <c r="I11" s="22"/>
      <c r="J11" s="22"/>
      <c r="K11" s="22"/>
      <c r="L11" s="22"/>
      <c r="M11" s="18"/>
      <c r="N11" s="18"/>
      <c r="O11" s="18"/>
      <c r="P11" s="206">
        <v>125</v>
      </c>
      <c r="Q11" s="207">
        <v>95</v>
      </c>
      <c r="R11" s="207">
        <v>145</v>
      </c>
      <c r="S11" s="208">
        <v>115</v>
      </c>
      <c r="T11" s="87"/>
      <c r="X11" s="12"/>
      <c r="Y11" s="5"/>
    </row>
    <row r="12" spans="2:27" s="15" customFormat="1" ht="22" customHeight="1" thickBot="1" x14ac:dyDescent="0.2">
      <c r="B12" s="228"/>
      <c r="C12" s="229"/>
      <c r="D12" s="229"/>
      <c r="E12" s="230"/>
      <c r="F12" s="17"/>
      <c r="G12" s="287"/>
      <c r="H12" s="288"/>
      <c r="I12" s="288"/>
      <c r="J12" s="288"/>
      <c r="K12" s="288"/>
      <c r="L12" s="289"/>
      <c r="M12" s="23"/>
      <c r="N12" s="23"/>
      <c r="O12" s="23"/>
      <c r="P12" s="199"/>
      <c r="Q12" s="199"/>
      <c r="R12" s="199"/>
      <c r="S12" s="199"/>
      <c r="T12" s="88"/>
      <c r="X12" s="12"/>
    </row>
    <row r="13" spans="2:27" ht="22" customHeight="1" x14ac:dyDescent="0.2">
      <c r="M13" s="24"/>
      <c r="N13" s="24"/>
      <c r="O13" s="24"/>
      <c r="T13" s="86"/>
      <c r="U13" s="86"/>
      <c r="V13" s="86"/>
      <c r="Y13" s="5"/>
    </row>
    <row r="14" spans="2:27" ht="22" customHeight="1" thickBot="1" x14ac:dyDescent="0.3">
      <c r="B14" s="25" t="s">
        <v>50</v>
      </c>
      <c r="P14" s="89"/>
      <c r="Q14" s="90"/>
      <c r="R14" s="90"/>
      <c r="S14" s="90"/>
      <c r="T14" s="90"/>
      <c r="U14" s="90"/>
      <c r="V14" s="90"/>
      <c r="W14" s="90"/>
      <c r="X14" s="1"/>
      <c r="Y14" s="26"/>
      <c r="Z14" s="27"/>
      <c r="AA14" s="27"/>
    </row>
    <row r="15" spans="2:27" s="28" customFormat="1" ht="22" customHeight="1" x14ac:dyDescent="0.2">
      <c r="B15" s="233" t="s">
        <v>4</v>
      </c>
      <c r="C15" s="231" t="s">
        <v>80</v>
      </c>
      <c r="D15" s="235" t="s">
        <v>9</v>
      </c>
      <c r="E15" s="237" t="s">
        <v>8</v>
      </c>
      <c r="F15" s="279" t="s">
        <v>19</v>
      </c>
      <c r="G15" s="280"/>
      <c r="H15" s="280"/>
      <c r="I15" s="280"/>
      <c r="J15" s="280"/>
      <c r="K15" s="280"/>
      <c r="L15" s="280"/>
      <c r="M15" s="280"/>
      <c r="N15" s="281"/>
      <c r="O15" s="282"/>
      <c r="P15" s="290" t="s">
        <v>85</v>
      </c>
      <c r="Q15" s="291"/>
      <c r="R15" s="291"/>
      <c r="S15" s="291"/>
      <c r="T15" s="291"/>
      <c r="U15" s="291"/>
      <c r="V15" s="292"/>
      <c r="W15" s="299" t="s">
        <v>26</v>
      </c>
      <c r="X15" s="273" t="s">
        <v>18</v>
      </c>
    </row>
    <row r="16" spans="2:27" s="28" customFormat="1" ht="22" customHeight="1" thickBot="1" x14ac:dyDescent="0.25">
      <c r="B16" s="234"/>
      <c r="C16" s="232"/>
      <c r="D16" s="236"/>
      <c r="E16" s="238"/>
      <c r="F16" s="283"/>
      <c r="G16" s="284"/>
      <c r="H16" s="284"/>
      <c r="I16" s="284"/>
      <c r="J16" s="284"/>
      <c r="K16" s="284"/>
      <c r="L16" s="284"/>
      <c r="M16" s="284"/>
      <c r="N16" s="285"/>
      <c r="O16" s="286"/>
      <c r="P16" s="293"/>
      <c r="Q16" s="294"/>
      <c r="R16" s="294"/>
      <c r="S16" s="294"/>
      <c r="T16" s="294"/>
      <c r="U16" s="294"/>
      <c r="V16" s="295"/>
      <c r="W16" s="300"/>
      <c r="X16" s="274"/>
      <c r="Y16" s="125"/>
    </row>
    <row r="17" spans="2:24" s="28" customFormat="1" ht="22" customHeight="1" x14ac:dyDescent="0.2">
      <c r="B17" s="234"/>
      <c r="C17" s="232"/>
      <c r="D17" s="236"/>
      <c r="E17" s="238"/>
      <c r="F17" s="264" t="s">
        <v>11</v>
      </c>
      <c r="G17" s="265"/>
      <c r="H17" s="265"/>
      <c r="I17" s="266"/>
      <c r="J17" s="267"/>
      <c r="K17" s="264" t="s">
        <v>12</v>
      </c>
      <c r="L17" s="265"/>
      <c r="M17" s="265"/>
      <c r="N17" s="266"/>
      <c r="O17" s="266"/>
      <c r="P17" s="268" t="s">
        <v>62</v>
      </c>
      <c r="Q17" s="270" t="s">
        <v>27</v>
      </c>
      <c r="R17" s="261" t="s">
        <v>57</v>
      </c>
      <c r="S17" s="262"/>
      <c r="T17" s="262"/>
      <c r="U17" s="262"/>
      <c r="V17" s="263"/>
      <c r="W17" s="301"/>
      <c r="X17" s="274"/>
    </row>
    <row r="18" spans="2:24" s="28" customFormat="1" ht="22" customHeight="1" thickBot="1" x14ac:dyDescent="0.25">
      <c r="B18" s="234"/>
      <c r="C18" s="232"/>
      <c r="D18" s="236"/>
      <c r="E18" s="239"/>
      <c r="F18" s="29" t="s">
        <v>13</v>
      </c>
      <c r="G18" s="30" t="s">
        <v>14</v>
      </c>
      <c r="H18" s="219" t="s">
        <v>15</v>
      </c>
      <c r="I18" s="220"/>
      <c r="J18" s="31" t="s">
        <v>16</v>
      </c>
      <c r="K18" s="29" t="s">
        <v>13</v>
      </c>
      <c r="L18" s="30" t="s">
        <v>14</v>
      </c>
      <c r="M18" s="219" t="s">
        <v>17</v>
      </c>
      <c r="N18" s="220"/>
      <c r="O18" s="92" t="s">
        <v>16</v>
      </c>
      <c r="P18" s="269"/>
      <c r="Q18" s="271"/>
      <c r="R18" s="95">
        <v>43782</v>
      </c>
      <c r="S18" s="96">
        <v>43783</v>
      </c>
      <c r="T18" s="96">
        <v>43784</v>
      </c>
      <c r="U18" s="96">
        <v>43785</v>
      </c>
      <c r="V18" s="97">
        <v>43786</v>
      </c>
      <c r="W18" s="32">
        <v>43785</v>
      </c>
      <c r="X18" s="275"/>
    </row>
    <row r="19" spans="2:24" s="39" customFormat="1" ht="22" customHeight="1" thickTop="1" x14ac:dyDescent="0.2">
      <c r="B19" s="116" t="s">
        <v>5</v>
      </c>
      <c r="C19" s="193" t="s">
        <v>70</v>
      </c>
      <c r="D19" s="33" t="s">
        <v>71</v>
      </c>
      <c r="E19" s="118" t="s">
        <v>51</v>
      </c>
      <c r="F19" s="34">
        <v>43495</v>
      </c>
      <c r="G19" s="35">
        <v>0.625</v>
      </c>
      <c r="H19" s="221" t="s">
        <v>20</v>
      </c>
      <c r="I19" s="222"/>
      <c r="J19" s="93" t="s">
        <v>22</v>
      </c>
      <c r="K19" s="34">
        <v>43500</v>
      </c>
      <c r="L19" s="35">
        <v>0.29166666666666669</v>
      </c>
      <c r="M19" s="221" t="s">
        <v>20</v>
      </c>
      <c r="N19" s="222"/>
      <c r="O19" s="36" t="s">
        <v>24</v>
      </c>
      <c r="P19" s="83" t="s">
        <v>82</v>
      </c>
      <c r="Q19" s="37" t="s">
        <v>48</v>
      </c>
      <c r="R19" s="98" t="s">
        <v>52</v>
      </c>
      <c r="S19" s="99" t="s">
        <v>52</v>
      </c>
      <c r="T19" s="99" t="s">
        <v>52</v>
      </c>
      <c r="U19" s="99" t="s">
        <v>52</v>
      </c>
      <c r="V19" s="99" t="s">
        <v>52</v>
      </c>
      <c r="W19" s="38" t="s">
        <v>54</v>
      </c>
      <c r="X19" s="120">
        <f t="shared" ref="X19:X45" si="0">IF(P19="Superior",IF(Q19="BB",IF(R19="Single",Sgl_BB_A,0)+IF(R19="Twin",Twn_BB_A,0)+IF(S19="Single",Sgl_BB_A,0)+IF(S19="Twin",Twn_BB_A,0)+IF(T19="Single",Sgl_BB_A,0)+IF(T19="Twin",Twn_BB_A,0)+IF(U19="Single",Sgl_BB_A,0)+IF(U19="Twin",Twn_BB_A,0)+IF(V19="Single",Sgl_BB_A,0)+IF(V19="Twin",Twn_BB_A,0))+IF(Q19="HB",IF(R19="Single",Sgl_HB_A,0)+IF(R19="Twin",Twn_HB_A,0)+IF(S19="Single",Sgl_HB_A,0)+IF(S19="Twin",Twn_HB_A,0)+IF(T19="Single",Sgl_HB_A,0)+IF(T19="Twin",Twn_HB_A,0)+IF(U19="Single",Sgl_HB_A,0)+IF(U19="Twin",Twn_HB_A,0)+IF(V19="Single",Sgl_HB_A,0)+IF(V19="Twin",Twn_HB_A,0)))+IF(P19="Standard",IF(Q19="BB",IF(R19="Single",Sgl_BB_B,0)+IF(R19="Twin",Twn_BB_B,0)+IF(S19="Single",Sgl_BB_B,0)+IF(S19="Twin",Twn_BB_B,0)+IF(T19="Single",Sgl_BB_B,0)+IF(T19="Twin",Twn_BB_B,0)+IF(U19="Single",Sgl_BB_B,0)+IF(U19="Twin",Twn_BB_B,0)+IF(V19="Single",Sgl_BB_B,0)+IF(V19="Twin",Twn_BB_B,0))+IF(Q19="HB",IF(R19="Single",Sgl_HB_B,0)+IF(R19="Twin",Twn_HB_B,0)+IF(S19="Single",Sgl_HB_B,0)+IF(S19="Twin",Twn_HB_B,0)+IF(T19="Single",Sgl_HB_B,0)+IF(T19="Twin",Twn_HB_B,0)+IF(U19="Single",Sgl_HB_B,0)+IF(U19="Twin",Twn_HB_B,0)+IF(V19="Single",Sgl_HB_B,0)+IF(V19="Twin",Twn_HB_B,0)))+IF(W19="YES",LP,0)</f>
        <v>740</v>
      </c>
    </row>
    <row r="20" spans="2:24" s="47" customFormat="1" ht="22" customHeight="1" thickBot="1" x14ac:dyDescent="0.25">
      <c r="B20" s="117" t="s">
        <v>6</v>
      </c>
      <c r="C20" s="194" t="s">
        <v>60</v>
      </c>
      <c r="D20" s="40" t="s">
        <v>61</v>
      </c>
      <c r="E20" s="119" t="s">
        <v>69</v>
      </c>
      <c r="F20" s="41">
        <v>43496</v>
      </c>
      <c r="G20" s="42">
        <v>0.52083333333333337</v>
      </c>
      <c r="H20" s="223" t="s">
        <v>21</v>
      </c>
      <c r="I20" s="224"/>
      <c r="J20" s="94" t="s">
        <v>23</v>
      </c>
      <c r="K20" s="41">
        <v>43500</v>
      </c>
      <c r="L20" s="42">
        <v>0.8125</v>
      </c>
      <c r="M20" s="223" t="s">
        <v>21</v>
      </c>
      <c r="N20" s="224"/>
      <c r="O20" s="43" t="s">
        <v>25</v>
      </c>
      <c r="P20" s="44" t="s">
        <v>82</v>
      </c>
      <c r="Q20" s="45" t="s">
        <v>48</v>
      </c>
      <c r="R20" s="100"/>
      <c r="S20" s="101" t="s">
        <v>52</v>
      </c>
      <c r="T20" s="101" t="s">
        <v>52</v>
      </c>
      <c r="U20" s="101" t="s">
        <v>52</v>
      </c>
      <c r="V20" s="110" t="s">
        <v>52</v>
      </c>
      <c r="W20" s="46" t="s">
        <v>54</v>
      </c>
      <c r="X20" s="121">
        <f t="shared" si="0"/>
        <v>595</v>
      </c>
    </row>
    <row r="21" spans="2:24" s="56" customFormat="1" ht="22" customHeight="1" x14ac:dyDescent="0.2">
      <c r="B21" s="48">
        <v>1</v>
      </c>
      <c r="C21" s="195"/>
      <c r="D21" s="49"/>
      <c r="E21" s="209" t="s">
        <v>83</v>
      </c>
      <c r="F21" s="50"/>
      <c r="G21" s="51"/>
      <c r="H21" s="225"/>
      <c r="I21" s="226"/>
      <c r="J21" s="52"/>
      <c r="K21" s="50"/>
      <c r="L21" s="51"/>
      <c r="M21" s="225"/>
      <c r="N21" s="226"/>
      <c r="O21" s="53"/>
      <c r="P21" s="212" t="s">
        <v>82</v>
      </c>
      <c r="Q21" s="54"/>
      <c r="R21" s="102"/>
      <c r="S21" s="103"/>
      <c r="T21" s="111"/>
      <c r="U21" s="111"/>
      <c r="V21" s="104"/>
      <c r="W21" s="55"/>
      <c r="X21" s="122">
        <f t="shared" si="0"/>
        <v>0</v>
      </c>
    </row>
    <row r="22" spans="2:24" s="56" customFormat="1" ht="22" customHeight="1" x14ac:dyDescent="0.2">
      <c r="B22" s="57">
        <f>B21+1</f>
        <v>2</v>
      </c>
      <c r="C22" s="196"/>
      <c r="D22" s="58"/>
      <c r="E22" s="210" t="s">
        <v>83</v>
      </c>
      <c r="F22" s="59"/>
      <c r="G22" s="60"/>
      <c r="H22" s="215"/>
      <c r="I22" s="216"/>
      <c r="J22" s="61"/>
      <c r="K22" s="59"/>
      <c r="L22" s="60"/>
      <c r="M22" s="215"/>
      <c r="N22" s="216"/>
      <c r="O22" s="62"/>
      <c r="P22" s="213" t="s">
        <v>82</v>
      </c>
      <c r="Q22" s="63"/>
      <c r="R22" s="330"/>
      <c r="S22" s="106"/>
      <c r="T22" s="106"/>
      <c r="U22" s="106"/>
      <c r="V22" s="331"/>
      <c r="W22" s="55"/>
      <c r="X22" s="123">
        <f t="shared" si="0"/>
        <v>0</v>
      </c>
    </row>
    <row r="23" spans="2:24" s="56" customFormat="1" ht="22" customHeight="1" x14ac:dyDescent="0.2">
      <c r="B23" s="57">
        <f t="shared" ref="B23:B44" si="1">B22+1</f>
        <v>3</v>
      </c>
      <c r="C23" s="196"/>
      <c r="D23" s="58"/>
      <c r="E23" s="210" t="s">
        <v>83</v>
      </c>
      <c r="F23" s="59"/>
      <c r="G23" s="60"/>
      <c r="H23" s="215"/>
      <c r="I23" s="216"/>
      <c r="J23" s="61"/>
      <c r="K23" s="59"/>
      <c r="L23" s="60"/>
      <c r="M23" s="215"/>
      <c r="N23" s="216"/>
      <c r="O23" s="62"/>
      <c r="P23" s="213" t="s">
        <v>82</v>
      </c>
      <c r="Q23" s="63"/>
      <c r="R23" s="330"/>
      <c r="S23" s="106"/>
      <c r="T23" s="106"/>
      <c r="U23" s="106"/>
      <c r="V23" s="331"/>
      <c r="W23" s="55"/>
      <c r="X23" s="123">
        <f t="shared" si="0"/>
        <v>0</v>
      </c>
    </row>
    <row r="24" spans="2:24" s="56" customFormat="1" ht="22" customHeight="1" x14ac:dyDescent="0.2">
      <c r="B24" s="57">
        <f t="shared" si="1"/>
        <v>4</v>
      </c>
      <c r="C24" s="196"/>
      <c r="D24" s="58"/>
      <c r="E24" s="210" t="s">
        <v>83</v>
      </c>
      <c r="F24" s="59"/>
      <c r="G24" s="60"/>
      <c r="H24" s="215"/>
      <c r="I24" s="216"/>
      <c r="J24" s="61"/>
      <c r="K24" s="59"/>
      <c r="L24" s="60"/>
      <c r="M24" s="215"/>
      <c r="N24" s="216"/>
      <c r="O24" s="62"/>
      <c r="P24" s="213" t="s">
        <v>82</v>
      </c>
      <c r="Q24" s="63"/>
      <c r="R24" s="330"/>
      <c r="S24" s="106"/>
      <c r="T24" s="106"/>
      <c r="U24" s="106"/>
      <c r="V24" s="331"/>
      <c r="W24" s="55"/>
      <c r="X24" s="123">
        <f t="shared" si="0"/>
        <v>0</v>
      </c>
    </row>
    <row r="25" spans="2:24" s="56" customFormat="1" ht="22" customHeight="1" x14ac:dyDescent="0.2">
      <c r="B25" s="57">
        <f t="shared" si="1"/>
        <v>5</v>
      </c>
      <c r="C25" s="196"/>
      <c r="D25" s="58"/>
      <c r="E25" s="210" t="s">
        <v>83</v>
      </c>
      <c r="F25" s="59"/>
      <c r="G25" s="60"/>
      <c r="H25" s="215"/>
      <c r="I25" s="216"/>
      <c r="J25" s="61"/>
      <c r="K25" s="59"/>
      <c r="L25" s="60"/>
      <c r="M25" s="215"/>
      <c r="N25" s="216"/>
      <c r="O25" s="62"/>
      <c r="P25" s="213" t="s">
        <v>82</v>
      </c>
      <c r="Q25" s="63"/>
      <c r="R25" s="330"/>
      <c r="S25" s="106"/>
      <c r="T25" s="106"/>
      <c r="U25" s="106"/>
      <c r="V25" s="331"/>
      <c r="W25" s="55"/>
      <c r="X25" s="123">
        <f t="shared" si="0"/>
        <v>0</v>
      </c>
    </row>
    <row r="26" spans="2:24" s="56" customFormat="1" ht="22" customHeight="1" x14ac:dyDescent="0.2">
      <c r="B26" s="57">
        <f t="shared" si="1"/>
        <v>6</v>
      </c>
      <c r="C26" s="196"/>
      <c r="D26" s="58"/>
      <c r="E26" s="210" t="s">
        <v>83</v>
      </c>
      <c r="F26" s="59"/>
      <c r="G26" s="60"/>
      <c r="H26" s="215"/>
      <c r="I26" s="216"/>
      <c r="J26" s="61"/>
      <c r="K26" s="59"/>
      <c r="L26" s="60"/>
      <c r="M26" s="215"/>
      <c r="N26" s="216"/>
      <c r="O26" s="62"/>
      <c r="P26" s="213" t="s">
        <v>82</v>
      </c>
      <c r="Q26" s="63"/>
      <c r="R26" s="330"/>
      <c r="S26" s="106"/>
      <c r="T26" s="106"/>
      <c r="U26" s="106"/>
      <c r="V26" s="331"/>
      <c r="W26" s="55"/>
      <c r="X26" s="123">
        <f t="shared" si="0"/>
        <v>0</v>
      </c>
    </row>
    <row r="27" spans="2:24" s="56" customFormat="1" ht="22" customHeight="1" x14ac:dyDescent="0.2">
      <c r="B27" s="57">
        <f t="shared" si="1"/>
        <v>7</v>
      </c>
      <c r="C27" s="196"/>
      <c r="D27" s="58"/>
      <c r="E27" s="210" t="s">
        <v>83</v>
      </c>
      <c r="F27" s="59"/>
      <c r="G27" s="60"/>
      <c r="H27" s="215"/>
      <c r="I27" s="216"/>
      <c r="J27" s="61"/>
      <c r="K27" s="59"/>
      <c r="L27" s="60"/>
      <c r="M27" s="215"/>
      <c r="N27" s="216"/>
      <c r="O27" s="62"/>
      <c r="P27" s="213" t="s">
        <v>82</v>
      </c>
      <c r="Q27" s="63"/>
      <c r="R27" s="330"/>
      <c r="S27" s="106"/>
      <c r="T27" s="106"/>
      <c r="U27" s="106"/>
      <c r="V27" s="331"/>
      <c r="W27" s="55"/>
      <c r="X27" s="123">
        <f t="shared" si="0"/>
        <v>0</v>
      </c>
    </row>
    <row r="28" spans="2:24" s="56" customFormat="1" ht="22" customHeight="1" x14ac:dyDescent="0.2">
      <c r="B28" s="57">
        <f t="shared" si="1"/>
        <v>8</v>
      </c>
      <c r="C28" s="196"/>
      <c r="D28" s="58"/>
      <c r="E28" s="210" t="s">
        <v>83</v>
      </c>
      <c r="F28" s="59"/>
      <c r="G28" s="60"/>
      <c r="H28" s="215"/>
      <c r="I28" s="216"/>
      <c r="J28" s="61"/>
      <c r="K28" s="59"/>
      <c r="L28" s="60"/>
      <c r="M28" s="215"/>
      <c r="N28" s="216"/>
      <c r="O28" s="62"/>
      <c r="P28" s="213" t="s">
        <v>82</v>
      </c>
      <c r="Q28" s="63"/>
      <c r="R28" s="330"/>
      <c r="S28" s="106"/>
      <c r="T28" s="106"/>
      <c r="U28" s="106"/>
      <c r="V28" s="331"/>
      <c r="W28" s="55"/>
      <c r="X28" s="123">
        <f t="shared" si="0"/>
        <v>0</v>
      </c>
    </row>
    <row r="29" spans="2:24" s="56" customFormat="1" ht="22" customHeight="1" x14ac:dyDescent="0.2">
      <c r="B29" s="57">
        <f t="shared" si="1"/>
        <v>9</v>
      </c>
      <c r="C29" s="196"/>
      <c r="D29" s="58"/>
      <c r="E29" s="210" t="s">
        <v>83</v>
      </c>
      <c r="F29" s="59"/>
      <c r="G29" s="60"/>
      <c r="H29" s="215"/>
      <c r="I29" s="216"/>
      <c r="J29" s="61"/>
      <c r="K29" s="59"/>
      <c r="L29" s="60"/>
      <c r="M29" s="215"/>
      <c r="N29" s="216"/>
      <c r="O29" s="62"/>
      <c r="P29" s="213" t="s">
        <v>82</v>
      </c>
      <c r="Q29" s="63"/>
      <c r="R29" s="330"/>
      <c r="S29" s="106"/>
      <c r="T29" s="106"/>
      <c r="U29" s="106"/>
      <c r="V29" s="331"/>
      <c r="W29" s="55"/>
      <c r="X29" s="123">
        <f t="shared" si="0"/>
        <v>0</v>
      </c>
    </row>
    <row r="30" spans="2:24" s="56" customFormat="1" ht="22" customHeight="1" x14ac:dyDescent="0.2">
      <c r="B30" s="57">
        <f t="shared" si="1"/>
        <v>10</v>
      </c>
      <c r="C30" s="196"/>
      <c r="D30" s="58"/>
      <c r="E30" s="210" t="s">
        <v>83</v>
      </c>
      <c r="F30" s="59"/>
      <c r="G30" s="60"/>
      <c r="H30" s="215"/>
      <c r="I30" s="216"/>
      <c r="J30" s="61"/>
      <c r="K30" s="59"/>
      <c r="L30" s="60"/>
      <c r="M30" s="215"/>
      <c r="N30" s="216"/>
      <c r="O30" s="62"/>
      <c r="P30" s="213" t="s">
        <v>82</v>
      </c>
      <c r="Q30" s="63"/>
      <c r="R30" s="330"/>
      <c r="S30" s="106"/>
      <c r="T30" s="106"/>
      <c r="U30" s="106"/>
      <c r="V30" s="331"/>
      <c r="W30" s="55"/>
      <c r="X30" s="123">
        <f t="shared" si="0"/>
        <v>0</v>
      </c>
    </row>
    <row r="31" spans="2:24" s="56" customFormat="1" ht="22" customHeight="1" x14ac:dyDescent="0.2">
      <c r="B31" s="57">
        <f t="shared" si="1"/>
        <v>11</v>
      </c>
      <c r="C31" s="196"/>
      <c r="D31" s="58"/>
      <c r="E31" s="210" t="s">
        <v>83</v>
      </c>
      <c r="F31" s="59"/>
      <c r="G31" s="60"/>
      <c r="H31" s="215"/>
      <c r="I31" s="216"/>
      <c r="J31" s="61"/>
      <c r="K31" s="59"/>
      <c r="L31" s="60"/>
      <c r="M31" s="215"/>
      <c r="N31" s="216"/>
      <c r="O31" s="62"/>
      <c r="P31" s="213" t="s">
        <v>82</v>
      </c>
      <c r="Q31" s="63"/>
      <c r="R31" s="330"/>
      <c r="S31" s="106"/>
      <c r="T31" s="106"/>
      <c r="U31" s="106"/>
      <c r="V31" s="331"/>
      <c r="W31" s="55"/>
      <c r="X31" s="123">
        <f t="shared" si="0"/>
        <v>0</v>
      </c>
    </row>
    <row r="32" spans="2:24" s="56" customFormat="1" ht="22" customHeight="1" x14ac:dyDescent="0.2">
      <c r="B32" s="57">
        <f t="shared" si="1"/>
        <v>12</v>
      </c>
      <c r="C32" s="196"/>
      <c r="D32" s="58"/>
      <c r="E32" s="210" t="s">
        <v>83</v>
      </c>
      <c r="F32" s="59"/>
      <c r="G32" s="60"/>
      <c r="H32" s="215"/>
      <c r="I32" s="216"/>
      <c r="J32" s="61"/>
      <c r="K32" s="59"/>
      <c r="L32" s="60"/>
      <c r="M32" s="215"/>
      <c r="N32" s="216"/>
      <c r="O32" s="62"/>
      <c r="P32" s="213" t="s">
        <v>82</v>
      </c>
      <c r="Q32" s="63"/>
      <c r="R32" s="105"/>
      <c r="S32" s="106"/>
      <c r="T32" s="112"/>
      <c r="U32" s="112"/>
      <c r="V32" s="107"/>
      <c r="W32" s="55"/>
      <c r="X32" s="123">
        <f t="shared" si="0"/>
        <v>0</v>
      </c>
    </row>
    <row r="33" spans="2:24" s="56" customFormat="1" ht="22" customHeight="1" x14ac:dyDescent="0.2">
      <c r="B33" s="57">
        <f t="shared" si="1"/>
        <v>13</v>
      </c>
      <c r="C33" s="196"/>
      <c r="D33" s="58"/>
      <c r="E33" s="210" t="s">
        <v>83</v>
      </c>
      <c r="F33" s="59"/>
      <c r="G33" s="60"/>
      <c r="H33" s="215"/>
      <c r="I33" s="216"/>
      <c r="J33" s="61"/>
      <c r="K33" s="59"/>
      <c r="L33" s="60"/>
      <c r="M33" s="215"/>
      <c r="N33" s="216"/>
      <c r="O33" s="62"/>
      <c r="P33" s="213" t="s">
        <v>82</v>
      </c>
      <c r="Q33" s="63"/>
      <c r="R33" s="105"/>
      <c r="S33" s="106"/>
      <c r="T33" s="112"/>
      <c r="U33" s="112"/>
      <c r="V33" s="107"/>
      <c r="W33" s="55"/>
      <c r="X33" s="123">
        <f t="shared" si="0"/>
        <v>0</v>
      </c>
    </row>
    <row r="34" spans="2:24" s="56" customFormat="1" ht="22" customHeight="1" x14ac:dyDescent="0.2">
      <c r="B34" s="57">
        <f t="shared" si="1"/>
        <v>14</v>
      </c>
      <c r="C34" s="196"/>
      <c r="D34" s="58"/>
      <c r="E34" s="210" t="s">
        <v>83</v>
      </c>
      <c r="F34" s="59"/>
      <c r="G34" s="60"/>
      <c r="H34" s="215"/>
      <c r="I34" s="216"/>
      <c r="J34" s="61"/>
      <c r="K34" s="59"/>
      <c r="L34" s="60"/>
      <c r="M34" s="215"/>
      <c r="N34" s="216"/>
      <c r="O34" s="62"/>
      <c r="P34" s="213" t="s">
        <v>82</v>
      </c>
      <c r="Q34" s="63"/>
      <c r="R34" s="105"/>
      <c r="S34" s="106"/>
      <c r="T34" s="112"/>
      <c r="U34" s="112"/>
      <c r="V34" s="107"/>
      <c r="W34" s="55"/>
      <c r="X34" s="123">
        <f t="shared" si="0"/>
        <v>0</v>
      </c>
    </row>
    <row r="35" spans="2:24" s="56" customFormat="1" ht="22" customHeight="1" x14ac:dyDescent="0.2">
      <c r="B35" s="57">
        <f t="shared" si="1"/>
        <v>15</v>
      </c>
      <c r="C35" s="196"/>
      <c r="D35" s="58"/>
      <c r="E35" s="210" t="s">
        <v>83</v>
      </c>
      <c r="F35" s="59"/>
      <c r="G35" s="60"/>
      <c r="H35" s="215"/>
      <c r="I35" s="216"/>
      <c r="J35" s="61"/>
      <c r="K35" s="59"/>
      <c r="L35" s="60"/>
      <c r="M35" s="215"/>
      <c r="N35" s="216"/>
      <c r="O35" s="62"/>
      <c r="P35" s="213" t="s">
        <v>82</v>
      </c>
      <c r="Q35" s="63"/>
      <c r="R35" s="105"/>
      <c r="S35" s="106"/>
      <c r="T35" s="112"/>
      <c r="U35" s="112"/>
      <c r="V35" s="107"/>
      <c r="W35" s="55"/>
      <c r="X35" s="123">
        <f t="shared" si="0"/>
        <v>0</v>
      </c>
    </row>
    <row r="36" spans="2:24" s="56" customFormat="1" ht="22" customHeight="1" x14ac:dyDescent="0.2">
      <c r="B36" s="57">
        <f t="shared" si="1"/>
        <v>16</v>
      </c>
      <c r="C36" s="196"/>
      <c r="D36" s="58"/>
      <c r="E36" s="210" t="s">
        <v>83</v>
      </c>
      <c r="F36" s="59"/>
      <c r="G36" s="60"/>
      <c r="H36" s="215"/>
      <c r="I36" s="216"/>
      <c r="J36" s="61"/>
      <c r="K36" s="59"/>
      <c r="L36" s="60"/>
      <c r="M36" s="215"/>
      <c r="N36" s="216"/>
      <c r="O36" s="62"/>
      <c r="P36" s="213" t="s">
        <v>82</v>
      </c>
      <c r="Q36" s="63"/>
      <c r="R36" s="105"/>
      <c r="S36" s="106"/>
      <c r="T36" s="112"/>
      <c r="U36" s="112"/>
      <c r="V36" s="107"/>
      <c r="W36" s="55"/>
      <c r="X36" s="123">
        <f t="shared" si="0"/>
        <v>0</v>
      </c>
    </row>
    <row r="37" spans="2:24" s="56" customFormat="1" ht="22" customHeight="1" x14ac:dyDescent="0.2">
      <c r="B37" s="64">
        <f t="shared" si="1"/>
        <v>17</v>
      </c>
      <c r="C37" s="196"/>
      <c r="D37" s="58"/>
      <c r="E37" s="210" t="s">
        <v>83</v>
      </c>
      <c r="F37" s="59"/>
      <c r="G37" s="60"/>
      <c r="H37" s="215"/>
      <c r="I37" s="216"/>
      <c r="J37" s="61"/>
      <c r="K37" s="59"/>
      <c r="L37" s="60"/>
      <c r="M37" s="215"/>
      <c r="N37" s="216"/>
      <c r="O37" s="62"/>
      <c r="P37" s="213" t="s">
        <v>82</v>
      </c>
      <c r="Q37" s="63"/>
      <c r="R37" s="105"/>
      <c r="S37" s="106"/>
      <c r="T37" s="112"/>
      <c r="U37" s="112"/>
      <c r="V37" s="107"/>
      <c r="W37" s="55"/>
      <c r="X37" s="123">
        <f t="shared" si="0"/>
        <v>0</v>
      </c>
    </row>
    <row r="38" spans="2:24" s="56" customFormat="1" ht="22" customHeight="1" x14ac:dyDescent="0.2">
      <c r="B38" s="64">
        <f t="shared" si="1"/>
        <v>18</v>
      </c>
      <c r="C38" s="197"/>
      <c r="D38" s="58"/>
      <c r="E38" s="210" t="s">
        <v>83</v>
      </c>
      <c r="F38" s="59"/>
      <c r="G38" s="60"/>
      <c r="H38" s="215"/>
      <c r="I38" s="216"/>
      <c r="J38" s="61"/>
      <c r="K38" s="59"/>
      <c r="L38" s="60"/>
      <c r="M38" s="215"/>
      <c r="N38" s="216"/>
      <c r="O38" s="62"/>
      <c r="P38" s="213" t="s">
        <v>82</v>
      </c>
      <c r="Q38" s="63"/>
      <c r="R38" s="105"/>
      <c r="S38" s="106"/>
      <c r="T38" s="112"/>
      <c r="U38" s="112"/>
      <c r="V38" s="107"/>
      <c r="W38" s="55"/>
      <c r="X38" s="123">
        <f t="shared" si="0"/>
        <v>0</v>
      </c>
    </row>
    <row r="39" spans="2:24" s="56" customFormat="1" ht="22" customHeight="1" x14ac:dyDescent="0.2">
      <c r="B39" s="64">
        <f t="shared" si="1"/>
        <v>19</v>
      </c>
      <c r="C39" s="197"/>
      <c r="D39" s="58"/>
      <c r="E39" s="210" t="s">
        <v>83</v>
      </c>
      <c r="F39" s="59"/>
      <c r="G39" s="60"/>
      <c r="H39" s="215"/>
      <c r="I39" s="216"/>
      <c r="J39" s="61"/>
      <c r="K39" s="59"/>
      <c r="L39" s="60"/>
      <c r="M39" s="215"/>
      <c r="N39" s="216"/>
      <c r="O39" s="62"/>
      <c r="P39" s="213" t="s">
        <v>82</v>
      </c>
      <c r="Q39" s="63"/>
      <c r="R39" s="105"/>
      <c r="S39" s="106"/>
      <c r="T39" s="112"/>
      <c r="U39" s="112"/>
      <c r="V39" s="107"/>
      <c r="W39" s="55"/>
      <c r="X39" s="123">
        <f t="shared" si="0"/>
        <v>0</v>
      </c>
    </row>
    <row r="40" spans="2:24" s="56" customFormat="1" ht="22" customHeight="1" x14ac:dyDescent="0.2">
      <c r="B40" s="64">
        <f t="shared" si="1"/>
        <v>20</v>
      </c>
      <c r="C40" s="197"/>
      <c r="D40" s="58"/>
      <c r="E40" s="210" t="s">
        <v>83</v>
      </c>
      <c r="F40" s="59"/>
      <c r="G40" s="60"/>
      <c r="H40" s="215"/>
      <c r="I40" s="216"/>
      <c r="J40" s="61"/>
      <c r="K40" s="59"/>
      <c r="L40" s="60"/>
      <c r="M40" s="215"/>
      <c r="N40" s="216"/>
      <c r="O40" s="62"/>
      <c r="P40" s="213" t="s">
        <v>82</v>
      </c>
      <c r="Q40" s="63"/>
      <c r="R40" s="105"/>
      <c r="S40" s="106"/>
      <c r="T40" s="112"/>
      <c r="U40" s="112"/>
      <c r="V40" s="107"/>
      <c r="W40" s="55"/>
      <c r="X40" s="123">
        <f t="shared" si="0"/>
        <v>0</v>
      </c>
    </row>
    <row r="41" spans="2:24" s="56" customFormat="1" ht="22" customHeight="1" x14ac:dyDescent="0.2">
      <c r="B41" s="64">
        <f t="shared" si="1"/>
        <v>21</v>
      </c>
      <c r="C41" s="197"/>
      <c r="D41" s="58"/>
      <c r="E41" s="210" t="s">
        <v>83</v>
      </c>
      <c r="F41" s="59"/>
      <c r="G41" s="60"/>
      <c r="H41" s="215"/>
      <c r="I41" s="216"/>
      <c r="J41" s="61"/>
      <c r="K41" s="59"/>
      <c r="L41" s="60"/>
      <c r="M41" s="215"/>
      <c r="N41" s="216"/>
      <c r="O41" s="62"/>
      <c r="P41" s="213" t="s">
        <v>82</v>
      </c>
      <c r="Q41" s="63"/>
      <c r="R41" s="105"/>
      <c r="S41" s="106"/>
      <c r="T41" s="112"/>
      <c r="U41" s="112"/>
      <c r="V41" s="107"/>
      <c r="W41" s="55"/>
      <c r="X41" s="123">
        <f t="shared" si="0"/>
        <v>0</v>
      </c>
    </row>
    <row r="42" spans="2:24" s="56" customFormat="1" ht="22" customHeight="1" x14ac:dyDescent="0.2">
      <c r="B42" s="64">
        <f t="shared" si="1"/>
        <v>22</v>
      </c>
      <c r="C42" s="197"/>
      <c r="D42" s="58"/>
      <c r="E42" s="210" t="s">
        <v>83</v>
      </c>
      <c r="F42" s="59"/>
      <c r="G42" s="60"/>
      <c r="H42" s="215"/>
      <c r="I42" s="216"/>
      <c r="J42" s="61"/>
      <c r="K42" s="59"/>
      <c r="L42" s="60"/>
      <c r="M42" s="215"/>
      <c r="N42" s="216"/>
      <c r="O42" s="62"/>
      <c r="P42" s="213" t="s">
        <v>82</v>
      </c>
      <c r="Q42" s="63"/>
      <c r="R42" s="105"/>
      <c r="S42" s="106"/>
      <c r="T42" s="112"/>
      <c r="U42" s="112"/>
      <c r="V42" s="107"/>
      <c r="W42" s="55"/>
      <c r="X42" s="123">
        <f t="shared" si="0"/>
        <v>0</v>
      </c>
    </row>
    <row r="43" spans="2:24" s="56" customFormat="1" ht="22" customHeight="1" x14ac:dyDescent="0.2">
      <c r="B43" s="64">
        <f t="shared" si="1"/>
        <v>23</v>
      </c>
      <c r="C43" s="197"/>
      <c r="D43" s="58"/>
      <c r="E43" s="210" t="s">
        <v>83</v>
      </c>
      <c r="F43" s="59"/>
      <c r="G43" s="60"/>
      <c r="H43" s="215"/>
      <c r="I43" s="216"/>
      <c r="J43" s="61"/>
      <c r="K43" s="59"/>
      <c r="L43" s="60"/>
      <c r="M43" s="215"/>
      <c r="N43" s="216"/>
      <c r="O43" s="62"/>
      <c r="P43" s="213" t="s">
        <v>82</v>
      </c>
      <c r="Q43" s="63"/>
      <c r="R43" s="105"/>
      <c r="S43" s="106"/>
      <c r="T43" s="112"/>
      <c r="U43" s="112"/>
      <c r="V43" s="107"/>
      <c r="W43" s="55"/>
      <c r="X43" s="123">
        <f t="shared" si="0"/>
        <v>0</v>
      </c>
    </row>
    <row r="44" spans="2:24" s="56" customFormat="1" ht="22" customHeight="1" x14ac:dyDescent="0.2">
      <c r="B44" s="64">
        <f t="shared" si="1"/>
        <v>24</v>
      </c>
      <c r="C44" s="197"/>
      <c r="D44" s="58"/>
      <c r="E44" s="210" t="s">
        <v>83</v>
      </c>
      <c r="F44" s="59"/>
      <c r="G44" s="60"/>
      <c r="H44" s="215"/>
      <c r="I44" s="216"/>
      <c r="J44" s="61"/>
      <c r="K44" s="59"/>
      <c r="L44" s="60"/>
      <c r="M44" s="215"/>
      <c r="N44" s="216"/>
      <c r="O44" s="62"/>
      <c r="P44" s="213" t="s">
        <v>82</v>
      </c>
      <c r="Q44" s="63"/>
      <c r="R44" s="105"/>
      <c r="S44" s="106"/>
      <c r="T44" s="112"/>
      <c r="U44" s="112"/>
      <c r="V44" s="107"/>
      <c r="W44" s="55"/>
      <c r="X44" s="123">
        <f t="shared" si="0"/>
        <v>0</v>
      </c>
    </row>
    <row r="45" spans="2:24" s="56" customFormat="1" ht="22" customHeight="1" thickBot="1" x14ac:dyDescent="0.25">
      <c r="B45" s="65">
        <f>B44+1</f>
        <v>25</v>
      </c>
      <c r="C45" s="198"/>
      <c r="D45" s="66"/>
      <c r="E45" s="211" t="s">
        <v>83</v>
      </c>
      <c r="F45" s="67"/>
      <c r="G45" s="68"/>
      <c r="H45" s="217"/>
      <c r="I45" s="218"/>
      <c r="J45" s="69"/>
      <c r="K45" s="67"/>
      <c r="L45" s="68"/>
      <c r="M45" s="217"/>
      <c r="N45" s="218"/>
      <c r="O45" s="70"/>
      <c r="P45" s="214" t="s">
        <v>82</v>
      </c>
      <c r="Q45" s="71"/>
      <c r="R45" s="113"/>
      <c r="S45" s="114"/>
      <c r="T45" s="115"/>
      <c r="U45" s="115"/>
      <c r="V45" s="108"/>
      <c r="W45" s="72"/>
      <c r="X45" s="121">
        <f t="shared" si="0"/>
        <v>0</v>
      </c>
    </row>
    <row r="46" spans="2:24" s="56" customFormat="1" ht="22" customHeight="1" thickBot="1" x14ac:dyDescent="0.25">
      <c r="C46" s="187"/>
      <c r="D46" s="188"/>
      <c r="E46" s="189"/>
      <c r="M46" s="5"/>
      <c r="N46" s="5"/>
      <c r="O46" s="5"/>
      <c r="P46" s="5"/>
      <c r="Q46" s="73"/>
      <c r="R46" s="260" t="s">
        <v>32</v>
      </c>
      <c r="S46" s="260"/>
      <c r="T46" s="260"/>
      <c r="U46" s="260"/>
      <c r="V46" s="260"/>
      <c r="W46" s="260"/>
      <c r="X46" s="74">
        <f>SUM(X21:X45)</f>
        <v>0</v>
      </c>
    </row>
    <row r="47" spans="2:24" s="56" customFormat="1" ht="22" customHeight="1" thickBot="1" x14ac:dyDescent="0.25">
      <c r="B47" s="75" t="s">
        <v>30</v>
      </c>
      <c r="F47" s="259" t="s">
        <v>31</v>
      </c>
      <c r="G47" s="259"/>
      <c r="H47" s="259"/>
      <c r="I47" s="259"/>
      <c r="L47" s="76" t="s">
        <v>29</v>
      </c>
      <c r="M47" s="76"/>
      <c r="N47" s="75"/>
      <c r="O47" s="5"/>
      <c r="P47" s="5"/>
      <c r="R47" s="272" t="s">
        <v>68</v>
      </c>
      <c r="S47" s="272"/>
      <c r="T47" s="272"/>
      <c r="U47" s="272"/>
      <c r="V47" s="272"/>
      <c r="W47" s="272"/>
      <c r="X47" s="74">
        <f>(X46-E46)+((X46-E46)*10%)+E46</f>
        <v>0</v>
      </c>
    </row>
    <row r="48" spans="2:24" s="56" customFormat="1" ht="22" customHeight="1" thickBot="1" x14ac:dyDescent="0.25">
      <c r="B48" s="249" t="s">
        <v>81</v>
      </c>
      <c r="C48" s="249"/>
      <c r="D48" s="249"/>
      <c r="E48" s="91"/>
      <c r="F48" s="249" t="s">
        <v>76</v>
      </c>
      <c r="G48" s="249"/>
      <c r="H48" s="249"/>
      <c r="I48" s="192" t="s">
        <v>44</v>
      </c>
      <c r="J48" s="126"/>
      <c r="L48" s="276" t="s">
        <v>78</v>
      </c>
      <c r="M48" s="276"/>
      <c r="N48" s="276"/>
      <c r="O48" s="276"/>
      <c r="P48" s="276"/>
      <c r="Q48" s="276"/>
      <c r="V48" s="3"/>
      <c r="W48" s="3"/>
      <c r="X48" s="3"/>
    </row>
    <row r="49" spans="2:24" ht="22" customHeight="1" thickTop="1" x14ac:dyDescent="0.2">
      <c r="B49" s="249"/>
      <c r="C49" s="249"/>
      <c r="D49" s="249"/>
      <c r="E49" s="91"/>
      <c r="F49" s="249" t="s">
        <v>77</v>
      </c>
      <c r="G49" s="249"/>
      <c r="H49" s="249"/>
      <c r="I49" s="192" t="s">
        <v>45</v>
      </c>
      <c r="J49" s="126"/>
      <c r="L49" s="276"/>
      <c r="M49" s="276"/>
      <c r="N49" s="276"/>
      <c r="O49" s="276"/>
      <c r="P49" s="276"/>
      <c r="Q49" s="276"/>
      <c r="S49" s="250" t="s">
        <v>49</v>
      </c>
      <c r="T49" s="251"/>
      <c r="U49" s="251"/>
      <c r="V49" s="251"/>
      <c r="W49" s="252"/>
      <c r="X49" s="5"/>
    </row>
    <row r="50" spans="2:24" ht="22" customHeight="1" x14ac:dyDescent="0.2">
      <c r="B50" s="249"/>
      <c r="C50" s="249"/>
      <c r="D50" s="249"/>
      <c r="E50" s="91"/>
      <c r="F50" s="249" t="s">
        <v>75</v>
      </c>
      <c r="G50" s="249"/>
      <c r="H50" s="249"/>
      <c r="I50" s="192" t="s">
        <v>46</v>
      </c>
      <c r="J50" s="126"/>
      <c r="L50" s="276"/>
      <c r="M50" s="276"/>
      <c r="N50" s="276"/>
      <c r="O50" s="276"/>
      <c r="P50" s="276"/>
      <c r="Q50" s="276"/>
      <c r="S50" s="253"/>
      <c r="T50" s="254"/>
      <c r="U50" s="254"/>
      <c r="V50" s="254"/>
      <c r="W50" s="255"/>
      <c r="X50" s="11"/>
    </row>
    <row r="51" spans="2:24" ht="22" customHeight="1" thickBot="1" x14ac:dyDescent="0.25">
      <c r="B51" s="249"/>
      <c r="C51" s="249"/>
      <c r="D51" s="249"/>
      <c r="E51" s="91"/>
      <c r="F51" s="126"/>
      <c r="G51" s="126"/>
      <c r="H51" s="126"/>
      <c r="I51" s="126"/>
      <c r="J51" s="126"/>
      <c r="L51" s="276"/>
      <c r="M51" s="276"/>
      <c r="N51" s="276"/>
      <c r="O51" s="276"/>
      <c r="P51" s="276"/>
      <c r="Q51" s="276"/>
      <c r="S51" s="256"/>
      <c r="T51" s="257"/>
      <c r="U51" s="257"/>
      <c r="V51" s="257"/>
      <c r="W51" s="258"/>
      <c r="X51" s="11"/>
    </row>
    <row r="52" spans="2:24" ht="22" customHeight="1" thickTop="1" x14ac:dyDescent="0.2">
      <c r="B52" s="249"/>
      <c r="C52" s="249"/>
      <c r="D52" s="249"/>
      <c r="E52" s="91"/>
      <c r="F52" s="126"/>
      <c r="G52" s="126"/>
      <c r="H52" s="126"/>
      <c r="I52" s="126"/>
      <c r="J52" s="126"/>
      <c r="L52" s="276"/>
      <c r="M52" s="276"/>
      <c r="N52" s="276"/>
      <c r="O52" s="276"/>
      <c r="P52" s="276"/>
      <c r="Q52" s="276"/>
      <c r="T52" s="11"/>
      <c r="U52" s="11"/>
      <c r="V52" s="11"/>
      <c r="W52" s="11"/>
      <c r="X52" s="11"/>
    </row>
    <row r="53" spans="2:24" ht="22" customHeight="1" x14ac:dyDescent="0.2">
      <c r="B53" s="249"/>
      <c r="C53" s="249"/>
      <c r="D53" s="249"/>
      <c r="E53" s="91"/>
      <c r="F53" s="91"/>
      <c r="G53" s="11"/>
      <c r="L53" s="276"/>
      <c r="M53" s="276"/>
      <c r="N53" s="276"/>
      <c r="O53" s="276"/>
      <c r="P53" s="276"/>
      <c r="Q53" s="276"/>
      <c r="R53" s="11"/>
      <c r="S53" s="11"/>
      <c r="T53" s="11"/>
      <c r="U53" s="11"/>
      <c r="V53" s="11"/>
      <c r="W53" s="11"/>
      <c r="X53" s="11"/>
    </row>
    <row r="54" spans="2:24" ht="22" customHeight="1" x14ac:dyDescent="0.2">
      <c r="B54" s="77"/>
      <c r="M54" s="77"/>
      <c r="N54" s="77"/>
      <c r="O54" s="77"/>
      <c r="P54" s="77"/>
      <c r="Q54" s="11"/>
      <c r="R54" s="11"/>
      <c r="S54" s="11"/>
      <c r="T54" s="11"/>
      <c r="U54" s="11"/>
      <c r="V54" s="11"/>
      <c r="W54" s="11"/>
      <c r="X54" s="11"/>
    </row>
    <row r="55" spans="2:24" ht="22" customHeight="1" x14ac:dyDescent="0.2">
      <c r="R55" s="11"/>
      <c r="S55" s="11"/>
      <c r="T55" s="11"/>
      <c r="U55" s="11"/>
      <c r="V55" s="11"/>
      <c r="W55" s="11"/>
      <c r="X55" s="11"/>
    </row>
    <row r="56" spans="2:24" ht="22" customHeight="1" x14ac:dyDescent="0.2">
      <c r="R56" s="11"/>
      <c r="S56" s="11"/>
      <c r="T56" s="11"/>
      <c r="U56" s="11"/>
      <c r="V56" s="11"/>
      <c r="W56" s="11"/>
      <c r="X56" s="11"/>
    </row>
  </sheetData>
  <sheetProtection password="C7EC" sheet="1" objects="1" scenarios="1" selectLockedCells="1"/>
  <mergeCells count="88">
    <mergeCell ref="X15:X18"/>
    <mergeCell ref="L48:Q53"/>
    <mergeCell ref="W7:W8"/>
    <mergeCell ref="F15:O16"/>
    <mergeCell ref="G12:L12"/>
    <mergeCell ref="P15:V16"/>
    <mergeCell ref="H33:I33"/>
    <mergeCell ref="H34:I34"/>
    <mergeCell ref="H35:I35"/>
    <mergeCell ref="H36:I36"/>
    <mergeCell ref="H37:I37"/>
    <mergeCell ref="H38:I38"/>
    <mergeCell ref="H39:I39"/>
    <mergeCell ref="P7:S7"/>
    <mergeCell ref="W15:W17"/>
    <mergeCell ref="F48:H48"/>
    <mergeCell ref="F49:H49"/>
    <mergeCell ref="F50:H50"/>
    <mergeCell ref="R47:W47"/>
    <mergeCell ref="H18:I18"/>
    <mergeCell ref="H19:I19"/>
    <mergeCell ref="H20:I20"/>
    <mergeCell ref="H21:I21"/>
    <mergeCell ref="H22:I22"/>
    <mergeCell ref="H23:I23"/>
    <mergeCell ref="H24:I24"/>
    <mergeCell ref="H25:I25"/>
    <mergeCell ref="H31:I31"/>
    <mergeCell ref="H26:I26"/>
    <mergeCell ref="H40:I40"/>
    <mergeCell ref="H41:I41"/>
    <mergeCell ref="H42:I42"/>
    <mergeCell ref="B48:D53"/>
    <mergeCell ref="S49:W51"/>
    <mergeCell ref="F47:I47"/>
    <mergeCell ref="R46:W46"/>
    <mergeCell ref="R17:V17"/>
    <mergeCell ref="K17:O17"/>
    <mergeCell ref="F17:J17"/>
    <mergeCell ref="P17:P18"/>
    <mergeCell ref="Q17:Q18"/>
    <mergeCell ref="H32:I32"/>
    <mergeCell ref="M31:N31"/>
    <mergeCell ref="M32:N32"/>
    <mergeCell ref="H27:I27"/>
    <mergeCell ref="H28:I28"/>
    <mergeCell ref="H29:I29"/>
    <mergeCell ref="H30:I30"/>
    <mergeCell ref="R9:S9"/>
    <mergeCell ref="P9:Q9"/>
    <mergeCell ref="P8:S8"/>
    <mergeCell ref="B10:E10"/>
    <mergeCell ref="G10:L10"/>
    <mergeCell ref="B1:D1"/>
    <mergeCell ref="B12:E12"/>
    <mergeCell ref="C15:C18"/>
    <mergeCell ref="B15:B18"/>
    <mergeCell ref="D15:D18"/>
    <mergeCell ref="E15:E18"/>
    <mergeCell ref="H43:I43"/>
    <mergeCell ref="H44:I44"/>
    <mergeCell ref="H45:I45"/>
    <mergeCell ref="M18:N18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M30:N30"/>
    <mergeCell ref="M33:N33"/>
    <mergeCell ref="M34:N34"/>
    <mergeCell ref="M35:N35"/>
    <mergeCell ref="M36:N36"/>
    <mergeCell ref="M37:N37"/>
    <mergeCell ref="M43:N43"/>
    <mergeCell ref="M44:N44"/>
    <mergeCell ref="M45:N45"/>
    <mergeCell ref="M38:N38"/>
    <mergeCell ref="M39:N39"/>
    <mergeCell ref="M40:N40"/>
    <mergeCell ref="M41:N41"/>
    <mergeCell ref="M42:N42"/>
  </mergeCells>
  <conditionalFormatting sqref="J19:M45 O19:Q45 E19:H45">
    <cfRule type="containsText" dxfId="0" priority="1" stopIfTrue="1" operator="containsText" text="kg">
      <formula>NOT(ISERROR(SEARCH("kg",E19)))</formula>
    </cfRule>
  </conditionalFormatting>
  <dataValidations count="8">
    <dataValidation imeMode="off" allowBlank="1" showInputMessage="1" showErrorMessage="1" sqref="Q55:Q167 O47:P47 B10 B55:B166 S49 Y49:IS168 D21:D45 M46:P46 M55:P166 E11:L11 C59:L166 R57:X167 V48:X48 X46:X47 L48"/>
    <dataValidation type="list" allowBlank="1" showInputMessage="1" showErrorMessage="1" sqref="E19:E45">
      <formula1>"Athlete W, Athlete M, Coach, Official, Referee, Medic, Press"</formula1>
    </dataValidation>
    <dataValidation type="list" allowBlank="1" showInputMessage="1" showErrorMessage="1" sqref="F19:F45">
      <formula1>"13-11-2019, 14-11-2019, 15-11-2019"</formula1>
    </dataValidation>
    <dataValidation type="list" allowBlank="1" showInputMessage="1" showErrorMessage="1" sqref="K19:K45">
      <formula1>"16-11-2019, 17-11-2019, 18-11-2019"</formula1>
    </dataValidation>
    <dataValidation type="list" allowBlank="1" showInputMessage="1" showErrorMessage="1" sqref="W19:W45">
      <formula1>"YES,NO"</formula1>
    </dataValidation>
    <dataValidation type="list" allowBlank="1" showInputMessage="1" showErrorMessage="1" sqref="Q19:Q45">
      <formula1>"BB, HB,"</formula1>
    </dataValidation>
    <dataValidation type="list" allowBlank="1" showInputMessage="1" showErrorMessage="1" sqref="P19:P45">
      <formula1>"Superior, Standard,"</formula1>
    </dataValidation>
    <dataValidation type="list" allowBlank="1" showInputMessage="1" showErrorMessage="1" sqref="R19:V45">
      <formula1>"Single, Twin"</formula1>
    </dataValidation>
  </dataValidations>
  <hyperlinks>
    <hyperlink ref="C5" r:id="rId1"/>
  </hyperlinks>
  <printOptions horizontalCentered="1" verticalCentered="1"/>
  <pageMargins left="0.23622047244094491" right="0.2" top="0.5" bottom="0.26" header="0.31496062992125984" footer="0.16"/>
  <pageSetup paperSize="9" scale="45" orientation="landscape" r:id="rId2"/>
  <rowBreaks count="3" manualBreakCount="3">
    <brk id="14" max="23" man="1"/>
    <brk id="17" max="23" man="1"/>
    <brk id="18" max="23" man="1"/>
  </rowBreaks>
  <colBreaks count="2" manualBreakCount="2">
    <brk id="6" max="52" man="1"/>
    <brk id="23" max="52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2" enableFormatConditionsCalculation="0"/>
  <dimension ref="A1:U60"/>
  <sheetViews>
    <sheetView showGridLines="0" showZeros="0" view="pageBreakPreview" topLeftCell="A35" zoomScale="50" zoomScaleSheetLayoutView="50" workbookViewId="0">
      <selection activeCell="I42" sqref="I42"/>
    </sheetView>
  </sheetViews>
  <sheetFormatPr baseColWidth="10" defaultColWidth="30.796875" defaultRowHeight="25" customHeight="1" x14ac:dyDescent="0.3"/>
  <cols>
    <col min="1" max="2" width="30.796875" style="127"/>
    <col min="3" max="8" width="30.796875" style="128"/>
    <col min="9" max="9" width="30.796875" style="137"/>
    <col min="10" max="13" width="30.796875" style="128"/>
    <col min="14" max="14" width="30.796875" style="130"/>
    <col min="15" max="16384" width="30.796875" style="128"/>
  </cols>
  <sheetData>
    <row r="1" spans="1:14" ht="25" customHeight="1" x14ac:dyDescent="0.35">
      <c r="D1" s="311" t="s">
        <v>10</v>
      </c>
      <c r="E1" s="311"/>
      <c r="F1" s="311"/>
      <c r="H1" s="129"/>
      <c r="I1" s="129"/>
      <c r="J1" s="129"/>
      <c r="K1" s="129"/>
      <c r="L1" s="129"/>
    </row>
    <row r="2" spans="1:14" ht="25" customHeight="1" x14ac:dyDescent="0.35">
      <c r="D2" s="302" t="s">
        <v>33</v>
      </c>
      <c r="E2" s="302"/>
      <c r="F2" s="302"/>
      <c r="H2" s="131"/>
      <c r="I2" s="131"/>
      <c r="J2" s="131"/>
      <c r="K2" s="131"/>
      <c r="L2" s="131"/>
    </row>
    <row r="3" spans="1:14" ht="25" customHeight="1" x14ac:dyDescent="0.35">
      <c r="D3" s="302" t="s">
        <v>34</v>
      </c>
      <c r="E3" s="302"/>
      <c r="F3" s="302"/>
      <c r="H3" s="131"/>
      <c r="I3" s="131"/>
      <c r="J3" s="131"/>
      <c r="K3" s="131"/>
      <c r="L3" s="131"/>
    </row>
    <row r="4" spans="1:14" ht="25" customHeight="1" x14ac:dyDescent="0.35">
      <c r="D4" s="302" t="s">
        <v>35</v>
      </c>
      <c r="E4" s="302"/>
      <c r="F4" s="302"/>
      <c r="H4" s="131"/>
      <c r="I4" s="131"/>
      <c r="J4" s="131"/>
      <c r="K4" s="131"/>
      <c r="L4" s="131"/>
    </row>
    <row r="5" spans="1:14" ht="25" customHeight="1" x14ac:dyDescent="0.35">
      <c r="D5" s="302" t="s">
        <v>36</v>
      </c>
      <c r="E5" s="302"/>
      <c r="F5" s="302"/>
      <c r="H5" s="131"/>
      <c r="I5" s="131"/>
      <c r="J5" s="131"/>
      <c r="K5" s="131"/>
      <c r="L5" s="131"/>
    </row>
    <row r="6" spans="1:14" ht="25" customHeight="1" x14ac:dyDescent="0.35">
      <c r="D6" s="302" t="s">
        <v>37</v>
      </c>
      <c r="E6" s="302"/>
      <c r="F6" s="302"/>
      <c r="H6" s="131"/>
      <c r="I6" s="131"/>
      <c r="J6" s="131"/>
      <c r="K6" s="131"/>
      <c r="L6" s="131"/>
    </row>
    <row r="7" spans="1:14" ht="25" customHeight="1" thickBot="1" x14ac:dyDescent="0.4">
      <c r="A7" s="139" t="s">
        <v>38</v>
      </c>
      <c r="F7" s="311" t="s">
        <v>39</v>
      </c>
      <c r="G7" s="311"/>
      <c r="H7" s="311"/>
      <c r="I7" s="311"/>
      <c r="N7" s="128"/>
    </row>
    <row r="8" spans="1:14" ht="25" customHeight="1" thickBot="1" x14ac:dyDescent="0.4">
      <c r="A8" s="303">
        <f>Hotel_Form!B10</f>
        <v>0</v>
      </c>
      <c r="B8" s="304"/>
      <c r="C8" s="304"/>
      <c r="D8" s="304"/>
      <c r="E8" s="305"/>
      <c r="F8" s="150"/>
      <c r="G8" s="152" t="s">
        <v>63</v>
      </c>
      <c r="H8" s="153">
        <f ca="1">TODAY()+LEN(Hotel_Form!B10)</f>
        <v>43752</v>
      </c>
      <c r="I8" s="151"/>
      <c r="N8" s="128"/>
    </row>
    <row r="9" spans="1:14" ht="25" customHeight="1" x14ac:dyDescent="0.35">
      <c r="B9" s="132"/>
      <c r="C9" s="132"/>
      <c r="D9" s="132"/>
      <c r="F9" s="311" t="s">
        <v>40</v>
      </c>
      <c r="G9" s="311"/>
      <c r="H9" s="311"/>
      <c r="I9" s="311"/>
      <c r="N9" s="128"/>
    </row>
    <row r="10" spans="1:14" ht="25" customHeight="1" x14ac:dyDescent="0.35">
      <c r="A10" s="133"/>
      <c r="F10" s="150"/>
      <c r="G10" s="154" t="s">
        <v>41</v>
      </c>
      <c r="H10" s="312">
        <f ca="1">NOW()</f>
        <v>43752.779428587965</v>
      </c>
      <c r="I10" s="312"/>
      <c r="N10" s="128"/>
    </row>
    <row r="11" spans="1:14" ht="25" customHeight="1" thickBot="1" x14ac:dyDescent="0.35">
      <c r="A11" s="133">
        <f>Hotel_Form!B10</f>
        <v>0</v>
      </c>
      <c r="I11" s="130"/>
      <c r="N11" s="128"/>
    </row>
    <row r="12" spans="1:14" ht="25" customHeight="1" thickBot="1" x14ac:dyDescent="0.35">
      <c r="A12" s="315" t="s">
        <v>4</v>
      </c>
      <c r="B12" s="313" t="s">
        <v>62</v>
      </c>
      <c r="C12" s="317" t="s">
        <v>27</v>
      </c>
      <c r="D12" s="306" t="s">
        <v>57</v>
      </c>
      <c r="E12" s="307"/>
      <c r="F12" s="307"/>
      <c r="G12" s="307"/>
      <c r="H12" s="308"/>
      <c r="I12" s="319" t="s">
        <v>18</v>
      </c>
      <c r="N12" s="128"/>
    </row>
    <row r="13" spans="1:14" s="134" customFormat="1" ht="25" customHeight="1" thickTop="1" thickBot="1" x14ac:dyDescent="0.25">
      <c r="A13" s="316"/>
      <c r="B13" s="314"/>
      <c r="C13" s="318"/>
      <c r="D13" s="155">
        <v>43782</v>
      </c>
      <c r="E13" s="156">
        <v>43783</v>
      </c>
      <c r="F13" s="156">
        <v>43784</v>
      </c>
      <c r="G13" s="156">
        <v>43785</v>
      </c>
      <c r="H13" s="157">
        <v>43786</v>
      </c>
      <c r="I13" s="320"/>
    </row>
    <row r="14" spans="1:14" s="134" customFormat="1" ht="25" customHeight="1" thickTop="1" x14ac:dyDescent="0.2">
      <c r="A14" s="140">
        <v>1</v>
      </c>
      <c r="B14" s="141" t="str">
        <f>Hotel_Form!P21</f>
        <v>Superior</v>
      </c>
      <c r="C14" s="142">
        <f>Hotel_Form!Q21</f>
        <v>0</v>
      </c>
      <c r="D14" s="143">
        <f>Hotel_Form!R21</f>
        <v>0</v>
      </c>
      <c r="E14" s="143">
        <f>Hotel_Form!S21</f>
        <v>0</v>
      </c>
      <c r="F14" s="144">
        <f>Hotel_Form!T21</f>
        <v>0</v>
      </c>
      <c r="G14" s="144">
        <f>Hotel_Form!U21</f>
        <v>0</v>
      </c>
      <c r="H14" s="144">
        <f>Hotel_Form!V21</f>
        <v>0</v>
      </c>
      <c r="I14" s="145">
        <f t="shared" ref="I14:I38" si="0">IF(B14="Superior",IF(C14="BB",IF(D14="Single",Sgl_BB_A,0)+IF(D14="Twin",Twn_BB_A,0)+IF(E14="Single",Sgl_BB_A,0)+IF(E14="Twin",Twn_BB_A,0)+IF(F14="Single",Sgl_BB_A,0)+IF(F14="Twin",Twn_BB_A,0)+IF(G14="Single",Sgl_BB_A,0)+IF(G14="Twin",Twn_BB_A,0)+IF(H14="Single",Sgl_BB_A,0)+IF(H14="Twin",Twn_BB_A,0))
+IF(C14="HB",IF(D14="Single",Sgl_HB_A,0)+IF(D14="Twin",Twn_HB_A,0)+IF(E14="Single",Sgl_HB_A,0)+IF(E14="Twin",Twn_HB_A,0)+IF(F14="Single",Sgl_HB_A,0)+IF(F14="Twin",Twn_HB_A,0)+IF(G14="Single",Sgl_HB_A,0)+IF(G14="Twin",Twn_HB_A,0)+IF(H14="Single",Sgl_HB_A,0)+IF(H14="Twin",Twn_HB_A,0)))
+IF(B14="Standard",IF(C14="BB",IF(D14="Single",Sgl_BB_B,0)+IF(D14="Twin",Twn_BB_B,0)+IF(E14="Single",Sgl_BB_B,0)+IF(E14="Twin",Twn_BB_B,0)+IF(F14="Single",Sgl_BB_B,0)+IF(F14="Twin",Twn_BB_B,0)+IF(G14="Single",Sgl_BB_B,0)+IF(G14="Twin",Twn_BB_B,0)+IF(H14="Single",Sgl_BB_B,0)+IF(H14="Twin",Twn_BB_B,0))
+IF(C14="HB",IF(D14="Single",Sgl_HB_B,0)+IF(D14="Twin",Twn_HB_B,0)+IF(E14="Single",Sgl_HB_B,0)+IF(E14="Twin",Twn_HB_B,0)+IF(F14="Single",Sgl_HB_B,0)+IF(F14="Twin",Twn_HB_B,0)+IF(G14="Single",Sgl_HB_B,0)+IF(G14="Twin",Twn_HB_B,0)+IF(H14="Single",Sgl_HB_B,0)+IF(H14="Twin",Twn_HB_B,0)))</f>
        <v>0</v>
      </c>
    </row>
    <row r="15" spans="1:14" s="134" customFormat="1" ht="25" customHeight="1" x14ac:dyDescent="0.2">
      <c r="A15" s="146">
        <v>2</v>
      </c>
      <c r="B15" s="141" t="str">
        <f>Hotel_Form!P22</f>
        <v>Superior</v>
      </c>
      <c r="C15" s="147">
        <f>Hotel_Form!Q22</f>
        <v>0</v>
      </c>
      <c r="D15" s="143">
        <f>Hotel_Form!R22</f>
        <v>0</v>
      </c>
      <c r="E15" s="143">
        <f>Hotel_Form!S22</f>
        <v>0</v>
      </c>
      <c r="F15" s="144">
        <f>Hotel_Form!T22</f>
        <v>0</v>
      </c>
      <c r="G15" s="144">
        <f>Hotel_Form!U22</f>
        <v>0</v>
      </c>
      <c r="H15" s="144">
        <f>Hotel_Form!V22</f>
        <v>0</v>
      </c>
      <c r="I15" s="148">
        <f t="shared" si="0"/>
        <v>0</v>
      </c>
    </row>
    <row r="16" spans="1:14" s="134" customFormat="1" ht="25" customHeight="1" x14ac:dyDescent="0.2">
      <c r="A16" s="146">
        <v>3</v>
      </c>
      <c r="B16" s="141" t="str">
        <f>Hotel_Form!P23</f>
        <v>Superior</v>
      </c>
      <c r="C16" s="147">
        <f>Hotel_Form!Q23</f>
        <v>0</v>
      </c>
      <c r="D16" s="143">
        <f>Hotel_Form!R23</f>
        <v>0</v>
      </c>
      <c r="E16" s="143">
        <f>Hotel_Form!S23</f>
        <v>0</v>
      </c>
      <c r="F16" s="144">
        <f>Hotel_Form!T23</f>
        <v>0</v>
      </c>
      <c r="G16" s="144">
        <f>Hotel_Form!U23</f>
        <v>0</v>
      </c>
      <c r="H16" s="144">
        <f>Hotel_Form!V23</f>
        <v>0</v>
      </c>
      <c r="I16" s="148">
        <f t="shared" si="0"/>
        <v>0</v>
      </c>
    </row>
    <row r="17" spans="1:12" s="134" customFormat="1" ht="25" customHeight="1" x14ac:dyDescent="0.2">
      <c r="A17" s="146">
        <v>4</v>
      </c>
      <c r="B17" s="141" t="str">
        <f>Hotel_Form!P24</f>
        <v>Superior</v>
      </c>
      <c r="C17" s="147">
        <f>Hotel_Form!Q24</f>
        <v>0</v>
      </c>
      <c r="D17" s="143">
        <f>Hotel_Form!R24</f>
        <v>0</v>
      </c>
      <c r="E17" s="143">
        <f>Hotel_Form!S24</f>
        <v>0</v>
      </c>
      <c r="F17" s="144">
        <f>Hotel_Form!T24</f>
        <v>0</v>
      </c>
      <c r="G17" s="144">
        <f>Hotel_Form!U24</f>
        <v>0</v>
      </c>
      <c r="H17" s="144">
        <f>Hotel_Form!V24</f>
        <v>0</v>
      </c>
      <c r="I17" s="148">
        <f t="shared" si="0"/>
        <v>0</v>
      </c>
    </row>
    <row r="18" spans="1:12" s="134" customFormat="1" ht="25" customHeight="1" x14ac:dyDescent="0.2">
      <c r="A18" s="146">
        <v>5</v>
      </c>
      <c r="B18" s="141" t="str">
        <f>Hotel_Form!P25</f>
        <v>Superior</v>
      </c>
      <c r="C18" s="147">
        <f>Hotel_Form!Q25</f>
        <v>0</v>
      </c>
      <c r="D18" s="143">
        <f>Hotel_Form!R25</f>
        <v>0</v>
      </c>
      <c r="E18" s="143">
        <f>Hotel_Form!S25</f>
        <v>0</v>
      </c>
      <c r="F18" s="144">
        <f>Hotel_Form!T25</f>
        <v>0</v>
      </c>
      <c r="G18" s="144">
        <f>Hotel_Form!U25</f>
        <v>0</v>
      </c>
      <c r="H18" s="144">
        <f>Hotel_Form!V25</f>
        <v>0</v>
      </c>
      <c r="I18" s="148">
        <f t="shared" si="0"/>
        <v>0</v>
      </c>
    </row>
    <row r="19" spans="1:12" s="134" customFormat="1" ht="25" customHeight="1" x14ac:dyDescent="0.2">
      <c r="A19" s="146">
        <v>6</v>
      </c>
      <c r="B19" s="141" t="str">
        <f>Hotel_Form!P26</f>
        <v>Superior</v>
      </c>
      <c r="C19" s="147">
        <f>Hotel_Form!Q26</f>
        <v>0</v>
      </c>
      <c r="D19" s="143">
        <f>Hotel_Form!R26</f>
        <v>0</v>
      </c>
      <c r="E19" s="143">
        <f>Hotel_Form!S26</f>
        <v>0</v>
      </c>
      <c r="F19" s="144">
        <f>Hotel_Form!T26</f>
        <v>0</v>
      </c>
      <c r="G19" s="144">
        <f>Hotel_Form!U26</f>
        <v>0</v>
      </c>
      <c r="H19" s="144">
        <f>Hotel_Form!V26</f>
        <v>0</v>
      </c>
      <c r="I19" s="148">
        <f t="shared" si="0"/>
        <v>0</v>
      </c>
    </row>
    <row r="20" spans="1:12" s="134" customFormat="1" ht="25" customHeight="1" x14ac:dyDescent="0.2">
      <c r="A20" s="146">
        <v>7</v>
      </c>
      <c r="B20" s="141" t="str">
        <f>Hotel_Form!P27</f>
        <v>Superior</v>
      </c>
      <c r="C20" s="147">
        <f>Hotel_Form!Q27</f>
        <v>0</v>
      </c>
      <c r="D20" s="143">
        <f>Hotel_Form!R27</f>
        <v>0</v>
      </c>
      <c r="E20" s="143">
        <f>Hotel_Form!S27</f>
        <v>0</v>
      </c>
      <c r="F20" s="144">
        <f>Hotel_Form!T27</f>
        <v>0</v>
      </c>
      <c r="G20" s="144">
        <f>Hotel_Form!U27</f>
        <v>0</v>
      </c>
      <c r="H20" s="144">
        <f>Hotel_Form!V27</f>
        <v>0</v>
      </c>
      <c r="I20" s="148">
        <f t="shared" si="0"/>
        <v>0</v>
      </c>
    </row>
    <row r="21" spans="1:12" s="134" customFormat="1" ht="25" customHeight="1" x14ac:dyDescent="0.2">
      <c r="A21" s="146">
        <v>8</v>
      </c>
      <c r="B21" s="141" t="str">
        <f>Hotel_Form!P28</f>
        <v>Superior</v>
      </c>
      <c r="C21" s="147">
        <f>Hotel_Form!Q28</f>
        <v>0</v>
      </c>
      <c r="D21" s="143">
        <f>Hotel_Form!R28</f>
        <v>0</v>
      </c>
      <c r="E21" s="143">
        <f>Hotel_Form!S28</f>
        <v>0</v>
      </c>
      <c r="F21" s="144">
        <f>Hotel_Form!T28</f>
        <v>0</v>
      </c>
      <c r="G21" s="144">
        <f>Hotel_Form!U28</f>
        <v>0</v>
      </c>
      <c r="H21" s="144">
        <f>Hotel_Form!V28</f>
        <v>0</v>
      </c>
      <c r="I21" s="148">
        <f t="shared" si="0"/>
        <v>0</v>
      </c>
    </row>
    <row r="22" spans="1:12" s="134" customFormat="1" ht="25" customHeight="1" x14ac:dyDescent="0.2">
      <c r="A22" s="146">
        <v>9</v>
      </c>
      <c r="B22" s="141" t="str">
        <f>Hotel_Form!P29</f>
        <v>Superior</v>
      </c>
      <c r="C22" s="147">
        <f>Hotel_Form!Q29</f>
        <v>0</v>
      </c>
      <c r="D22" s="143">
        <f>Hotel_Form!R29</f>
        <v>0</v>
      </c>
      <c r="E22" s="143">
        <f>Hotel_Form!S29</f>
        <v>0</v>
      </c>
      <c r="F22" s="144">
        <f>Hotel_Form!T29</f>
        <v>0</v>
      </c>
      <c r="G22" s="144">
        <f>Hotel_Form!U29</f>
        <v>0</v>
      </c>
      <c r="H22" s="144">
        <f>Hotel_Form!V29</f>
        <v>0</v>
      </c>
      <c r="I22" s="148">
        <f t="shared" si="0"/>
        <v>0</v>
      </c>
    </row>
    <row r="23" spans="1:12" s="134" customFormat="1" ht="25" customHeight="1" x14ac:dyDescent="0.2">
      <c r="A23" s="146">
        <v>10</v>
      </c>
      <c r="B23" s="141" t="str">
        <f>Hotel_Form!P30</f>
        <v>Superior</v>
      </c>
      <c r="C23" s="147">
        <f>Hotel_Form!Q30</f>
        <v>0</v>
      </c>
      <c r="D23" s="143">
        <f>Hotel_Form!R30</f>
        <v>0</v>
      </c>
      <c r="E23" s="143">
        <f>Hotel_Form!S30</f>
        <v>0</v>
      </c>
      <c r="F23" s="144">
        <f>Hotel_Form!T30</f>
        <v>0</v>
      </c>
      <c r="G23" s="144">
        <f>Hotel_Form!U30</f>
        <v>0</v>
      </c>
      <c r="H23" s="144">
        <f>Hotel_Form!V30</f>
        <v>0</v>
      </c>
      <c r="I23" s="148">
        <f t="shared" si="0"/>
        <v>0</v>
      </c>
    </row>
    <row r="24" spans="1:12" s="134" customFormat="1" ht="25" customHeight="1" x14ac:dyDescent="0.2">
      <c r="A24" s="146">
        <v>11</v>
      </c>
      <c r="B24" s="141" t="str">
        <f>Hotel_Form!P31</f>
        <v>Superior</v>
      </c>
      <c r="C24" s="147">
        <f>Hotel_Form!Q31</f>
        <v>0</v>
      </c>
      <c r="D24" s="143">
        <f>Hotel_Form!R31</f>
        <v>0</v>
      </c>
      <c r="E24" s="143">
        <f>Hotel_Form!S31</f>
        <v>0</v>
      </c>
      <c r="F24" s="144">
        <f>Hotel_Form!T31</f>
        <v>0</v>
      </c>
      <c r="G24" s="144">
        <f>Hotel_Form!U31</f>
        <v>0</v>
      </c>
      <c r="H24" s="144">
        <f>Hotel_Form!V31</f>
        <v>0</v>
      </c>
      <c r="I24" s="148">
        <f t="shared" si="0"/>
        <v>0</v>
      </c>
    </row>
    <row r="25" spans="1:12" s="134" customFormat="1" ht="25" customHeight="1" x14ac:dyDescent="0.2">
      <c r="A25" s="146">
        <v>12</v>
      </c>
      <c r="B25" s="141" t="str">
        <f>Hotel_Form!P32</f>
        <v>Superior</v>
      </c>
      <c r="C25" s="147">
        <f>Hotel_Form!Q32</f>
        <v>0</v>
      </c>
      <c r="D25" s="143">
        <f>Hotel_Form!R32</f>
        <v>0</v>
      </c>
      <c r="E25" s="143">
        <f>Hotel_Form!S32</f>
        <v>0</v>
      </c>
      <c r="F25" s="144">
        <f>Hotel_Form!T32</f>
        <v>0</v>
      </c>
      <c r="G25" s="144">
        <f>Hotel_Form!U32</f>
        <v>0</v>
      </c>
      <c r="H25" s="144">
        <f>Hotel_Form!V32</f>
        <v>0</v>
      </c>
      <c r="I25" s="148">
        <f t="shared" si="0"/>
        <v>0</v>
      </c>
      <c r="J25" s="135"/>
    </row>
    <row r="26" spans="1:12" s="134" customFormat="1" ht="25" customHeight="1" x14ac:dyDescent="0.2">
      <c r="A26" s="146">
        <v>13</v>
      </c>
      <c r="B26" s="141" t="str">
        <f>Hotel_Form!P33</f>
        <v>Superior</v>
      </c>
      <c r="C26" s="147">
        <f>Hotel_Form!Q33</f>
        <v>0</v>
      </c>
      <c r="D26" s="143">
        <f>Hotel_Form!R33</f>
        <v>0</v>
      </c>
      <c r="E26" s="143">
        <f>Hotel_Form!S33</f>
        <v>0</v>
      </c>
      <c r="F26" s="144">
        <f>Hotel_Form!T33</f>
        <v>0</v>
      </c>
      <c r="G26" s="144">
        <f>Hotel_Form!U33</f>
        <v>0</v>
      </c>
      <c r="H26" s="144">
        <f>Hotel_Form!V33</f>
        <v>0</v>
      </c>
      <c r="I26" s="148">
        <f t="shared" si="0"/>
        <v>0</v>
      </c>
      <c r="J26" s="135"/>
    </row>
    <row r="27" spans="1:12" s="134" customFormat="1" ht="25" customHeight="1" x14ac:dyDescent="0.2">
      <c r="A27" s="146">
        <v>14</v>
      </c>
      <c r="B27" s="141" t="str">
        <f>Hotel_Form!P34</f>
        <v>Superior</v>
      </c>
      <c r="C27" s="147">
        <f>Hotel_Form!Q34</f>
        <v>0</v>
      </c>
      <c r="D27" s="143">
        <f>Hotel_Form!R34</f>
        <v>0</v>
      </c>
      <c r="E27" s="143">
        <f>Hotel_Form!S34</f>
        <v>0</v>
      </c>
      <c r="F27" s="144">
        <f>Hotel_Form!T34</f>
        <v>0</v>
      </c>
      <c r="G27" s="144">
        <f>Hotel_Form!U34</f>
        <v>0</v>
      </c>
      <c r="H27" s="144">
        <f>Hotel_Form!V34</f>
        <v>0</v>
      </c>
      <c r="I27" s="148">
        <f t="shared" si="0"/>
        <v>0</v>
      </c>
    </row>
    <row r="28" spans="1:12" s="134" customFormat="1" ht="25" customHeight="1" x14ac:dyDescent="0.2">
      <c r="A28" s="146">
        <v>15</v>
      </c>
      <c r="B28" s="141" t="str">
        <f>Hotel_Form!P35</f>
        <v>Superior</v>
      </c>
      <c r="C28" s="147">
        <f>Hotel_Form!Q35</f>
        <v>0</v>
      </c>
      <c r="D28" s="143">
        <f>Hotel_Form!R35</f>
        <v>0</v>
      </c>
      <c r="E28" s="143">
        <f>Hotel_Form!S35</f>
        <v>0</v>
      </c>
      <c r="F28" s="144">
        <f>Hotel_Form!T35</f>
        <v>0</v>
      </c>
      <c r="G28" s="144">
        <f>Hotel_Form!U35</f>
        <v>0</v>
      </c>
      <c r="H28" s="144">
        <f>Hotel_Form!V35</f>
        <v>0</v>
      </c>
      <c r="I28" s="148">
        <f t="shared" si="0"/>
        <v>0</v>
      </c>
      <c r="J28" s="135"/>
      <c r="K28" s="135"/>
      <c r="L28" s="135"/>
    </row>
    <row r="29" spans="1:12" s="134" customFormat="1" ht="25" customHeight="1" x14ac:dyDescent="0.2">
      <c r="A29" s="146">
        <v>16</v>
      </c>
      <c r="B29" s="141" t="str">
        <f>Hotel_Form!P36</f>
        <v>Superior</v>
      </c>
      <c r="C29" s="147">
        <f>Hotel_Form!Q36</f>
        <v>0</v>
      </c>
      <c r="D29" s="143">
        <f>Hotel_Form!R36</f>
        <v>0</v>
      </c>
      <c r="E29" s="143">
        <f>Hotel_Form!S36</f>
        <v>0</v>
      </c>
      <c r="F29" s="144">
        <f>Hotel_Form!T36</f>
        <v>0</v>
      </c>
      <c r="G29" s="144">
        <f>Hotel_Form!U36</f>
        <v>0</v>
      </c>
      <c r="H29" s="144">
        <f>Hotel_Form!V36</f>
        <v>0</v>
      </c>
      <c r="I29" s="148">
        <f t="shared" si="0"/>
        <v>0</v>
      </c>
      <c r="J29" s="135"/>
    </row>
    <row r="30" spans="1:12" s="134" customFormat="1" ht="25" customHeight="1" x14ac:dyDescent="0.2">
      <c r="A30" s="146">
        <v>17</v>
      </c>
      <c r="B30" s="141" t="str">
        <f>Hotel_Form!P37</f>
        <v>Superior</v>
      </c>
      <c r="C30" s="147">
        <f>Hotel_Form!Q37</f>
        <v>0</v>
      </c>
      <c r="D30" s="143">
        <f>Hotel_Form!R37</f>
        <v>0</v>
      </c>
      <c r="E30" s="143">
        <f>Hotel_Form!S37</f>
        <v>0</v>
      </c>
      <c r="F30" s="144">
        <f>Hotel_Form!T37</f>
        <v>0</v>
      </c>
      <c r="G30" s="144">
        <f>Hotel_Form!U37</f>
        <v>0</v>
      </c>
      <c r="H30" s="144">
        <f>Hotel_Form!V37</f>
        <v>0</v>
      </c>
      <c r="I30" s="148">
        <f t="shared" si="0"/>
        <v>0</v>
      </c>
      <c r="K30" s="136"/>
    </row>
    <row r="31" spans="1:12" s="134" customFormat="1" ht="25" customHeight="1" x14ac:dyDescent="0.2">
      <c r="A31" s="146">
        <v>18</v>
      </c>
      <c r="B31" s="141" t="str">
        <f>Hotel_Form!P38</f>
        <v>Superior</v>
      </c>
      <c r="C31" s="147">
        <f>Hotel_Form!Q38</f>
        <v>0</v>
      </c>
      <c r="D31" s="143">
        <f>Hotel_Form!R38</f>
        <v>0</v>
      </c>
      <c r="E31" s="143">
        <f>Hotel_Form!S38</f>
        <v>0</v>
      </c>
      <c r="F31" s="144">
        <f>Hotel_Form!T38</f>
        <v>0</v>
      </c>
      <c r="G31" s="144">
        <f>Hotel_Form!U38</f>
        <v>0</v>
      </c>
      <c r="H31" s="144">
        <f>Hotel_Form!V38</f>
        <v>0</v>
      </c>
      <c r="I31" s="148">
        <f t="shared" si="0"/>
        <v>0</v>
      </c>
    </row>
    <row r="32" spans="1:12" s="134" customFormat="1" ht="25" customHeight="1" x14ac:dyDescent="0.2">
      <c r="A32" s="146">
        <v>19</v>
      </c>
      <c r="B32" s="141" t="str">
        <f>Hotel_Form!P39</f>
        <v>Superior</v>
      </c>
      <c r="C32" s="147">
        <f>Hotel_Form!Q39</f>
        <v>0</v>
      </c>
      <c r="D32" s="143">
        <f>Hotel_Form!R39</f>
        <v>0</v>
      </c>
      <c r="E32" s="143">
        <f>Hotel_Form!S39</f>
        <v>0</v>
      </c>
      <c r="F32" s="144">
        <f>Hotel_Form!T39</f>
        <v>0</v>
      </c>
      <c r="G32" s="144">
        <f>Hotel_Form!U39</f>
        <v>0</v>
      </c>
      <c r="H32" s="144">
        <f>Hotel_Form!V39</f>
        <v>0</v>
      </c>
      <c r="I32" s="148">
        <f t="shared" si="0"/>
        <v>0</v>
      </c>
    </row>
    <row r="33" spans="1:21" s="134" customFormat="1" ht="25" customHeight="1" x14ac:dyDescent="0.2">
      <c r="A33" s="146">
        <v>20</v>
      </c>
      <c r="B33" s="141" t="str">
        <f>Hotel_Form!P40</f>
        <v>Superior</v>
      </c>
      <c r="C33" s="147">
        <f>Hotel_Form!Q40</f>
        <v>0</v>
      </c>
      <c r="D33" s="143">
        <f>Hotel_Form!R40</f>
        <v>0</v>
      </c>
      <c r="E33" s="143">
        <f>Hotel_Form!S40</f>
        <v>0</v>
      </c>
      <c r="F33" s="144">
        <f>Hotel_Form!T40</f>
        <v>0</v>
      </c>
      <c r="G33" s="144">
        <f>Hotel_Form!U40</f>
        <v>0</v>
      </c>
      <c r="H33" s="144">
        <f>Hotel_Form!V40</f>
        <v>0</v>
      </c>
      <c r="I33" s="148">
        <f t="shared" si="0"/>
        <v>0</v>
      </c>
    </row>
    <row r="34" spans="1:21" s="134" customFormat="1" ht="25" customHeight="1" x14ac:dyDescent="0.2">
      <c r="A34" s="146">
        <v>21</v>
      </c>
      <c r="B34" s="141" t="str">
        <f>Hotel_Form!P41</f>
        <v>Superior</v>
      </c>
      <c r="C34" s="147">
        <f>Hotel_Form!Q41</f>
        <v>0</v>
      </c>
      <c r="D34" s="143">
        <f>Hotel_Form!R41</f>
        <v>0</v>
      </c>
      <c r="E34" s="143">
        <f>Hotel_Form!S41</f>
        <v>0</v>
      </c>
      <c r="F34" s="144">
        <f>Hotel_Form!T41</f>
        <v>0</v>
      </c>
      <c r="G34" s="144">
        <f>Hotel_Form!U41</f>
        <v>0</v>
      </c>
      <c r="H34" s="144">
        <f>Hotel_Form!V41</f>
        <v>0</v>
      </c>
      <c r="I34" s="148">
        <f t="shared" si="0"/>
        <v>0</v>
      </c>
    </row>
    <row r="35" spans="1:21" s="134" customFormat="1" ht="25" customHeight="1" x14ac:dyDescent="0.2">
      <c r="A35" s="146">
        <v>22</v>
      </c>
      <c r="B35" s="141" t="str">
        <f>Hotel_Form!P42</f>
        <v>Superior</v>
      </c>
      <c r="C35" s="147">
        <f>Hotel_Form!Q42</f>
        <v>0</v>
      </c>
      <c r="D35" s="143">
        <f>Hotel_Form!R42</f>
        <v>0</v>
      </c>
      <c r="E35" s="143">
        <f>Hotel_Form!S42</f>
        <v>0</v>
      </c>
      <c r="F35" s="144">
        <f>Hotel_Form!T42</f>
        <v>0</v>
      </c>
      <c r="G35" s="144">
        <f>Hotel_Form!U42</f>
        <v>0</v>
      </c>
      <c r="H35" s="144">
        <f>Hotel_Form!V42</f>
        <v>0</v>
      </c>
      <c r="I35" s="148">
        <f t="shared" si="0"/>
        <v>0</v>
      </c>
    </row>
    <row r="36" spans="1:21" s="134" customFormat="1" ht="25" customHeight="1" x14ac:dyDescent="0.2">
      <c r="A36" s="146">
        <v>23</v>
      </c>
      <c r="B36" s="141" t="str">
        <f>Hotel_Form!P43</f>
        <v>Superior</v>
      </c>
      <c r="C36" s="147">
        <f>Hotel_Form!Q43</f>
        <v>0</v>
      </c>
      <c r="D36" s="143">
        <f>Hotel_Form!R43</f>
        <v>0</v>
      </c>
      <c r="E36" s="143">
        <f>Hotel_Form!S43</f>
        <v>0</v>
      </c>
      <c r="F36" s="144">
        <f>Hotel_Form!T43</f>
        <v>0</v>
      </c>
      <c r="G36" s="144">
        <f>Hotel_Form!U43</f>
        <v>0</v>
      </c>
      <c r="H36" s="144">
        <f>Hotel_Form!V43</f>
        <v>0</v>
      </c>
      <c r="I36" s="148">
        <f t="shared" si="0"/>
        <v>0</v>
      </c>
    </row>
    <row r="37" spans="1:21" s="134" customFormat="1" ht="25" customHeight="1" x14ac:dyDescent="0.2">
      <c r="A37" s="146">
        <v>24</v>
      </c>
      <c r="B37" s="141" t="str">
        <f>Hotel_Form!P44</f>
        <v>Superior</v>
      </c>
      <c r="C37" s="147">
        <f>Hotel_Form!Q44</f>
        <v>0</v>
      </c>
      <c r="D37" s="143">
        <f>Hotel_Form!R44</f>
        <v>0</v>
      </c>
      <c r="E37" s="143">
        <f>Hotel_Form!S44</f>
        <v>0</v>
      </c>
      <c r="F37" s="144">
        <f>Hotel_Form!T44</f>
        <v>0</v>
      </c>
      <c r="G37" s="144">
        <f>Hotel_Form!U44</f>
        <v>0</v>
      </c>
      <c r="H37" s="144">
        <f>Hotel_Form!V44</f>
        <v>0</v>
      </c>
      <c r="I37" s="148">
        <f t="shared" si="0"/>
        <v>0</v>
      </c>
    </row>
    <row r="38" spans="1:21" s="134" customFormat="1" ht="25" customHeight="1" thickBot="1" x14ac:dyDescent="0.25">
      <c r="A38" s="149">
        <v>25</v>
      </c>
      <c r="B38" s="141" t="str">
        <f>Hotel_Form!P45</f>
        <v>Superior</v>
      </c>
      <c r="C38" s="147">
        <f>Hotel_Form!Q45</f>
        <v>0</v>
      </c>
      <c r="D38" s="143">
        <f>Hotel_Form!R45</f>
        <v>0</v>
      </c>
      <c r="E38" s="143">
        <f>Hotel_Form!S45</f>
        <v>0</v>
      </c>
      <c r="F38" s="144">
        <f>Hotel_Form!T45</f>
        <v>0</v>
      </c>
      <c r="G38" s="144">
        <f>Hotel_Form!U45</f>
        <v>0</v>
      </c>
      <c r="H38" s="144">
        <f>Hotel_Form!V45</f>
        <v>0</v>
      </c>
      <c r="I38" s="148">
        <f t="shared" si="0"/>
        <v>0</v>
      </c>
    </row>
    <row r="39" spans="1:21" s="162" customFormat="1" ht="25" customHeight="1" x14ac:dyDescent="0.2">
      <c r="A39" s="158"/>
      <c r="B39" s="159"/>
      <c r="C39" s="159"/>
      <c r="D39" s="159"/>
      <c r="E39" s="159"/>
      <c r="F39" s="160"/>
      <c r="G39" s="159"/>
      <c r="H39" s="159"/>
      <c r="I39" s="161"/>
    </row>
    <row r="40" spans="1:21" s="162" customFormat="1" ht="25" customHeight="1" x14ac:dyDescent="0.2">
      <c r="A40" s="309" t="s">
        <v>43</v>
      </c>
      <c r="B40" s="310"/>
      <c r="C40" s="322">
        <f>COUNTIF(Hotel_Form!W21:W45,"YES")</f>
        <v>0</v>
      </c>
      <c r="D40" s="323"/>
      <c r="E40" s="163" t="s">
        <v>42</v>
      </c>
      <c r="G40" s="185">
        <f>LP</f>
        <v>15</v>
      </c>
      <c r="H40" s="186"/>
      <c r="I40" s="164">
        <f>C40*G40</f>
        <v>0</v>
      </c>
    </row>
    <row r="41" spans="1:21" s="162" customFormat="1" ht="25" customHeight="1" thickBot="1" x14ac:dyDescent="0.25">
      <c r="A41" s="165"/>
      <c r="B41" s="166"/>
      <c r="C41" s="166"/>
      <c r="D41" s="166"/>
      <c r="E41" s="166"/>
      <c r="F41" s="166"/>
      <c r="G41" s="166"/>
      <c r="H41" s="166"/>
      <c r="I41" s="167"/>
    </row>
    <row r="42" spans="1:21" s="162" customFormat="1" ht="25" customHeight="1" thickBot="1" x14ac:dyDescent="0.25">
      <c r="A42" s="324" t="s">
        <v>32</v>
      </c>
      <c r="B42" s="325"/>
      <c r="C42" s="325"/>
      <c r="D42" s="325"/>
      <c r="E42" s="325"/>
      <c r="F42" s="325"/>
      <c r="G42" s="325"/>
      <c r="H42" s="326"/>
      <c r="I42" s="168">
        <f>SUM(I14:I38)+I40</f>
        <v>0</v>
      </c>
    </row>
    <row r="43" spans="1:21" s="162" customFormat="1" ht="25" customHeight="1" thickBot="1" x14ac:dyDescent="0.25">
      <c r="A43" s="324" t="s">
        <v>68</v>
      </c>
      <c r="B43" s="325"/>
      <c r="C43" s="325"/>
      <c r="D43" s="325"/>
      <c r="E43" s="325"/>
      <c r="F43" s="325"/>
      <c r="G43" s="325"/>
      <c r="H43" s="326"/>
      <c r="I43" s="169">
        <f>I42+(I42*10%)</f>
        <v>0</v>
      </c>
    </row>
    <row r="44" spans="1:21" s="162" customFormat="1" ht="30" customHeight="1" x14ac:dyDescent="0.2">
      <c r="I44" s="170"/>
      <c r="O44" s="171"/>
      <c r="P44" s="172"/>
    </row>
    <row r="45" spans="1:21" s="175" customFormat="1" ht="30" customHeight="1" x14ac:dyDescent="0.35">
      <c r="A45" s="173" t="s">
        <v>29</v>
      </c>
      <c r="B45" s="173"/>
      <c r="C45" s="173"/>
      <c r="D45" s="173"/>
      <c r="E45" s="173"/>
      <c r="F45" s="173" t="s">
        <v>31</v>
      </c>
      <c r="G45" s="174"/>
      <c r="H45" s="174"/>
      <c r="P45" s="176"/>
      <c r="Q45" s="176"/>
      <c r="R45" s="176"/>
    </row>
    <row r="46" spans="1:21" s="175" customFormat="1" ht="30" customHeight="1" x14ac:dyDescent="0.35">
      <c r="A46" s="327" t="s">
        <v>79</v>
      </c>
      <c r="B46" s="327"/>
      <c r="C46" s="327"/>
      <c r="D46" s="327"/>
      <c r="E46" s="327"/>
      <c r="F46" s="328" t="s">
        <v>66</v>
      </c>
      <c r="G46" s="328"/>
      <c r="H46" s="177" t="s">
        <v>44</v>
      </c>
      <c r="I46" s="178"/>
      <c r="P46" s="176"/>
      <c r="Q46" s="176"/>
      <c r="R46" s="176"/>
    </row>
    <row r="47" spans="1:21" s="175" customFormat="1" ht="30" customHeight="1" x14ac:dyDescent="0.35">
      <c r="A47" s="327"/>
      <c r="B47" s="327"/>
      <c r="C47" s="327"/>
      <c r="D47" s="327"/>
      <c r="E47" s="327"/>
      <c r="F47" s="328" t="s">
        <v>67</v>
      </c>
      <c r="G47" s="328"/>
      <c r="H47" s="177" t="s">
        <v>45</v>
      </c>
      <c r="I47" s="178"/>
      <c r="P47" s="176"/>
      <c r="Q47" s="176"/>
      <c r="R47" s="176"/>
      <c r="S47" s="176"/>
      <c r="T47" s="179"/>
      <c r="U47" s="179"/>
    </row>
    <row r="48" spans="1:21" s="175" customFormat="1" ht="30" customHeight="1" x14ac:dyDescent="0.35">
      <c r="A48" s="327"/>
      <c r="B48" s="327"/>
      <c r="C48" s="327"/>
      <c r="D48" s="327"/>
      <c r="E48" s="327"/>
      <c r="F48" s="328" t="s">
        <v>64</v>
      </c>
      <c r="G48" s="328"/>
      <c r="H48" s="177" t="s">
        <v>46</v>
      </c>
      <c r="I48" s="178"/>
      <c r="N48" s="176"/>
      <c r="P48" s="176"/>
      <c r="Q48" s="176"/>
      <c r="R48" s="176"/>
      <c r="S48" s="176"/>
      <c r="T48" s="176"/>
      <c r="U48" s="180"/>
    </row>
    <row r="49" spans="1:21" s="175" customFormat="1" ht="30" customHeight="1" x14ac:dyDescent="0.35">
      <c r="A49" s="327"/>
      <c r="B49" s="327"/>
      <c r="C49" s="327"/>
      <c r="D49" s="327"/>
      <c r="E49" s="327"/>
      <c r="F49" s="176"/>
      <c r="G49" s="176"/>
      <c r="H49" s="176"/>
      <c r="I49" s="176"/>
      <c r="P49" s="176"/>
      <c r="Q49" s="176"/>
      <c r="R49" s="176"/>
      <c r="S49" s="176"/>
      <c r="T49" s="176"/>
      <c r="U49" s="180"/>
    </row>
    <row r="50" spans="1:21" s="175" customFormat="1" ht="30" customHeight="1" x14ac:dyDescent="0.35">
      <c r="A50" s="181"/>
      <c r="B50" s="181"/>
      <c r="I50" s="182"/>
      <c r="M50" s="176" t="s">
        <v>47</v>
      </c>
      <c r="N50" s="176"/>
      <c r="O50" s="176"/>
      <c r="P50" s="176"/>
      <c r="Q50" s="176"/>
    </row>
    <row r="51" spans="1:21" s="175" customFormat="1" ht="30" customHeight="1" x14ac:dyDescent="0.35">
      <c r="A51" s="329" t="s">
        <v>30</v>
      </c>
      <c r="B51" s="329"/>
      <c r="C51" s="329"/>
      <c r="D51" s="329"/>
      <c r="E51" s="329"/>
      <c r="I51" s="182"/>
      <c r="J51" s="183"/>
      <c r="K51" s="183"/>
      <c r="L51" s="183"/>
      <c r="M51" s="176"/>
      <c r="N51" s="176"/>
      <c r="O51" s="176"/>
    </row>
    <row r="52" spans="1:21" s="175" customFormat="1" ht="30" customHeight="1" x14ac:dyDescent="0.35">
      <c r="A52" s="321" t="s">
        <v>65</v>
      </c>
      <c r="B52" s="321"/>
      <c r="C52" s="321"/>
      <c r="D52" s="321"/>
      <c r="E52" s="321"/>
      <c r="I52" s="182"/>
      <c r="J52" s="176"/>
      <c r="K52" s="176"/>
      <c r="L52" s="176"/>
      <c r="M52" s="176"/>
      <c r="N52" s="176"/>
      <c r="O52" s="176"/>
    </row>
    <row r="53" spans="1:21" s="175" customFormat="1" ht="30" customHeight="1" x14ac:dyDescent="0.35">
      <c r="A53" s="321"/>
      <c r="B53" s="321"/>
      <c r="C53" s="321"/>
      <c r="D53" s="321"/>
      <c r="E53" s="321"/>
      <c r="I53" s="182"/>
      <c r="M53" s="176"/>
      <c r="N53" s="176"/>
      <c r="O53" s="176"/>
    </row>
    <row r="54" spans="1:21" s="175" customFormat="1" ht="30" customHeight="1" x14ac:dyDescent="0.35">
      <c r="A54" s="321"/>
      <c r="B54" s="321"/>
      <c r="C54" s="321"/>
      <c r="D54" s="321"/>
      <c r="E54" s="321"/>
      <c r="I54" s="182"/>
    </row>
    <row r="55" spans="1:21" s="175" customFormat="1" ht="30" customHeight="1" x14ac:dyDescent="0.35">
      <c r="A55" s="321"/>
      <c r="B55" s="321"/>
      <c r="C55" s="321"/>
      <c r="D55" s="321"/>
      <c r="E55" s="321"/>
      <c r="I55" s="182"/>
    </row>
    <row r="56" spans="1:21" s="175" customFormat="1" ht="30" customHeight="1" x14ac:dyDescent="0.35">
      <c r="A56" s="321"/>
      <c r="B56" s="321"/>
      <c r="C56" s="321"/>
      <c r="D56" s="321"/>
      <c r="E56" s="321"/>
      <c r="F56" s="184"/>
      <c r="G56" s="184"/>
      <c r="H56" s="184"/>
      <c r="I56" s="182"/>
    </row>
    <row r="57" spans="1:21" s="175" customFormat="1" ht="30" customHeight="1" x14ac:dyDescent="0.35">
      <c r="A57" s="321"/>
      <c r="B57" s="321"/>
      <c r="C57" s="321"/>
      <c r="D57" s="321"/>
      <c r="E57" s="321"/>
      <c r="F57" s="184"/>
      <c r="G57" s="184"/>
      <c r="H57" s="184"/>
      <c r="I57" s="182"/>
    </row>
    <row r="58" spans="1:21" ht="25" customHeight="1" x14ac:dyDescent="0.3">
      <c r="F58" s="138"/>
      <c r="G58" s="138"/>
      <c r="H58" s="138"/>
    </row>
    <row r="59" spans="1:21" ht="25" customHeight="1" x14ac:dyDescent="0.3">
      <c r="F59" s="138"/>
      <c r="G59" s="138"/>
      <c r="H59" s="138"/>
    </row>
    <row r="60" spans="1:21" ht="25" customHeight="1" x14ac:dyDescent="0.3">
      <c r="F60" s="138"/>
      <c r="G60" s="138"/>
      <c r="H60" s="138"/>
    </row>
  </sheetData>
  <sheetProtection password="C7EC" sheet="1" objects="1" scenarios="1" selectLockedCells="1"/>
  <mergeCells count="25">
    <mergeCell ref="A52:E57"/>
    <mergeCell ref="C40:D40"/>
    <mergeCell ref="A42:H42"/>
    <mergeCell ref="A43:H43"/>
    <mergeCell ref="A46:E49"/>
    <mergeCell ref="F46:G46"/>
    <mergeCell ref="F47:G47"/>
    <mergeCell ref="F48:G48"/>
    <mergeCell ref="A51:E51"/>
    <mergeCell ref="D1:F1"/>
    <mergeCell ref="D2:F2"/>
    <mergeCell ref="D3:F3"/>
    <mergeCell ref="D4:F4"/>
    <mergeCell ref="D5:F5"/>
    <mergeCell ref="D6:F6"/>
    <mergeCell ref="A8:E8"/>
    <mergeCell ref="D12:H12"/>
    <mergeCell ref="A40:B40"/>
    <mergeCell ref="F7:I7"/>
    <mergeCell ref="H10:I10"/>
    <mergeCell ref="B12:B13"/>
    <mergeCell ref="A12:A13"/>
    <mergeCell ref="C12:C13"/>
    <mergeCell ref="I12:I13"/>
    <mergeCell ref="F9:I9"/>
  </mergeCells>
  <pageMargins left="0.7" right="0.7" top="0.75" bottom="0.75" header="0.3" footer="0.3"/>
  <pageSetup paperSize="9" scale="3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Hotel_Form</vt:lpstr>
      <vt:lpstr>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Sergiu Oleinic</cp:lastModifiedBy>
  <cp:lastPrinted>2018-11-29T15:44:08Z</cp:lastPrinted>
  <dcterms:created xsi:type="dcterms:W3CDTF">2011-02-16T14:55:02Z</dcterms:created>
  <dcterms:modified xsi:type="dcterms:W3CDTF">2019-10-14T17:43:17Z</dcterms:modified>
</cp:coreProperties>
</file>