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teilte Ablagen\2_Gold\1_European Championships\EC 2021\ECC\EL_Prague\"/>
    </mc:Choice>
  </mc:AlternateContent>
  <xr:revisionPtr revIDLastSave="0" documentId="8_{8AD59EF9-398A-4F92-A23D-584705D17AD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s" sheetId="1" r:id="rId1"/>
    <sheet name="invoice" sheetId="2" r:id="rId2"/>
  </sheets>
  <definedNames>
    <definedName name="_xlnm.Print_Area" localSheetId="0">forms!$A$3:$I$38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B34" i="2" l="1"/>
  <c r="H33" i="2"/>
  <c r="G33" i="2"/>
  <c r="F33" i="2"/>
  <c r="H32" i="2"/>
  <c r="G32" i="2"/>
  <c r="F32" i="2"/>
  <c r="H31" i="2"/>
  <c r="G31" i="2"/>
  <c r="F31" i="2"/>
  <c r="H30" i="2"/>
  <c r="G30" i="2"/>
  <c r="F30" i="2"/>
  <c r="H29" i="2"/>
  <c r="G29" i="2"/>
  <c r="F29" i="2"/>
  <c r="I28" i="2"/>
  <c r="H28" i="2"/>
  <c r="G28" i="2"/>
  <c r="F28" i="2"/>
  <c r="B28" i="2"/>
  <c r="C31" i="1"/>
  <c r="A31" i="1" s="1"/>
  <c r="B29" i="2" s="1"/>
  <c r="H35" i="1"/>
  <c r="I33" i="2" s="1"/>
  <c r="H34" i="1"/>
  <c r="I32" i="2" s="1"/>
  <c r="H33" i="1"/>
  <c r="I31" i="2" s="1"/>
  <c r="H32" i="1"/>
  <c r="I30" i="2" s="1"/>
  <c r="H31" i="1"/>
  <c r="I29" i="2" s="1"/>
  <c r="H37" i="1"/>
  <c r="E29" i="2" l="1"/>
  <c r="H36" i="1"/>
  <c r="I34" i="2" s="1"/>
  <c r="C32" i="1"/>
  <c r="E30" i="2" s="1"/>
  <c r="A32" i="1" l="1"/>
  <c r="B30" i="2" s="1"/>
  <c r="C33" i="1"/>
  <c r="E31" i="2" s="1"/>
  <c r="A33" i="1" l="1"/>
  <c r="B31" i="2" s="1"/>
  <c r="C34" i="1"/>
  <c r="E32" i="2" s="1"/>
  <c r="A34" i="1" l="1"/>
  <c r="B32" i="2" s="1"/>
  <c r="C35" i="1"/>
  <c r="E33" i="2" s="1"/>
  <c r="A35" i="1" l="1"/>
  <c r="B33" i="2" s="1"/>
  <c r="I35" i="2" l="1"/>
  <c r="F27" i="1"/>
  <c r="D27" i="1"/>
  <c r="H27" i="1" s="1"/>
  <c r="F23" i="1"/>
  <c r="D23" i="1"/>
  <c r="H23" i="1" s="1"/>
  <c r="D24" i="1"/>
  <c r="F26" i="1"/>
  <c r="D26" i="1"/>
  <c r="F25" i="1"/>
  <c r="D25" i="1"/>
  <c r="F24" i="1"/>
  <c r="G11" i="2"/>
  <c r="B11" i="2"/>
  <c r="H24" i="1" l="1"/>
  <c r="H26" i="1"/>
  <c r="H25" i="1"/>
  <c r="F22" i="1"/>
  <c r="F21" i="1"/>
  <c r="E26" i="2"/>
  <c r="G14" i="2"/>
  <c r="D20" i="1"/>
  <c r="F20" i="1"/>
  <c r="B35" i="2"/>
  <c r="B36" i="2"/>
  <c r="D21" i="1"/>
  <c r="D22" i="1"/>
  <c r="E23" i="2"/>
  <c r="E24" i="2"/>
  <c r="B42" i="1"/>
  <c r="B43" i="1" s="1"/>
  <c r="D41" i="1" s="1"/>
  <c r="I43" i="1"/>
  <c r="I44" i="1" s="1"/>
  <c r="I45" i="1" s="1"/>
  <c r="I46" i="1" s="1"/>
  <c r="I47" i="1" s="1"/>
  <c r="I48" i="1" s="1"/>
  <c r="I49" i="1" s="1"/>
  <c r="I50" i="1" s="1"/>
  <c r="I51" i="1" s="1"/>
  <c r="I52" i="1" s="1"/>
  <c r="H43" i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B27" i="2"/>
  <c r="B16" i="2"/>
  <c r="F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F21" i="2"/>
  <c r="D21" i="2"/>
  <c r="C21" i="2"/>
  <c r="F20" i="2"/>
  <c r="D20" i="2"/>
  <c r="C20" i="2"/>
  <c r="B18" i="2"/>
  <c r="B17" i="2"/>
  <c r="F19" i="2"/>
  <c r="D19" i="2"/>
  <c r="C19" i="2"/>
  <c r="D15" i="2"/>
  <c r="H20" i="1" l="1"/>
  <c r="E21" i="2"/>
  <c r="H22" i="1"/>
  <c r="E20" i="2"/>
  <c r="H21" i="1"/>
  <c r="I26" i="2"/>
  <c r="H22" i="2"/>
  <c r="G22" i="2"/>
  <c r="G20" i="2"/>
  <c r="H20" i="2"/>
  <c r="G25" i="2"/>
  <c r="H25" i="2"/>
  <c r="G23" i="2"/>
  <c r="H23" i="2"/>
  <c r="E19" i="2"/>
  <c r="G21" i="2"/>
  <c r="H21" i="2"/>
  <c r="G24" i="2"/>
  <c r="H24" i="2"/>
  <c r="D42" i="1"/>
  <c r="D43" i="1" s="1"/>
  <c r="G19" i="2"/>
  <c r="E22" i="2"/>
  <c r="G26" i="2"/>
  <c r="E25" i="2"/>
  <c r="H28" i="1" l="1"/>
  <c r="H38" i="1" s="1"/>
  <c r="H26" i="2"/>
  <c r="B23" i="2"/>
  <c r="B21" i="2"/>
  <c r="B20" i="2"/>
  <c r="I22" i="2"/>
  <c r="B25" i="2"/>
  <c r="H19" i="2"/>
  <c r="B26" i="2"/>
  <c r="I21" i="2" l="1"/>
  <c r="I27" i="2"/>
  <c r="I23" i="2"/>
  <c r="B22" i="2"/>
  <c r="I20" i="2"/>
  <c r="I25" i="2"/>
  <c r="I24" i="2"/>
  <c r="B24" i="2"/>
  <c r="B19" i="2"/>
  <c r="I19" i="2"/>
  <c r="I36" i="2" l="1"/>
  <c r="I38" i="2" l="1"/>
  <c r="D42" i="2"/>
</calcChain>
</file>

<file path=xl/sharedStrings.xml><?xml version="1.0" encoding="utf-8"?>
<sst xmlns="http://schemas.openxmlformats.org/spreadsheetml/2006/main" count="79" uniqueCount="59">
  <si>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</si>
  <si>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</si>
  <si>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</si>
  <si>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</si>
  <si>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</si>
  <si>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</si>
  <si>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</si>
  <si>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</si>
  <si>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</si>
  <si>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</si>
  <si>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</si>
  <si>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</si>
  <si>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</si>
  <si>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Double</t>
  </si>
  <si>
    <t>INVOICE CAN BE PRINTED FROM THE 2ND LIST</t>
  </si>
  <si>
    <t>INVOICE no.:</t>
  </si>
  <si>
    <t>Date:</t>
  </si>
  <si>
    <t>To: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</si>
  <si>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</si>
  <si>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</si>
  <si>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</si>
  <si>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</si>
  <si>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</si>
  <si>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</si>
  <si>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</si>
  <si>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</si>
  <si>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</si>
  <si>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</si>
  <si>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</si>
  <si>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</si>
  <si>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</si>
  <si>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</si>
  <si>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</si>
  <si>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</si>
  <si>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>ACCOMMODATION</t>
  </si>
  <si>
    <t xml:space="preserve">181 060 351/0600
</t>
  </si>
  <si>
    <t>HOTEL</t>
  </si>
  <si>
    <t>MONETA MONEY BANK</t>
  </si>
  <si>
    <t>ARRIVAL</t>
  </si>
  <si>
    <t>DEPARTURE</t>
  </si>
  <si>
    <t>ACCOMMODATION TOTAL</t>
  </si>
  <si>
    <t>COUNTRY</t>
  </si>
  <si>
    <t>IMPORTANT: FILL UP THE GREY CELLS</t>
  </si>
  <si>
    <t>e-mail: czechjudo@czechjudo.cz</t>
  </si>
  <si>
    <t>Hour</t>
  </si>
  <si>
    <t>Minute</t>
  </si>
  <si>
    <t>BANK TRANSFER</t>
  </si>
  <si>
    <t>REFUND</t>
  </si>
  <si>
    <t>PAID IN CASH</t>
  </si>
  <si>
    <t>FORMS</t>
  </si>
  <si>
    <t>PCR tests</t>
  </si>
  <si>
    <t>PRAGUE  2021</t>
  </si>
  <si>
    <t>MEALS</t>
  </si>
  <si>
    <t>No. of lunches in the venue</t>
  </si>
  <si>
    <t>No. of lunches in hotel</t>
  </si>
  <si>
    <t>MEALS TOTAL</t>
  </si>
  <si>
    <t>DUO</t>
  </si>
  <si>
    <t>Please send before November 15, 2021, to czechjudo@czechjudo.cz</t>
  </si>
  <si>
    <t>EUROPA LEAGUE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</si>
</sst>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[$€-1]"/>
    <numFmt numFmtId="165" formatCode="d/m;@"/>
    <numFmt numFmtId="166" formatCode="[$-20000]ddd\,\ mmm\ dd"/>
    <numFmt numFmtId="167" formatCode="00"/>
    <numFmt numFmtId="168" formatCode="[$-409]dddd"/>
    <numFmt numFmtId="169" formatCode="[$-409]mmmm\ d\,\ yyyy;@"/>
    <numFmt numFmtId="170" formatCode="dd/mm/yy;@"/>
  </numFmts>
  <fonts count="2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0" xfId="0" applyProtection="1">
      <protection hidden="1"/>
    </xf>
    <xf numFmtId="1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horizontal="center" wrapText="1"/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49" fontId="8" fillId="0" borderId="0" xfId="0" applyNumberFormat="1" applyFont="1" applyAlignment="1" applyProtection="1">
      <alignment vertical="center"/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0" fillId="0" borderId="11" xfId="0" applyBorder="1" applyProtection="1">
      <protection hidden="1"/>
    </xf>
    <xf numFmtId="0" fontId="13" fillId="0" borderId="0" xfId="0" applyFont="1" applyProtection="1">
      <protection hidden="1"/>
    </xf>
    <xf numFmtId="0" fontId="15" fillId="0" borderId="15" xfId="0" applyFont="1" applyBorder="1" applyAlignment="1" applyProtection="1">
      <protection hidden="1"/>
    </xf>
    <xf numFmtId="0" fontId="15" fillId="0" borderId="0" xfId="0" applyFont="1" applyBorder="1" applyAlignment="1" applyProtection="1">
      <protection hidden="1"/>
    </xf>
    <xf numFmtId="0" fontId="15" fillId="0" borderId="0" xfId="0" applyFont="1" applyBorder="1" applyAlignment="1" applyProtection="1">
      <alignment horizontal="left"/>
      <protection hidden="1"/>
    </xf>
    <xf numFmtId="0" fontId="15" fillId="0" borderId="16" xfId="0" applyFont="1" applyBorder="1" applyAlignment="1" applyProtection="1">
      <protection hidden="1"/>
    </xf>
    <xf numFmtId="0" fontId="0" fillId="0" borderId="0" xfId="0" applyFont="1" applyBorder="1" applyProtection="1">
      <protection hidden="1"/>
    </xf>
    <xf numFmtId="0" fontId="16" fillId="0" borderId="0" xfId="0" applyFont="1" applyBorder="1" applyAlignment="1" applyProtection="1">
      <protection hidden="1"/>
    </xf>
    <xf numFmtId="0" fontId="16" fillId="0" borderId="16" xfId="0" applyFont="1" applyBorder="1" applyAlignment="1" applyProtection="1">
      <protection hidden="1"/>
    </xf>
    <xf numFmtId="0" fontId="15" fillId="0" borderId="12" xfId="0" applyFont="1" applyBorder="1" applyAlignment="1" applyProtection="1">
      <protection hidden="1"/>
    </xf>
    <xf numFmtId="0" fontId="15" fillId="0" borderId="13" xfId="0" applyFont="1" applyBorder="1" applyAlignment="1" applyProtection="1">
      <protection hidden="1"/>
    </xf>
    <xf numFmtId="0" fontId="15" fillId="0" borderId="14" xfId="0" applyFont="1" applyBorder="1" applyAlignment="1" applyProtection="1">
      <protection hidden="1"/>
    </xf>
    <xf numFmtId="0" fontId="0" fillId="0" borderId="0" xfId="0" applyNumberFormat="1" applyProtection="1">
      <protection hidden="1"/>
    </xf>
    <xf numFmtId="0" fontId="15" fillId="3" borderId="0" xfId="0" applyFont="1" applyFill="1" applyBorder="1" applyAlignment="1" applyProtection="1">
      <protection hidden="1"/>
    </xf>
    <xf numFmtId="0" fontId="15" fillId="3" borderId="16" xfId="0" applyFont="1" applyFill="1" applyBorder="1" applyAlignment="1" applyProtection="1">
      <protection hidden="1"/>
    </xf>
    <xf numFmtId="0" fontId="15" fillId="3" borderId="15" xfId="0" applyFont="1" applyFill="1" applyBorder="1" applyAlignment="1" applyProtection="1"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0" fillId="2" borderId="1" xfId="0" applyFont="1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Border="1" applyProtection="1"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17" fillId="0" borderId="0" xfId="0" applyFont="1" applyAlignment="1" applyProtection="1"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wrapText="1"/>
      <protection hidden="1"/>
    </xf>
    <xf numFmtId="164" fontId="1" fillId="0" borderId="21" xfId="0" applyNumberFormat="1" applyFont="1" applyBorder="1" applyAlignment="1" applyProtection="1">
      <alignment wrapText="1"/>
      <protection hidden="1"/>
    </xf>
    <xf numFmtId="164" fontId="25" fillId="0" borderId="26" xfId="0" applyNumberFormat="1" applyFont="1" applyBorder="1" applyAlignment="1" applyProtection="1">
      <alignment wrapText="1"/>
      <protection hidden="1"/>
    </xf>
    <xf numFmtId="164" fontId="25" fillId="0" borderId="34" xfId="0" applyNumberFormat="1" applyFont="1" applyBorder="1" applyAlignment="1" applyProtection="1">
      <alignment wrapText="1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7" fillId="0" borderId="0" xfId="0" applyFont="1" applyBorder="1" applyProtection="1"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166" fontId="26" fillId="0" borderId="0" xfId="0" applyNumberFormat="1" applyFont="1" applyProtection="1"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7" fontId="0" fillId="2" borderId="3" xfId="0" applyNumberFormat="1" applyFill="1" applyBorder="1" applyAlignment="1" applyProtection="1">
      <alignment horizontal="center" vertical="center"/>
      <protection locked="0" hidden="1"/>
    </xf>
    <xf numFmtId="164" fontId="1" fillId="3" borderId="34" xfId="0" applyNumberFormat="1" applyFont="1" applyFill="1" applyBorder="1" applyAlignment="1" applyProtection="1">
      <alignment wrapText="1"/>
      <protection hidden="1"/>
    </xf>
    <xf numFmtId="0" fontId="15" fillId="3" borderId="0" xfId="0" applyFont="1" applyFill="1" applyBorder="1" applyAlignment="1" applyProtection="1">
      <alignment horizontal="left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164" fontId="21" fillId="8" borderId="4" xfId="0" applyNumberFormat="1" applyFont="1" applyFill="1" applyBorder="1" applyProtection="1">
      <protection hidden="1"/>
    </xf>
    <xf numFmtId="164" fontId="0" fillId="0" borderId="0" xfId="0" applyNumberFormat="1" applyProtection="1">
      <protection hidden="1"/>
    </xf>
    <xf numFmtId="0" fontId="1" fillId="0" borderId="0" xfId="0" applyFont="1" applyAlignment="1" applyProtection="1">
      <alignment wrapText="1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0" fontId="0" fillId="2" borderId="1" xfId="0" applyNumberFormat="1" applyFill="1" applyBorder="1" applyAlignment="1" applyProtection="1">
      <alignment horizontal="center" vertical="center"/>
      <protection locked="0" hidden="1"/>
    </xf>
    <xf numFmtId="0" fontId="0" fillId="9" borderId="1" xfId="0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164" fontId="28" fillId="10" borderId="1" xfId="0" applyNumberFormat="1" applyFont="1" applyFill="1" applyBorder="1" applyProtection="1">
      <protection hidden="1"/>
    </xf>
    <xf numFmtId="164" fontId="28" fillId="11" borderId="1" xfId="0" applyNumberFormat="1" applyFont="1" applyFill="1" applyBorder="1" applyProtection="1">
      <protection locked="0" hidden="1"/>
    </xf>
    <xf numFmtId="0" fontId="1" fillId="0" borderId="28" xfId="0" applyFont="1" applyBorder="1" applyAlignment="1" applyProtection="1">
      <alignment horizontal="center" vertical="center" wrapText="1"/>
      <protection hidden="1"/>
    </xf>
    <xf numFmtId="170" fontId="1" fillId="0" borderId="1" xfId="0" applyNumberFormat="1" applyFont="1" applyBorder="1" applyAlignment="1" applyProtection="1">
      <alignment wrapText="1"/>
      <protection hidden="1"/>
    </xf>
    <xf numFmtId="0" fontId="1" fillId="0" borderId="1" xfId="0" applyFont="1" applyBorder="1" applyAlignment="1" applyProtection="1">
      <alignment wrapText="1"/>
      <protection hidden="1"/>
    </xf>
    <xf numFmtId="166" fontId="26" fillId="7" borderId="0" xfId="0" applyNumberFormat="1" applyFont="1" applyFill="1" applyProtection="1">
      <protection hidden="1"/>
    </xf>
    <xf numFmtId="14" fontId="0" fillId="7" borderId="0" xfId="0" applyNumberFormat="1" applyFill="1" applyProtection="1">
      <protection hidden="1"/>
    </xf>
    <xf numFmtId="166" fontId="27" fillId="7" borderId="0" xfId="0" applyNumberFormat="1" applyFont="1" applyFill="1" applyProtection="1">
      <protection hidden="1"/>
    </xf>
    <xf numFmtId="1" fontId="0" fillId="7" borderId="0" xfId="0" applyNumberFormat="1" applyFill="1" applyProtection="1">
      <protection hidden="1"/>
    </xf>
    <xf numFmtId="167" fontId="0" fillId="7" borderId="0" xfId="0" applyNumberFormat="1" applyFill="1" applyProtection="1">
      <protection hidden="1"/>
    </xf>
    <xf numFmtId="0" fontId="0" fillId="7" borderId="0" xfId="0" applyFill="1" applyProtection="1">
      <protection hidden="1"/>
    </xf>
    <xf numFmtId="0" fontId="28" fillId="9" borderId="1" xfId="0" applyFont="1" applyFill="1" applyBorder="1" applyAlignment="1" applyProtection="1">
      <alignment horizontal="center" vertical="center" wrapText="1"/>
      <protection hidden="1"/>
    </xf>
    <xf numFmtId="0" fontId="21" fillId="9" borderId="5" xfId="0" applyFont="1" applyFill="1" applyBorder="1" applyAlignment="1" applyProtection="1">
      <alignment horizontal="center"/>
      <protection hidden="1"/>
    </xf>
    <xf numFmtId="0" fontId="21" fillId="9" borderId="6" xfId="0" applyFont="1" applyFill="1" applyBorder="1" applyAlignment="1" applyProtection="1">
      <alignment horizontal="center"/>
      <protection hidden="1"/>
    </xf>
    <xf numFmtId="0" fontId="21" fillId="9" borderId="4" xfId="0" applyFont="1" applyFill="1" applyBorder="1" applyAlignment="1" applyProtection="1">
      <alignment horizontal="center"/>
      <protection hidden="1"/>
    </xf>
    <xf numFmtId="164" fontId="21" fillId="9" borderId="5" xfId="0" applyNumberFormat="1" applyFont="1" applyFill="1" applyBorder="1" applyAlignment="1" applyProtection="1">
      <alignment horizontal="center"/>
      <protection hidden="1"/>
    </xf>
    <xf numFmtId="164" fontId="21" fillId="9" borderId="4" xfId="0" applyNumberFormat="1" applyFont="1" applyFill="1" applyBorder="1" applyAlignment="1" applyProtection="1">
      <alignment horizontal="center"/>
      <protection hidden="1"/>
    </xf>
    <xf numFmtId="0" fontId="21" fillId="9" borderId="35" xfId="0" applyFont="1" applyFill="1" applyBorder="1" applyAlignment="1" applyProtection="1">
      <alignment horizontal="center" vertical="center"/>
      <protection hidden="1"/>
    </xf>
    <xf numFmtId="0" fontId="21" fillId="9" borderId="36" xfId="0" applyFont="1" applyFill="1" applyBorder="1" applyAlignment="1" applyProtection="1">
      <alignment horizontal="center" vertical="center"/>
      <protection hidden="1"/>
    </xf>
    <xf numFmtId="0" fontId="21" fillId="9" borderId="37" xfId="0" applyFont="1" applyFill="1" applyBorder="1" applyAlignment="1" applyProtection="1">
      <alignment horizontal="center" vertical="center"/>
      <protection hidden="1"/>
    </xf>
    <xf numFmtId="0" fontId="21" fillId="9" borderId="38" xfId="0" applyFont="1" applyFill="1" applyBorder="1" applyAlignment="1" applyProtection="1">
      <alignment horizontal="center" vertical="center"/>
      <protection hidden="1"/>
    </xf>
    <xf numFmtId="0" fontId="21" fillId="9" borderId="11" xfId="0" applyFont="1" applyFill="1" applyBorder="1" applyAlignment="1" applyProtection="1">
      <alignment horizontal="center" vertical="center"/>
      <protection hidden="1"/>
    </xf>
    <xf numFmtId="0" fontId="21" fillId="9" borderId="39" xfId="0" applyFont="1" applyFill="1" applyBorder="1" applyAlignment="1" applyProtection="1">
      <alignment horizontal="center" vertical="center"/>
      <protection hidden="1"/>
    </xf>
    <xf numFmtId="0" fontId="28" fillId="9" borderId="1" xfId="0" applyFont="1" applyFill="1" applyBorder="1" applyAlignment="1" applyProtection="1">
      <alignment horizontal="center" vertical="center" wrapText="1"/>
      <protection hidden="1"/>
    </xf>
    <xf numFmtId="168" fontId="18" fillId="13" borderId="5" xfId="0" applyNumberFormat="1" applyFont="1" applyFill="1" applyBorder="1" applyAlignment="1" applyProtection="1">
      <alignment horizontal="center" vertical="center"/>
      <protection hidden="1"/>
    </xf>
    <xf numFmtId="168" fontId="18" fillId="13" borderId="4" xfId="0" applyNumberFormat="1" applyFont="1" applyFill="1" applyBorder="1" applyAlignment="1" applyProtection="1">
      <alignment horizontal="center" vertical="center"/>
      <protection hidden="1"/>
    </xf>
    <xf numFmtId="169" fontId="18" fillId="13" borderId="5" xfId="0" applyNumberFormat="1" applyFont="1" applyFill="1" applyBorder="1" applyAlignment="1" applyProtection="1">
      <alignment horizontal="center" vertical="center"/>
      <protection hidden="1"/>
    </xf>
    <xf numFmtId="169" fontId="18" fillId="13" borderId="4" xfId="0" applyNumberFormat="1" applyFont="1" applyFill="1" applyBorder="1" applyAlignment="1" applyProtection="1">
      <alignment horizontal="center" vertical="center"/>
      <protection hidden="1"/>
    </xf>
    <xf numFmtId="164" fontId="1" fillId="13" borderId="1" xfId="0" applyNumberFormat="1" applyFont="1" applyFill="1" applyBorder="1" applyAlignment="1" applyProtection="1">
      <alignment horizontal="center"/>
      <protection hidden="1"/>
    </xf>
    <xf numFmtId="168" fontId="18" fillId="11" borderId="5" xfId="0" applyNumberFormat="1" applyFont="1" applyFill="1" applyBorder="1" applyAlignment="1" applyProtection="1">
      <alignment horizontal="center" vertical="center"/>
      <protection hidden="1"/>
    </xf>
    <xf numFmtId="168" fontId="18" fillId="11" borderId="4" xfId="0" applyNumberFormat="1" applyFont="1" applyFill="1" applyBorder="1" applyAlignment="1" applyProtection="1">
      <alignment horizontal="center" vertical="center"/>
      <protection hidden="1"/>
    </xf>
    <xf numFmtId="169" fontId="18" fillId="11" borderId="5" xfId="0" applyNumberFormat="1" applyFont="1" applyFill="1" applyBorder="1" applyAlignment="1" applyProtection="1">
      <alignment horizontal="center" vertical="center"/>
      <protection hidden="1"/>
    </xf>
    <xf numFmtId="169" fontId="18" fillId="11" borderId="4" xfId="0" applyNumberFormat="1" applyFont="1" applyFill="1" applyBorder="1" applyAlignment="1" applyProtection="1">
      <alignment horizontal="center" vertical="center"/>
      <protection hidden="1"/>
    </xf>
    <xf numFmtId="164" fontId="28" fillId="10" borderId="1" xfId="0" applyNumberFormat="1" applyFont="1" applyFill="1" applyBorder="1" applyAlignment="1" applyProtection="1">
      <alignment horizontal="center"/>
      <protection hidden="1"/>
    </xf>
    <xf numFmtId="164" fontId="28" fillId="11" borderId="1" xfId="0" applyNumberFormat="1" applyFont="1" applyFill="1" applyBorder="1" applyAlignment="1" applyProtection="1">
      <alignment horizontal="center"/>
      <protection hidden="1"/>
    </xf>
    <xf numFmtId="168" fontId="18" fillId="12" borderId="5" xfId="0" applyNumberFormat="1" applyFont="1" applyFill="1" applyBorder="1" applyAlignment="1" applyProtection="1">
      <alignment horizontal="center" vertical="center"/>
      <protection hidden="1"/>
    </xf>
    <xf numFmtId="168" fontId="18" fillId="12" borderId="4" xfId="0" applyNumberFormat="1" applyFont="1" applyFill="1" applyBorder="1" applyAlignment="1" applyProtection="1">
      <alignment horizontal="center" vertical="center"/>
      <protection hidden="1"/>
    </xf>
    <xf numFmtId="169" fontId="18" fillId="12" borderId="5" xfId="0" applyNumberFormat="1" applyFont="1" applyFill="1" applyBorder="1" applyAlignment="1" applyProtection="1">
      <alignment horizontal="center" vertical="center"/>
      <protection hidden="1"/>
    </xf>
    <xf numFmtId="169" fontId="18" fillId="12" borderId="4" xfId="0" applyNumberFormat="1" applyFont="1" applyFill="1" applyBorder="1" applyAlignment="1" applyProtection="1">
      <alignment horizontal="center" vertical="center"/>
      <protection hidden="1"/>
    </xf>
    <xf numFmtId="164" fontId="1" fillId="12" borderId="1" xfId="0" applyNumberFormat="1" applyFont="1" applyFill="1" applyBorder="1" applyAlignment="1" applyProtection="1">
      <alignment horizontal="center"/>
      <protection hidden="1"/>
    </xf>
    <xf numFmtId="164" fontId="1" fillId="4" borderId="5" xfId="0" applyNumberFormat="1" applyFont="1" applyFill="1" applyBorder="1" applyAlignment="1" applyProtection="1">
      <alignment horizontal="center"/>
      <protection hidden="1"/>
    </xf>
    <xf numFmtId="164" fontId="1" fillId="4" borderId="4" xfId="0" applyNumberFormat="1" applyFont="1" applyFill="1" applyBorder="1" applyAlignment="1" applyProtection="1">
      <alignment horizontal="center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164" fontId="24" fillId="6" borderId="1" xfId="0" applyNumberFormat="1" applyFont="1" applyFill="1" applyBorder="1" applyAlignment="1" applyProtection="1">
      <alignment horizontal="center" vertical="center"/>
      <protection hidden="1"/>
    </xf>
    <xf numFmtId="0" fontId="24" fillId="6" borderId="1" xfId="0" applyFont="1" applyFill="1" applyBorder="1" applyAlignment="1" applyProtection="1">
      <alignment horizontal="center" vertical="center"/>
      <protection hidden="1"/>
    </xf>
    <xf numFmtId="0" fontId="23" fillId="6" borderId="1" xfId="0" applyFont="1" applyFill="1" applyBorder="1" applyAlignment="1" applyProtection="1">
      <alignment horizontal="center" vertical="center" wrapText="1"/>
      <protection hidden="1"/>
    </xf>
    <xf numFmtId="164" fontId="21" fillId="8" borderId="5" xfId="0" applyNumberFormat="1" applyFont="1" applyFill="1" applyBorder="1" applyAlignment="1" applyProtection="1">
      <alignment horizontal="center"/>
      <protection hidden="1"/>
    </xf>
    <xf numFmtId="164" fontId="21" fillId="8" borderId="4" xfId="0" applyNumberFormat="1" applyFont="1" applyFill="1" applyBorder="1" applyAlignment="1" applyProtection="1">
      <alignment horizontal="center"/>
      <protection hidden="1"/>
    </xf>
    <xf numFmtId="0" fontId="21" fillId="8" borderId="5" xfId="0" applyFont="1" applyFill="1" applyBorder="1" applyAlignment="1" applyProtection="1">
      <alignment horizontal="center"/>
      <protection hidden="1"/>
    </xf>
    <xf numFmtId="0" fontId="21" fillId="8" borderId="6" xfId="0" applyFont="1" applyFill="1" applyBorder="1" applyAlignment="1" applyProtection="1">
      <alignment horizontal="center"/>
      <protection hidden="1"/>
    </xf>
    <xf numFmtId="0" fontId="21" fillId="8" borderId="4" xfId="0" applyFont="1" applyFill="1" applyBorder="1" applyAlignment="1" applyProtection="1">
      <alignment horizontal="center"/>
      <protection hidden="1"/>
    </xf>
    <xf numFmtId="168" fontId="21" fillId="9" borderId="5" xfId="0" applyNumberFormat="1" applyFont="1" applyFill="1" applyBorder="1" applyAlignment="1" applyProtection="1">
      <alignment horizontal="center" vertical="center"/>
      <protection hidden="1"/>
    </xf>
    <xf numFmtId="168" fontId="21" fillId="9" borderId="6" xfId="0" applyNumberFormat="1" applyFont="1" applyFill="1" applyBorder="1" applyAlignment="1" applyProtection="1">
      <alignment horizontal="center" vertical="center"/>
      <protection hidden="1"/>
    </xf>
    <xf numFmtId="169" fontId="21" fillId="9" borderId="5" xfId="0" applyNumberFormat="1" applyFont="1" applyFill="1" applyBorder="1" applyAlignment="1" applyProtection="1">
      <alignment horizontal="center" vertical="center"/>
      <protection hidden="1"/>
    </xf>
    <xf numFmtId="169" fontId="21" fillId="9" borderId="4" xfId="0" applyNumberFormat="1" applyFont="1" applyFill="1" applyBorder="1" applyAlignment="1" applyProtection="1">
      <alignment horizontal="center" vertical="center"/>
      <protection hidden="1"/>
    </xf>
    <xf numFmtId="164" fontId="28" fillId="9" borderId="1" xfId="0" applyNumberFormat="1" applyFont="1" applyFill="1" applyBorder="1" applyAlignment="1" applyProtection="1">
      <alignment horizontal="center"/>
      <protection hidden="1"/>
    </xf>
    <xf numFmtId="168" fontId="21" fillId="10" borderId="5" xfId="0" applyNumberFormat="1" applyFont="1" applyFill="1" applyBorder="1" applyAlignment="1" applyProtection="1">
      <alignment horizontal="center" vertical="center"/>
      <protection hidden="1"/>
    </xf>
    <xf numFmtId="168" fontId="21" fillId="10" borderId="4" xfId="0" applyNumberFormat="1" applyFont="1" applyFill="1" applyBorder="1" applyAlignment="1" applyProtection="1">
      <alignment horizontal="center" vertical="center"/>
      <protection hidden="1"/>
    </xf>
    <xf numFmtId="169" fontId="21" fillId="10" borderId="5" xfId="0" applyNumberFormat="1" applyFont="1" applyFill="1" applyBorder="1" applyAlignment="1" applyProtection="1">
      <alignment horizontal="center" vertical="center"/>
      <protection hidden="1"/>
    </xf>
    <xf numFmtId="169" fontId="21" fillId="10" borderId="4" xfId="0" applyNumberFormat="1" applyFont="1" applyFill="1" applyBorder="1" applyAlignment="1" applyProtection="1">
      <alignment horizontal="center" vertical="center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18" fillId="4" borderId="4" xfId="0" applyFont="1" applyFill="1" applyBorder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1" fillId="7" borderId="2" xfId="0" applyFont="1" applyFill="1" applyBorder="1" applyAlignment="1" applyProtection="1">
      <alignment horizontal="center" vertical="center" wrapText="1"/>
      <protection hidden="1"/>
    </xf>
    <xf numFmtId="0" fontId="1" fillId="7" borderId="3" xfId="0" applyFont="1" applyFill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8" fillId="4" borderId="1" xfId="0" applyFont="1" applyFill="1" applyBorder="1" applyAlignment="1" applyProtection="1">
      <alignment horizontal="center"/>
      <protection hidden="1"/>
    </xf>
    <xf numFmtId="164" fontId="18" fillId="4" borderId="5" xfId="0" applyNumberFormat="1" applyFont="1" applyFill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3" fillId="5" borderId="5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7" borderId="5" xfId="0" applyFont="1" applyFill="1" applyBorder="1" applyAlignment="1" applyProtection="1">
      <alignment horizontal="center"/>
      <protection hidden="1"/>
    </xf>
    <xf numFmtId="0" fontId="3" fillId="7" borderId="6" xfId="0" applyFont="1" applyFill="1" applyBorder="1" applyAlignment="1" applyProtection="1">
      <alignment horizontal="center"/>
      <protection hidden="1"/>
    </xf>
    <xf numFmtId="0" fontId="25" fillId="0" borderId="23" xfId="0" applyFont="1" applyBorder="1" applyAlignment="1" applyProtection="1">
      <alignment horizontal="center" wrapText="1"/>
      <protection hidden="1"/>
    </xf>
    <xf numFmtId="0" fontId="25" fillId="0" borderId="24" xfId="0" applyFont="1" applyBorder="1" applyAlignment="1" applyProtection="1">
      <alignment horizontal="center" wrapText="1"/>
      <protection hidden="1"/>
    </xf>
    <xf numFmtId="0" fontId="25" fillId="0" borderId="25" xfId="0" applyFont="1" applyBorder="1" applyAlignment="1" applyProtection="1">
      <alignment horizontal="center" wrapText="1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13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20" fillId="0" borderId="17" xfId="0" applyFont="1" applyBorder="1" applyAlignment="1" applyProtection="1">
      <alignment horizontal="center"/>
      <protection hidden="1"/>
    </xf>
    <xf numFmtId="0" fontId="20" fillId="0" borderId="18" xfId="0" applyFont="1" applyBorder="1" applyAlignment="1" applyProtection="1">
      <alignment horizontal="center"/>
      <protection hidden="1"/>
    </xf>
    <xf numFmtId="0" fontId="20" fillId="0" borderId="19" xfId="0" applyFont="1" applyBorder="1" applyAlignment="1" applyProtection="1">
      <alignment horizontal="center"/>
      <protection hidden="1"/>
    </xf>
    <xf numFmtId="0" fontId="14" fillId="0" borderId="27" xfId="0" applyFont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center" vertical="center"/>
      <protection hidden="1"/>
    </xf>
    <xf numFmtId="0" fontId="14" fillId="0" borderId="29" xfId="0" applyFont="1" applyBorder="1" applyAlignment="1" applyProtection="1">
      <alignment horizontal="center" vertical="center"/>
      <protection hidden="1"/>
    </xf>
    <xf numFmtId="0" fontId="14" fillId="0" borderId="22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right"/>
      <protection hidden="1"/>
    </xf>
    <xf numFmtId="1" fontId="6" fillId="0" borderId="0" xfId="0" applyNumberFormat="1" applyFont="1" applyBorder="1" applyAlignment="1" applyProtection="1">
      <alignment horizontal="left"/>
      <protection hidden="1"/>
    </xf>
    <xf numFmtId="14" fontId="6" fillId="0" borderId="0" xfId="0" applyNumberFormat="1" applyFont="1" applyBorder="1" applyAlignment="1" applyProtection="1">
      <alignment horizontal="left"/>
      <protection hidden="1"/>
    </xf>
    <xf numFmtId="0" fontId="10" fillId="0" borderId="0" xfId="0" applyFont="1" applyBorder="1" applyAlignment="1" applyProtection="1">
      <alignment horizontal="center" vertical="center" wrapText="1"/>
      <protection hidden="1"/>
    </xf>
    <xf numFmtId="0" fontId="10" fillId="0" borderId="16" xfId="0" applyFont="1" applyBorder="1" applyAlignment="1" applyProtection="1">
      <alignment horizontal="center" vertical="center" wrapText="1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17" fillId="0" borderId="15" xfId="0" applyFont="1" applyBorder="1" applyAlignment="1" applyProtection="1">
      <alignment horizontal="center" vertical="center"/>
      <protection hidden="1"/>
    </xf>
    <xf numFmtId="0" fontId="17" fillId="0" borderId="12" xfId="0" applyFont="1" applyBorder="1" applyAlignment="1" applyProtection="1">
      <alignment horizontal="center" vertical="center"/>
      <protection hidden="1"/>
    </xf>
    <xf numFmtId="0" fontId="12" fillId="0" borderId="7" xfId="0" applyFont="1" applyBorder="1" applyAlignment="1" applyProtection="1">
      <alignment horizontal="center"/>
      <protection hidden="1"/>
    </xf>
    <xf numFmtId="0" fontId="12" fillId="0" borderId="33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0" fontId="1" fillId="3" borderId="7" xfId="0" applyFont="1" applyFill="1" applyBorder="1" applyAlignment="1" applyProtection="1">
      <alignment horizontal="center" wrapText="1"/>
      <protection hidden="1"/>
    </xf>
    <xf numFmtId="0" fontId="1" fillId="3" borderId="8" xfId="0" applyFont="1" applyFill="1" applyBorder="1" applyAlignment="1" applyProtection="1">
      <alignment horizontal="center" wrapText="1"/>
      <protection hidden="1"/>
    </xf>
    <xf numFmtId="0" fontId="1" fillId="3" borderId="33" xfId="0" applyFont="1" applyFill="1" applyBorder="1" applyAlignment="1" applyProtection="1">
      <alignment horizontal="center" wrapText="1"/>
      <protection hidden="1"/>
    </xf>
    <xf numFmtId="0" fontId="25" fillId="0" borderId="7" xfId="0" applyFont="1" applyBorder="1" applyAlignment="1" applyProtection="1">
      <alignment horizontal="center" wrapText="1"/>
      <protection hidden="1"/>
    </xf>
    <xf numFmtId="0" fontId="25" fillId="0" borderId="8" xfId="0" applyFont="1" applyBorder="1" applyAlignment="1" applyProtection="1">
      <alignment horizontal="center" wrapText="1"/>
      <protection hidden="1"/>
    </xf>
    <xf numFmtId="0" fontId="25" fillId="0" borderId="33" xfId="0" applyFont="1" applyBorder="1" applyAlignment="1" applyProtection="1">
      <alignment horizontal="center" wrapText="1"/>
      <protection hidden="1"/>
    </xf>
    <xf numFmtId="0" fontId="25" fillId="0" borderId="17" xfId="0" applyFont="1" applyBorder="1" applyAlignment="1" applyProtection="1">
      <alignment horizontal="center" vertical="center" wrapText="1"/>
      <protection hidden="1"/>
    </xf>
    <xf numFmtId="0" fontId="25" fillId="0" borderId="18" xfId="0" applyFont="1" applyBorder="1" applyAlignment="1" applyProtection="1">
      <alignment horizontal="center" vertical="center" wrapText="1"/>
      <protection hidden="1"/>
    </xf>
    <xf numFmtId="0" fontId="25" fillId="0" borderId="41" xfId="0" applyFont="1" applyBorder="1" applyAlignment="1" applyProtection="1">
      <alignment horizontal="center" vertical="center" wrapText="1"/>
      <protection hidden="1"/>
    </xf>
    <xf numFmtId="168" fontId="1" fillId="0" borderId="40" xfId="0" applyNumberFormat="1" applyFont="1" applyBorder="1" applyAlignment="1" applyProtection="1">
      <alignment horizontal="center" wrapText="1"/>
      <protection hidden="1"/>
    </xf>
    <xf numFmtId="168" fontId="1" fillId="0" borderId="6" xfId="0" applyNumberFormat="1" applyFont="1" applyBorder="1" applyAlignment="1" applyProtection="1">
      <alignment horizontal="center" wrapText="1"/>
      <protection hidden="1"/>
    </xf>
    <xf numFmtId="168" fontId="1" fillId="0" borderId="4" xfId="0" applyNumberFormat="1" applyFont="1" applyBorder="1" applyAlignment="1" applyProtection="1">
      <alignment horizontal="center" wrapText="1"/>
      <protection hidden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317374</xdr:colOff>
      <xdr:row>1</xdr:row>
      <xdr:rowOff>129029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05698E4-22B3-4474-9A7A-EF47B34D0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14910" cy="822535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364620</xdr:colOff>
      <xdr:row>42</xdr:row>
      <xdr:rowOff>285375</xdr:rowOff>
    </xdr:from>
    <xdr:to>
      <xdr:col>7</xdr:col>
      <xdr:colOff>105540</xdr:colOff>
      <xdr:row>45</xdr:row>
      <xdr:rowOff>75825</xdr:rowOff>
    </xdr:to>
    <xdr:pic>
      <xdr:nvPicPr>
        <xdr:cNvPr id="2" name="Obrázek 2" descr="F:\podpis.jpg">
          <a:extLst>
            <a:ext uri="{FF2B5EF4-FFF2-40B4-BE49-F238E27FC236}">
              <a16:creationId xmlns:a16="http://schemas.microsoft.com/office/drawing/2014/main" id="{4F4C3A55-0345-4ED3-B7C4-19DD41BD6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15640" y="10404735"/>
          <a:ext cx="11430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114300</xdr:colOff>
      <xdr:row>39</xdr:row>
      <xdr:rowOff>28574</xdr:rowOff>
    </xdr:from>
    <xdr:to>
      <xdr:col>9</xdr:col>
      <xdr:colOff>17145</xdr:colOff>
      <xdr:row>44</xdr:row>
      <xdr:rowOff>137158</xdr:rowOff>
    </xdr:to>
    <xdr:pic>
      <xdr:nvPicPr>
        <xdr:cNvPr id="3" name="Obrázek 3" descr="F:\razítko.jpg">
          <a:extLst>
            <a:ext uri="{FF2B5EF4-FFF2-40B4-BE49-F238E27FC236}">
              <a16:creationId xmlns:a16="http://schemas.microsoft.com/office/drawing/2014/main" id="{5355D56A-30AD-4B52-B386-E68E67A9B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67400" y="9538334"/>
          <a:ext cx="1304925" cy="1183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showZeros="0" tabSelected="1" zoomScale="91" zoomScaleNormal="100" workbookViewId="0">
      <selection activeCell="B8" sqref="B8:I8"/>
    </sheetView>
  </sheetViews>
  <sheetFormatPr baseColWidth="10" defaultColWidth="9.08984375" defaultRowHeight="14.5" x14ac:dyDescent="0.35"/>
  <cols>
    <col min="1" max="1" width="29.08984375" style="1" customWidth="1"/>
    <col min="2" max="2" width="10.36328125" style="1" customWidth="1"/>
    <col min="3" max="3" width="11.453125" style="1" bestFit="1" customWidth="1"/>
    <col min="4" max="4" width="14.36328125" style="1" bestFit="1" customWidth="1"/>
    <col min="5" max="5" width="16.08984375" style="1" bestFit="1" customWidth="1"/>
    <col min="6" max="6" width="11.90625" style="1" customWidth="1"/>
    <col min="7" max="8" width="9.08984375" style="1"/>
    <col min="9" max="9" width="10.453125" style="1" customWidth="1"/>
    <col min="10" max="16384" width="9.08984375" style="1"/>
  </cols>
  <sheetData>
    <row r="1" spans="1:9" ht="54.65" customHeight="1" x14ac:dyDescent="0.35"/>
    <row r="3" spans="1:9" ht="29.5" x14ac:dyDescent="0.55000000000000004">
      <c r="A3" s="139" t="s">
        <v>58</v>
      </c>
      <c r="B3" s="139"/>
      <c r="C3" s="139"/>
      <c r="D3" s="139"/>
      <c r="E3" s="139"/>
      <c r="F3" s="139"/>
      <c r="G3" s="139"/>
      <c r="H3" s="139"/>
      <c r="I3" s="139"/>
    </row>
    <row r="4" spans="1:9" ht="29.5" x14ac:dyDescent="0.55000000000000004">
      <c r="A4" s="139" t="s">
        <v>51</v>
      </c>
      <c r="B4" s="139"/>
      <c r="C4" s="139"/>
      <c r="D4" s="139"/>
      <c r="E4" s="139"/>
      <c r="F4" s="139"/>
      <c r="G4" s="139"/>
      <c r="H4" s="139"/>
      <c r="I4" s="139"/>
    </row>
    <row r="5" spans="1:9" ht="29.5" x14ac:dyDescent="0.55000000000000004">
      <c r="A5" s="139" t="s">
        <v>49</v>
      </c>
      <c r="B5" s="139"/>
      <c r="C5" s="139"/>
      <c r="D5" s="139"/>
      <c r="E5" s="139"/>
      <c r="F5" s="139"/>
      <c r="G5" s="139"/>
      <c r="H5" s="139"/>
      <c r="I5" s="139"/>
    </row>
    <row r="6" spans="1:9" ht="35.4" customHeight="1" x14ac:dyDescent="0.35">
      <c r="A6" s="145" t="s">
        <v>42</v>
      </c>
      <c r="B6" s="145"/>
      <c r="C6" s="145"/>
      <c r="D6" s="145"/>
      <c r="E6" s="145"/>
      <c r="F6" s="145"/>
      <c r="G6" s="145"/>
      <c r="H6" s="145"/>
      <c r="I6" s="145"/>
    </row>
    <row r="7" spans="1:9" s="25" customFormat="1" ht="17.5" x14ac:dyDescent="0.35">
      <c r="A7" s="36"/>
      <c r="B7" s="36"/>
      <c r="C7" s="36"/>
      <c r="D7" s="36"/>
      <c r="E7" s="36"/>
      <c r="F7" s="36"/>
      <c r="G7" s="36"/>
      <c r="H7" s="36"/>
      <c r="I7" s="36"/>
    </row>
    <row r="8" spans="1:9" ht="41.25" customHeight="1" x14ac:dyDescent="0.35">
      <c r="A8" s="37" t="s">
        <v>41</v>
      </c>
      <c r="B8" s="146"/>
      <c r="C8" s="146"/>
      <c r="D8" s="146"/>
      <c r="E8" s="146"/>
      <c r="F8" s="146"/>
      <c r="G8" s="146"/>
      <c r="H8" s="146"/>
      <c r="I8" s="146"/>
    </row>
    <row r="9" spans="1:9" ht="17.5" x14ac:dyDescent="0.35">
      <c r="A9" s="140" t="s">
        <v>38</v>
      </c>
      <c r="B9" s="141"/>
      <c r="C9" s="141"/>
      <c r="D9" s="141"/>
      <c r="E9" s="142"/>
      <c r="F9" s="147" t="s">
        <v>39</v>
      </c>
      <c r="G9" s="148"/>
      <c r="H9" s="148"/>
      <c r="I9" s="148"/>
    </row>
    <row r="10" spans="1:9" ht="18" customHeight="1" x14ac:dyDescent="0.35">
      <c r="A10" s="132" t="s">
        <v>0</v>
      </c>
      <c r="B10" s="143" t="s">
        <v>9</v>
      </c>
      <c r="C10" s="143"/>
      <c r="D10" s="132" t="s">
        <v>10</v>
      </c>
      <c r="E10" s="132" t="s">
        <v>12</v>
      </c>
      <c r="F10" s="134" t="s">
        <v>1</v>
      </c>
      <c r="G10" s="144" t="s">
        <v>11</v>
      </c>
      <c r="H10" s="144"/>
      <c r="I10" s="134" t="s">
        <v>12</v>
      </c>
    </row>
    <row r="11" spans="1:9" ht="18" customHeight="1" x14ac:dyDescent="0.35">
      <c r="A11" s="133"/>
      <c r="B11" s="49" t="s">
        <v>44</v>
      </c>
      <c r="C11" s="51" t="s">
        <v>45</v>
      </c>
      <c r="D11" s="133"/>
      <c r="E11" s="133"/>
      <c r="F11" s="135"/>
      <c r="G11" s="52" t="s">
        <v>44</v>
      </c>
      <c r="H11" s="53" t="s">
        <v>45</v>
      </c>
      <c r="I11" s="135"/>
    </row>
    <row r="12" spans="1:9" ht="18" customHeight="1" x14ac:dyDescent="0.35">
      <c r="A12" s="27"/>
      <c r="B12" s="54"/>
      <c r="C12" s="55"/>
      <c r="D12" s="29"/>
      <c r="E12" s="29"/>
      <c r="F12" s="27"/>
      <c r="G12" s="54"/>
      <c r="H12" s="55"/>
      <c r="I12" s="30"/>
    </row>
    <row r="13" spans="1:9" ht="18" customHeight="1" x14ac:dyDescent="0.35">
      <c r="A13" s="27"/>
      <c r="B13" s="54"/>
      <c r="C13" s="55"/>
      <c r="D13" s="29"/>
      <c r="E13" s="29"/>
      <c r="F13" s="27"/>
      <c r="G13" s="54"/>
      <c r="H13" s="55"/>
      <c r="I13" s="30"/>
    </row>
    <row r="14" spans="1:9" ht="18" customHeight="1" x14ac:dyDescent="0.35">
      <c r="A14" s="27"/>
      <c r="B14" s="54"/>
      <c r="C14" s="55"/>
      <c r="D14" s="29"/>
      <c r="E14" s="29"/>
      <c r="F14" s="27"/>
      <c r="G14" s="54"/>
      <c r="H14" s="55"/>
      <c r="I14" s="30"/>
    </row>
    <row r="15" spans="1:9" ht="18" customHeight="1" x14ac:dyDescent="0.35">
      <c r="A15" s="27"/>
      <c r="B15" s="54"/>
      <c r="C15" s="55"/>
      <c r="D15" s="29"/>
      <c r="E15" s="29"/>
      <c r="F15" s="27"/>
      <c r="G15" s="54"/>
      <c r="H15" s="55"/>
      <c r="I15" s="30"/>
    </row>
    <row r="16" spans="1:9" ht="18" customHeight="1" x14ac:dyDescent="0.35">
      <c r="A16" s="27"/>
      <c r="B16" s="54"/>
      <c r="C16" s="55"/>
      <c r="D16" s="29"/>
      <c r="E16" s="65"/>
      <c r="F16" s="27"/>
      <c r="G16" s="54"/>
      <c r="H16" s="55"/>
      <c r="I16" s="30"/>
    </row>
    <row r="17" spans="1:12" ht="18.5" x14ac:dyDescent="0.45">
      <c r="A17" s="137" t="s">
        <v>34</v>
      </c>
      <c r="B17" s="137"/>
      <c r="C17" s="137"/>
      <c r="D17" s="137"/>
      <c r="E17" s="137"/>
      <c r="F17" s="137"/>
      <c r="G17" s="137"/>
      <c r="H17" s="137"/>
      <c r="I17" s="137"/>
    </row>
    <row r="18" spans="1:12" ht="15" customHeight="1" x14ac:dyDescent="0.35">
      <c r="A18" s="33" t="s">
        <v>36</v>
      </c>
      <c r="B18" s="136" t="s">
        <v>0</v>
      </c>
      <c r="C18" s="136" t="s">
        <v>1</v>
      </c>
      <c r="D18" s="136" t="s">
        <v>5</v>
      </c>
      <c r="E18" s="136" t="s">
        <v>6</v>
      </c>
      <c r="F18" s="136" t="s">
        <v>2</v>
      </c>
      <c r="G18" s="136" t="s">
        <v>8</v>
      </c>
      <c r="H18" s="136" t="s">
        <v>3</v>
      </c>
      <c r="I18" s="136"/>
    </row>
    <row r="19" spans="1:12" x14ac:dyDescent="0.35">
      <c r="A19" s="35" t="s">
        <v>56</v>
      </c>
      <c r="B19" s="136"/>
      <c r="C19" s="136"/>
      <c r="D19" s="136"/>
      <c r="E19" s="136"/>
      <c r="F19" s="136"/>
      <c r="G19" s="136"/>
      <c r="H19" s="136"/>
      <c r="I19" s="136"/>
    </row>
    <row r="20" spans="1:12" x14ac:dyDescent="0.35">
      <c r="A20" s="34" t="s">
        <v>4</v>
      </c>
      <c r="B20" s="63"/>
      <c r="C20" s="63"/>
      <c r="D20" s="35">
        <f>+E20</f>
        <v>0</v>
      </c>
      <c r="E20" s="64"/>
      <c r="F20" s="31">
        <f t="shared" ref="F20:F22" si="0">+C20-B20</f>
        <v>0</v>
      </c>
      <c r="G20" s="32">
        <v>125</v>
      </c>
      <c r="H20" s="108">
        <f>IF(D20="Wrong no. of persons","Wrong no. of persons",IF((F20&lt;2), +G20*2*E20,+G20*F20*E20))</f>
        <v>0</v>
      </c>
      <c r="I20" s="109"/>
    </row>
    <row r="21" spans="1:12" x14ac:dyDescent="0.35">
      <c r="A21" s="34" t="s">
        <v>4</v>
      </c>
      <c r="B21" s="63"/>
      <c r="C21" s="63"/>
      <c r="D21" s="35">
        <f t="shared" ref="D21" si="1">+E21</f>
        <v>0</v>
      </c>
      <c r="E21" s="64"/>
      <c r="F21" s="31">
        <f t="shared" si="0"/>
        <v>0</v>
      </c>
      <c r="G21" s="62">
        <v>125</v>
      </c>
      <c r="H21" s="108">
        <f t="shared" ref="H21:H24" si="2">IF(D21="Wrong no. of persons","Wrong no. of persons",IF((F21&lt;2), +G21*2*E21,+G21*F21*E21))</f>
        <v>0</v>
      </c>
      <c r="I21" s="109"/>
      <c r="K21" s="21"/>
    </row>
    <row r="22" spans="1:12" x14ac:dyDescent="0.35">
      <c r="A22" s="34" t="s">
        <v>4</v>
      </c>
      <c r="B22" s="63"/>
      <c r="C22" s="63"/>
      <c r="D22" s="35">
        <f t="shared" ref="D22" si="3">+E22</f>
        <v>0</v>
      </c>
      <c r="E22" s="64"/>
      <c r="F22" s="31">
        <f t="shared" si="0"/>
        <v>0</v>
      </c>
      <c r="G22" s="62">
        <v>125</v>
      </c>
      <c r="H22" s="108">
        <f t="shared" si="2"/>
        <v>0</v>
      </c>
      <c r="I22" s="109"/>
      <c r="K22" s="21"/>
    </row>
    <row r="23" spans="1:12" x14ac:dyDescent="0.35">
      <c r="A23" s="34" t="s">
        <v>4</v>
      </c>
      <c r="B23" s="63"/>
      <c r="C23" s="63"/>
      <c r="D23" s="35">
        <f t="shared" ref="D23" si="4">+E23</f>
        <v>0</v>
      </c>
      <c r="E23" s="64"/>
      <c r="F23" s="31">
        <f t="shared" ref="F23" si="5">+C23-B23</f>
        <v>0</v>
      </c>
      <c r="G23" s="62">
        <v>125</v>
      </c>
      <c r="H23" s="108">
        <f t="shared" si="2"/>
        <v>0</v>
      </c>
      <c r="I23" s="109"/>
    </row>
    <row r="24" spans="1:12" x14ac:dyDescent="0.35">
      <c r="A24" s="34" t="s">
        <v>13</v>
      </c>
      <c r="B24" s="63"/>
      <c r="C24" s="63"/>
      <c r="D24" s="35">
        <f t="shared" ref="D24:D26" si="6">IF(MOD(E24,2)=0,E24/2,"Wrong no. of persons")</f>
        <v>0</v>
      </c>
      <c r="E24" s="64"/>
      <c r="F24" s="31">
        <f t="shared" ref="F24:F26" si="7">+C24-B24</f>
        <v>0</v>
      </c>
      <c r="G24" s="62">
        <v>100</v>
      </c>
      <c r="H24" s="108">
        <f t="shared" si="2"/>
        <v>0</v>
      </c>
      <c r="I24" s="109"/>
    </row>
    <row r="25" spans="1:12" x14ac:dyDescent="0.35">
      <c r="A25" s="34" t="s">
        <v>13</v>
      </c>
      <c r="B25" s="63"/>
      <c r="C25" s="63"/>
      <c r="D25" s="35">
        <f t="shared" si="6"/>
        <v>0</v>
      </c>
      <c r="E25" s="64"/>
      <c r="F25" s="31">
        <f t="shared" si="7"/>
        <v>0</v>
      </c>
      <c r="G25" s="62">
        <v>100</v>
      </c>
      <c r="H25" s="108">
        <f t="shared" ref="H25:H27" si="8">IF(D25="Wrong no. of persons","Wrong no. of persons",IF((F25&lt;2), +G25*2*E25,+G25*F25*E25))</f>
        <v>0</v>
      </c>
      <c r="I25" s="109"/>
    </row>
    <row r="26" spans="1:12" x14ac:dyDescent="0.35">
      <c r="A26" s="34" t="s">
        <v>13</v>
      </c>
      <c r="B26" s="63"/>
      <c r="C26" s="63"/>
      <c r="D26" s="35">
        <f t="shared" si="6"/>
        <v>0</v>
      </c>
      <c r="E26" s="64"/>
      <c r="F26" s="31">
        <f t="shared" si="7"/>
        <v>0</v>
      </c>
      <c r="G26" s="62">
        <v>100</v>
      </c>
      <c r="H26" s="108">
        <f t="shared" si="8"/>
        <v>0</v>
      </c>
      <c r="I26" s="109"/>
    </row>
    <row r="27" spans="1:12" x14ac:dyDescent="0.35">
      <c r="A27" s="34" t="s">
        <v>13</v>
      </c>
      <c r="B27" s="63"/>
      <c r="C27" s="63"/>
      <c r="D27" s="35">
        <f t="shared" ref="D27" si="9">IF(MOD(E27,2)=0,E27/2,"Wrong no. of persons")</f>
        <v>0</v>
      </c>
      <c r="E27" s="64"/>
      <c r="F27" s="31">
        <f t="shared" ref="F27" si="10">+C27-B27</f>
        <v>0</v>
      </c>
      <c r="G27" s="62">
        <v>100</v>
      </c>
      <c r="H27" s="108">
        <f t="shared" si="8"/>
        <v>0</v>
      </c>
      <c r="I27" s="109"/>
      <c r="L27" s="60"/>
    </row>
    <row r="28" spans="1:12" s="25" customFormat="1" ht="18.5" x14ac:dyDescent="0.45">
      <c r="A28" s="129" t="s">
        <v>40</v>
      </c>
      <c r="B28" s="130"/>
      <c r="C28" s="130"/>
      <c r="D28" s="130"/>
      <c r="E28" s="130"/>
      <c r="F28" s="130"/>
      <c r="G28" s="131"/>
      <c r="H28" s="138">
        <f>SUM(H20:I27)</f>
        <v>0</v>
      </c>
      <c r="I28" s="131"/>
    </row>
    <row r="29" spans="1:12" s="25" customFormat="1" ht="42.65" customHeight="1" x14ac:dyDescent="0.35">
      <c r="A29" s="85" t="s">
        <v>52</v>
      </c>
      <c r="B29" s="86"/>
      <c r="C29" s="86"/>
      <c r="D29" s="87"/>
      <c r="E29" s="91" t="s">
        <v>53</v>
      </c>
      <c r="F29" s="91" t="s">
        <v>54</v>
      </c>
      <c r="G29" s="91"/>
      <c r="H29" s="91" t="s">
        <v>3</v>
      </c>
      <c r="I29" s="91"/>
    </row>
    <row r="30" spans="1:12" s="25" customFormat="1" ht="14.4" customHeight="1" x14ac:dyDescent="0.35">
      <c r="A30" s="88"/>
      <c r="B30" s="89"/>
      <c r="C30" s="89"/>
      <c r="D30" s="90"/>
      <c r="E30" s="91"/>
      <c r="F30" s="91"/>
      <c r="G30" s="91"/>
      <c r="H30" s="91"/>
      <c r="I30" s="91"/>
    </row>
    <row r="31" spans="1:12" s="25" customFormat="1" ht="14.4" customHeight="1" x14ac:dyDescent="0.35">
      <c r="A31" s="120">
        <f t="shared" ref="A31:A35" si="11">+C31</f>
        <v>44538</v>
      </c>
      <c r="B31" s="121"/>
      <c r="C31" s="122">
        <f>+B41</f>
        <v>44538</v>
      </c>
      <c r="D31" s="123"/>
      <c r="E31" s="66"/>
      <c r="F31" s="67"/>
      <c r="G31" s="91"/>
      <c r="H31" s="124">
        <f>+F31*20+G31*20</f>
        <v>0</v>
      </c>
      <c r="I31" s="124"/>
    </row>
    <row r="32" spans="1:12" s="25" customFormat="1" ht="18.5" x14ac:dyDescent="0.35">
      <c r="A32" s="125">
        <f t="shared" si="11"/>
        <v>44539</v>
      </c>
      <c r="B32" s="126"/>
      <c r="C32" s="127">
        <f>+C31+1</f>
        <v>44539</v>
      </c>
      <c r="D32" s="128"/>
      <c r="E32" s="68"/>
      <c r="F32" s="67"/>
      <c r="G32" s="91"/>
      <c r="H32" s="101">
        <f>+F32*20+G32*20</f>
        <v>0</v>
      </c>
      <c r="I32" s="101"/>
    </row>
    <row r="33" spans="1:9" s="25" customFormat="1" ht="18.5" x14ac:dyDescent="0.35">
      <c r="A33" s="97">
        <f t="shared" si="11"/>
        <v>44540</v>
      </c>
      <c r="B33" s="98"/>
      <c r="C33" s="99">
        <f>+C32+1</f>
        <v>44540</v>
      </c>
      <c r="D33" s="100"/>
      <c r="E33" s="69"/>
      <c r="F33" s="67"/>
      <c r="G33" s="91"/>
      <c r="H33" s="102">
        <f>+F33*20+G33*20</f>
        <v>0</v>
      </c>
      <c r="I33" s="102"/>
    </row>
    <row r="34" spans="1:9" s="25" customFormat="1" ht="18.5" x14ac:dyDescent="0.35">
      <c r="A34" s="103">
        <f t="shared" si="11"/>
        <v>44541</v>
      </c>
      <c r="B34" s="104"/>
      <c r="C34" s="105">
        <f>+C33+1</f>
        <v>44541</v>
      </c>
      <c r="D34" s="106"/>
      <c r="E34" s="67"/>
      <c r="F34" s="67"/>
      <c r="G34" s="91"/>
      <c r="H34" s="107">
        <f t="shared" ref="H34:H35" si="12">+F34*20+G34*20+E34*20</f>
        <v>0</v>
      </c>
      <c r="I34" s="107"/>
    </row>
    <row r="35" spans="1:9" s="25" customFormat="1" ht="18.5" x14ac:dyDescent="0.35">
      <c r="A35" s="92">
        <f t="shared" si="11"/>
        <v>44542</v>
      </c>
      <c r="B35" s="93"/>
      <c r="C35" s="94">
        <f>+C34+1</f>
        <v>44542</v>
      </c>
      <c r="D35" s="95"/>
      <c r="E35" s="69"/>
      <c r="F35" s="67"/>
      <c r="G35" s="79"/>
      <c r="H35" s="96">
        <f t="shared" si="12"/>
        <v>0</v>
      </c>
      <c r="I35" s="96"/>
    </row>
    <row r="36" spans="1:9" s="25" customFormat="1" ht="18.5" x14ac:dyDescent="0.45">
      <c r="A36" s="80" t="s">
        <v>55</v>
      </c>
      <c r="B36" s="81"/>
      <c r="C36" s="81"/>
      <c r="D36" s="81"/>
      <c r="E36" s="81"/>
      <c r="F36" s="81"/>
      <c r="G36" s="82"/>
      <c r="H36" s="83">
        <f>SUM(H31:I35)</f>
        <v>0</v>
      </c>
      <c r="I36" s="84"/>
    </row>
    <row r="37" spans="1:9" ht="21" customHeight="1" x14ac:dyDescent="0.45">
      <c r="A37" s="117" t="s">
        <v>50</v>
      </c>
      <c r="B37" s="118"/>
      <c r="C37" s="118"/>
      <c r="D37" s="118"/>
      <c r="E37" s="119"/>
      <c r="F37" s="28"/>
      <c r="G37" s="59"/>
      <c r="H37" s="115">
        <f>+F37*80</f>
        <v>0</v>
      </c>
      <c r="I37" s="116"/>
    </row>
    <row r="38" spans="1:9" ht="47" customHeight="1" x14ac:dyDescent="0.35">
      <c r="A38" s="114" t="s">
        <v>7</v>
      </c>
      <c r="B38" s="114"/>
      <c r="C38" s="114"/>
      <c r="D38" s="114"/>
      <c r="E38" s="114"/>
      <c r="F38" s="114"/>
      <c r="G38" s="114"/>
      <c r="H38" s="112">
        <f>+H37+H28+H36</f>
        <v>0</v>
      </c>
      <c r="I38" s="113"/>
    </row>
    <row r="39" spans="1:9" s="25" customFormat="1" ht="47" customHeight="1" x14ac:dyDescent="0.35">
      <c r="A39" s="111" t="s">
        <v>14</v>
      </c>
      <c r="B39" s="111"/>
      <c r="C39" s="111"/>
      <c r="D39" s="111"/>
      <c r="E39" s="111"/>
      <c r="F39" s="111"/>
      <c r="G39" s="111"/>
      <c r="H39" s="111"/>
      <c r="I39" s="111"/>
    </row>
    <row r="40" spans="1:9" ht="50.25" customHeight="1" x14ac:dyDescent="0.35">
      <c r="A40" s="110" t="s">
        <v>57</v>
      </c>
      <c r="B40" s="110"/>
      <c r="C40" s="110"/>
      <c r="D40" s="110"/>
      <c r="E40" s="110"/>
      <c r="F40" s="110"/>
      <c r="G40" s="110"/>
      <c r="H40" s="110"/>
      <c r="I40" s="110"/>
    </row>
    <row r="41" spans="1:9" hidden="1" x14ac:dyDescent="0.35">
      <c r="B41" s="73">
        <v>44538</v>
      </c>
      <c r="C41" s="74"/>
      <c r="D41" s="75">
        <f>+B43+1</f>
        <v>44541</v>
      </c>
      <c r="E41" s="5"/>
      <c r="F41" s="26"/>
      <c r="H41" s="76">
        <v>1E-8</v>
      </c>
      <c r="I41" s="77">
        <v>1E-8</v>
      </c>
    </row>
    <row r="42" spans="1:9" hidden="1" x14ac:dyDescent="0.35">
      <c r="B42" s="73">
        <f>+B41+1</f>
        <v>44539</v>
      </c>
      <c r="C42" s="74"/>
      <c r="D42" s="75">
        <f>+D41+1</f>
        <v>44542</v>
      </c>
      <c r="E42" s="5"/>
      <c r="F42" s="26"/>
      <c r="H42" s="78">
        <v>1</v>
      </c>
      <c r="I42" s="77">
        <v>5</v>
      </c>
    </row>
    <row r="43" spans="1:9" hidden="1" x14ac:dyDescent="0.35">
      <c r="B43" s="73">
        <f>+B42+1</f>
        <v>44540</v>
      </c>
      <c r="C43" s="74"/>
      <c r="D43" s="75">
        <f>+D42+1</f>
        <v>44543</v>
      </c>
      <c r="E43" s="5"/>
      <c r="F43" s="26"/>
      <c r="H43" s="78">
        <f>+H42+1</f>
        <v>2</v>
      </c>
      <c r="I43" s="78">
        <f>+I42+5</f>
        <v>10</v>
      </c>
    </row>
    <row r="44" spans="1:9" hidden="1" x14ac:dyDescent="0.35">
      <c r="B44" s="50"/>
      <c r="C44" s="5"/>
      <c r="D44" s="5"/>
      <c r="E44" s="5"/>
      <c r="H44" s="78">
        <f t="shared" ref="H44:H64" si="13">+H43+1</f>
        <v>3</v>
      </c>
      <c r="I44" s="78">
        <f t="shared" ref="I44:I52" si="14">+I43+5</f>
        <v>15</v>
      </c>
    </row>
    <row r="45" spans="1:9" hidden="1" x14ac:dyDescent="0.35">
      <c r="B45" s="50"/>
      <c r="H45" s="78">
        <f t="shared" si="13"/>
        <v>4</v>
      </c>
      <c r="I45" s="78">
        <f t="shared" si="14"/>
        <v>20</v>
      </c>
    </row>
    <row r="46" spans="1:9" hidden="1" x14ac:dyDescent="0.35">
      <c r="B46" s="50"/>
      <c r="H46" s="78">
        <f t="shared" si="13"/>
        <v>5</v>
      </c>
      <c r="I46" s="78">
        <f t="shared" si="14"/>
        <v>25</v>
      </c>
    </row>
    <row r="47" spans="1:9" hidden="1" x14ac:dyDescent="0.35">
      <c r="H47" s="78">
        <f t="shared" si="13"/>
        <v>6</v>
      </c>
      <c r="I47" s="78">
        <f t="shared" si="14"/>
        <v>30</v>
      </c>
    </row>
    <row r="48" spans="1:9" hidden="1" x14ac:dyDescent="0.35">
      <c r="H48" s="78">
        <f t="shared" si="13"/>
        <v>7</v>
      </c>
      <c r="I48" s="78">
        <f t="shared" si="14"/>
        <v>35</v>
      </c>
    </row>
    <row r="49" spans="8:9" hidden="1" x14ac:dyDescent="0.35">
      <c r="H49" s="78">
        <f t="shared" si="13"/>
        <v>8</v>
      </c>
      <c r="I49" s="78">
        <f t="shared" si="14"/>
        <v>40</v>
      </c>
    </row>
    <row r="50" spans="8:9" hidden="1" x14ac:dyDescent="0.35">
      <c r="H50" s="78">
        <f t="shared" si="13"/>
        <v>9</v>
      </c>
      <c r="I50" s="78">
        <f t="shared" si="14"/>
        <v>45</v>
      </c>
    </row>
    <row r="51" spans="8:9" hidden="1" x14ac:dyDescent="0.35">
      <c r="H51" s="78">
        <f t="shared" si="13"/>
        <v>10</v>
      </c>
      <c r="I51" s="78">
        <f t="shared" si="14"/>
        <v>50</v>
      </c>
    </row>
    <row r="52" spans="8:9" hidden="1" x14ac:dyDescent="0.35">
      <c r="H52" s="78">
        <f t="shared" si="13"/>
        <v>11</v>
      </c>
      <c r="I52" s="78">
        <f t="shared" si="14"/>
        <v>55</v>
      </c>
    </row>
    <row r="53" spans="8:9" hidden="1" x14ac:dyDescent="0.35">
      <c r="H53" s="78">
        <f t="shared" si="13"/>
        <v>12</v>
      </c>
      <c r="I53" s="78"/>
    </row>
    <row r="54" spans="8:9" hidden="1" x14ac:dyDescent="0.35">
      <c r="H54" s="78">
        <f t="shared" si="13"/>
        <v>13</v>
      </c>
      <c r="I54" s="78"/>
    </row>
    <row r="55" spans="8:9" hidden="1" x14ac:dyDescent="0.35">
      <c r="H55" s="78">
        <f t="shared" si="13"/>
        <v>14</v>
      </c>
      <c r="I55" s="78"/>
    </row>
    <row r="56" spans="8:9" hidden="1" x14ac:dyDescent="0.35">
      <c r="H56" s="78">
        <f t="shared" si="13"/>
        <v>15</v>
      </c>
      <c r="I56" s="78"/>
    </row>
    <row r="57" spans="8:9" hidden="1" x14ac:dyDescent="0.35">
      <c r="H57" s="78">
        <f t="shared" si="13"/>
        <v>16</v>
      </c>
      <c r="I57" s="78"/>
    </row>
    <row r="58" spans="8:9" hidden="1" x14ac:dyDescent="0.35">
      <c r="H58" s="78">
        <f t="shared" si="13"/>
        <v>17</v>
      </c>
      <c r="I58" s="78"/>
    </row>
    <row r="59" spans="8:9" hidden="1" x14ac:dyDescent="0.35">
      <c r="H59" s="78">
        <f t="shared" si="13"/>
        <v>18</v>
      </c>
      <c r="I59" s="78"/>
    </row>
    <row r="60" spans="8:9" hidden="1" x14ac:dyDescent="0.35">
      <c r="H60" s="78">
        <f t="shared" si="13"/>
        <v>19</v>
      </c>
      <c r="I60" s="78"/>
    </row>
    <row r="61" spans="8:9" hidden="1" x14ac:dyDescent="0.35">
      <c r="H61" s="78">
        <f t="shared" si="13"/>
        <v>20</v>
      </c>
      <c r="I61" s="78"/>
    </row>
    <row r="62" spans="8:9" hidden="1" x14ac:dyDescent="0.35">
      <c r="H62" s="78">
        <f t="shared" si="13"/>
        <v>21</v>
      </c>
      <c r="I62" s="78"/>
    </row>
    <row r="63" spans="8:9" hidden="1" x14ac:dyDescent="0.35">
      <c r="H63" s="78">
        <f t="shared" si="13"/>
        <v>22</v>
      </c>
      <c r="I63" s="78"/>
    </row>
    <row r="64" spans="8:9" hidden="1" x14ac:dyDescent="0.35">
      <c r="H64" s="78">
        <f t="shared" si="13"/>
        <v>23</v>
      </c>
      <c r="I64" s="78"/>
    </row>
  </sheetData>
  <sheetProtection algorithmName="SHA-512" hashValue="6u93eZV1t7rjHv8jiKOZfso9gJOsls0h8iON6uwlGHAneHlZ0Y4ErfAPzouKIti9PimciLAzjX6asQSOQDBCQw==" saltValue="Z7ZbK+xUbG568xzGNHjxsg==" spinCount="100000" sheet="1" selectLockedCells="1"/>
  <mergeCells count="62">
    <mergeCell ref="D18:D19"/>
    <mergeCell ref="E18:E19"/>
    <mergeCell ref="A3:I3"/>
    <mergeCell ref="A4:I4"/>
    <mergeCell ref="A5:I5"/>
    <mergeCell ref="A9:E9"/>
    <mergeCell ref="A10:A11"/>
    <mergeCell ref="B10:C10"/>
    <mergeCell ref="G10:H10"/>
    <mergeCell ref="F10:F11"/>
    <mergeCell ref="A6:I6"/>
    <mergeCell ref="B8:I8"/>
    <mergeCell ref="F9:I9"/>
    <mergeCell ref="B18:B19"/>
    <mergeCell ref="A28:G28"/>
    <mergeCell ref="E10:E11"/>
    <mergeCell ref="I10:I11"/>
    <mergeCell ref="G18:G19"/>
    <mergeCell ref="F18:F19"/>
    <mergeCell ref="D10:D11"/>
    <mergeCell ref="A17:I17"/>
    <mergeCell ref="H18:I19"/>
    <mergeCell ref="H26:I26"/>
    <mergeCell ref="H20:I20"/>
    <mergeCell ref="H21:I21"/>
    <mergeCell ref="H22:I22"/>
    <mergeCell ref="H23:I23"/>
    <mergeCell ref="H28:I28"/>
    <mergeCell ref="C18:C19"/>
    <mergeCell ref="H24:I24"/>
    <mergeCell ref="C34:D34"/>
    <mergeCell ref="H34:I34"/>
    <mergeCell ref="H25:I25"/>
    <mergeCell ref="H27:I27"/>
    <mergeCell ref="A40:I40"/>
    <mergeCell ref="A39:I39"/>
    <mergeCell ref="H38:I38"/>
    <mergeCell ref="A38:G38"/>
    <mergeCell ref="H37:I37"/>
    <mergeCell ref="A37:E37"/>
    <mergeCell ref="A31:B31"/>
    <mergeCell ref="C31:D31"/>
    <mergeCell ref="G31:G32"/>
    <mergeCell ref="H31:I31"/>
    <mergeCell ref="A32:B32"/>
    <mergeCell ref="C32:D32"/>
    <mergeCell ref="A36:G36"/>
    <mergeCell ref="H36:I36"/>
    <mergeCell ref="A29:D30"/>
    <mergeCell ref="E29:E30"/>
    <mergeCell ref="F29:F30"/>
    <mergeCell ref="G29:G30"/>
    <mergeCell ref="H29:I30"/>
    <mergeCell ref="A35:B35"/>
    <mergeCell ref="C35:D35"/>
    <mergeCell ref="H35:I35"/>
    <mergeCell ref="A33:B33"/>
    <mergeCell ref="C33:D33"/>
    <mergeCell ref="H32:I32"/>
    <mergeCell ref="G33:G34"/>
    <mergeCell ref="H33:I33"/>
    <mergeCell ref="A34:B34"/>
  </mergeCells>
  <dataValidations count="4">
    <dataValidation type="list" allowBlank="1" showInputMessage="1" showErrorMessage="1" sqref="B12:B16 G12:G16" xr:uid="{00000000-0002-0000-0000-000000000000}">
      <formula1>$H$41:$H$64</formula1>
    </dataValidation>
    <dataValidation type="list" allowBlank="1" showInputMessage="1" showErrorMessage="1" sqref="C12:C16 H12:H16" xr:uid="{00000000-0002-0000-0000-000001000000}">
      <formula1>$I$41:$I$52</formula1>
    </dataValidation>
    <dataValidation type="list" allowBlank="1" showInputMessage="1" showErrorMessage="1" sqref="F12:F16 C20:C27" xr:uid="{00000000-0002-0000-0000-000004000000}">
      <formula1>$D$41:$D$43</formula1>
    </dataValidation>
    <dataValidation type="list" allowBlank="1" showInputMessage="1" showErrorMessage="1" sqref="A12:A16 B20:B27" xr:uid="{00000000-0002-0000-0000-000005000000}">
      <formula1>$B$41:$B$43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7"/>
  <sheetViews>
    <sheetView showZeros="0" topLeftCell="A8" zoomScale="127" zoomScaleNormal="130" workbookViewId="0">
      <selection activeCell="D15" sqref="D15:I15"/>
    </sheetView>
  </sheetViews>
  <sheetFormatPr baseColWidth="10" defaultColWidth="9.08984375" defaultRowHeight="14.5" x14ac:dyDescent="0.35"/>
  <cols>
    <col min="1" max="1" width="9.08984375" style="1"/>
    <col min="2" max="2" width="27" style="1" customWidth="1"/>
    <col min="3" max="4" width="9.08984375" style="1"/>
    <col min="5" max="5" width="9.08984375" style="1" customWidth="1"/>
    <col min="6" max="6" width="9.08984375" style="1"/>
    <col min="7" max="8" width="11.36328125" style="1" customWidth="1"/>
    <col min="9" max="16384" width="9.08984375" style="1"/>
  </cols>
  <sheetData>
    <row r="1" spans="2:11" ht="32.25" customHeight="1" thickBot="1" x14ac:dyDescent="0.4"/>
    <row r="2" spans="2:11" ht="15" customHeight="1" x14ac:dyDescent="0.35">
      <c r="B2" s="165" t="s">
        <v>19</v>
      </c>
      <c r="C2" s="166"/>
      <c r="D2" s="166"/>
      <c r="E2" s="166"/>
      <c r="F2" s="166"/>
      <c r="G2" s="166"/>
      <c r="H2" s="166"/>
      <c r="I2" s="167"/>
      <c r="J2" s="39"/>
    </row>
    <row r="3" spans="2:11" ht="15.75" customHeight="1" x14ac:dyDescent="0.35">
      <c r="B3" s="168"/>
      <c r="C3" s="169"/>
      <c r="D3" s="169"/>
      <c r="E3" s="169"/>
      <c r="F3" s="169"/>
      <c r="G3" s="169"/>
      <c r="H3" s="169"/>
      <c r="I3" s="170"/>
      <c r="J3" s="39"/>
    </row>
    <row r="4" spans="2:11" ht="15.5" x14ac:dyDescent="0.35">
      <c r="B4" s="11" t="s">
        <v>20</v>
      </c>
      <c r="C4" s="12"/>
      <c r="D4" s="12"/>
      <c r="E4" s="13" t="s">
        <v>21</v>
      </c>
      <c r="F4" s="12" t="s">
        <v>37</v>
      </c>
      <c r="G4" s="12"/>
      <c r="H4" s="12"/>
      <c r="I4" s="14"/>
    </row>
    <row r="5" spans="2:11" ht="15.5" x14ac:dyDescent="0.35">
      <c r="B5" s="11" t="s">
        <v>22</v>
      </c>
      <c r="C5" s="12"/>
      <c r="D5" s="12"/>
      <c r="E5" s="15"/>
      <c r="F5" s="16" t="s">
        <v>23</v>
      </c>
      <c r="G5" s="16"/>
      <c r="H5" s="16"/>
      <c r="I5" s="17"/>
    </row>
    <row r="6" spans="2:11" ht="15.5" x14ac:dyDescent="0.35">
      <c r="B6" s="11" t="s">
        <v>24</v>
      </c>
      <c r="C6" s="12"/>
      <c r="D6" s="12"/>
      <c r="E6" s="15"/>
      <c r="F6" s="16" t="s">
        <v>25</v>
      </c>
      <c r="G6" s="16"/>
      <c r="H6" s="16"/>
      <c r="I6" s="17"/>
    </row>
    <row r="7" spans="2:11" s="25" customFormat="1" ht="15.5" x14ac:dyDescent="0.35">
      <c r="B7" s="24" t="s">
        <v>26</v>
      </c>
      <c r="C7" s="22"/>
      <c r="D7" s="22"/>
      <c r="E7" s="57" t="s">
        <v>27</v>
      </c>
      <c r="F7" s="22" t="s">
        <v>35</v>
      </c>
      <c r="G7" s="22"/>
      <c r="H7" s="22"/>
      <c r="I7" s="23"/>
    </row>
    <row r="8" spans="2:11" ht="15.5" x14ac:dyDescent="0.35">
      <c r="B8" s="11" t="s">
        <v>28</v>
      </c>
      <c r="C8" s="12"/>
      <c r="D8" s="12"/>
      <c r="E8" s="57" t="s">
        <v>29</v>
      </c>
      <c r="F8" s="22" t="s">
        <v>30</v>
      </c>
      <c r="G8" s="22"/>
      <c r="H8" s="22"/>
      <c r="I8" s="23"/>
    </row>
    <row r="9" spans="2:11" ht="15.5" x14ac:dyDescent="0.35">
      <c r="B9" s="11" t="s">
        <v>31</v>
      </c>
      <c r="C9" s="12"/>
      <c r="D9" s="12"/>
      <c r="E9" s="57" t="s">
        <v>32</v>
      </c>
      <c r="F9" s="22" t="s">
        <v>33</v>
      </c>
      <c r="G9" s="22"/>
      <c r="H9" s="22"/>
      <c r="I9" s="23"/>
    </row>
    <row r="10" spans="2:11" ht="16" thickBot="1" x14ac:dyDescent="0.4">
      <c r="B10" s="18" t="s">
        <v>43</v>
      </c>
      <c r="C10" s="19"/>
      <c r="D10" s="19"/>
      <c r="E10" s="19"/>
      <c r="F10" s="19"/>
      <c r="G10" s="19"/>
      <c r="H10" s="19"/>
      <c r="I10" s="20"/>
    </row>
    <row r="11" spans="2:11" ht="20" x14ac:dyDescent="0.4">
      <c r="B11" s="177" t="str">
        <f>+forms!A3</f>
        <v>EUROPA LEAGUE</v>
      </c>
      <c r="C11" s="152"/>
      <c r="D11" s="152"/>
      <c r="E11" s="152"/>
      <c r="F11" s="152"/>
      <c r="G11" s="152" t="str">
        <f>+forms!A4</f>
        <v>PRAGUE  2021</v>
      </c>
      <c r="H11" s="152"/>
      <c r="I11" s="153"/>
      <c r="J11" s="40"/>
    </row>
    <row r="12" spans="2:11" ht="20" x14ac:dyDescent="0.4">
      <c r="B12" s="178"/>
      <c r="C12" s="154"/>
      <c r="D12" s="154"/>
      <c r="E12" s="154"/>
      <c r="F12" s="154"/>
      <c r="G12" s="154"/>
      <c r="H12" s="154"/>
      <c r="I12" s="155"/>
      <c r="J12" s="40"/>
      <c r="K12" s="6"/>
    </row>
    <row r="13" spans="2:11" ht="20.5" thickBot="1" x14ac:dyDescent="0.45">
      <c r="B13" s="179"/>
      <c r="C13" s="156"/>
      <c r="D13" s="156"/>
      <c r="E13" s="156"/>
      <c r="F13" s="156"/>
      <c r="G13" s="156"/>
      <c r="H13" s="156"/>
      <c r="I13" s="157"/>
      <c r="J13" s="40"/>
      <c r="K13" s="6"/>
    </row>
    <row r="14" spans="2:11" ht="20" x14ac:dyDescent="0.4">
      <c r="B14" s="171" t="s">
        <v>15</v>
      </c>
      <c r="C14" s="172"/>
      <c r="D14" s="173">
        <f>6000000+LEN(forms!B8)</f>
        <v>6000000</v>
      </c>
      <c r="E14" s="173"/>
      <c r="F14" s="47" t="s">
        <v>16</v>
      </c>
      <c r="G14" s="174">
        <f ca="1">TODAY()</f>
        <v>44498</v>
      </c>
      <c r="H14" s="174"/>
      <c r="I14" s="48"/>
      <c r="J14" s="6"/>
    </row>
    <row r="15" spans="2:11" ht="47.25" customHeight="1" thickBot="1" x14ac:dyDescent="0.45">
      <c r="B15" s="46"/>
      <c r="C15" s="58" t="s">
        <v>17</v>
      </c>
      <c r="D15" s="175">
        <f>+forms!B8</f>
        <v>0</v>
      </c>
      <c r="E15" s="175"/>
      <c r="F15" s="175"/>
      <c r="G15" s="175"/>
      <c r="H15" s="175"/>
      <c r="I15" s="176"/>
      <c r="J15" s="6"/>
    </row>
    <row r="16" spans="2:11" x14ac:dyDescent="0.35">
      <c r="B16" s="162" t="str">
        <f>+forms!A17</f>
        <v>ACCOMMODATION</v>
      </c>
      <c r="C16" s="163"/>
      <c r="D16" s="163"/>
      <c r="E16" s="163"/>
      <c r="F16" s="163"/>
      <c r="G16" s="163"/>
      <c r="H16" s="163"/>
      <c r="I16" s="164"/>
    </row>
    <row r="17" spans="2:9" x14ac:dyDescent="0.35">
      <c r="B17" s="41" t="str">
        <f>+forms!A18</f>
        <v>HOTEL</v>
      </c>
      <c r="C17" s="159" t="s">
        <v>0</v>
      </c>
      <c r="D17" s="161" t="s">
        <v>1</v>
      </c>
      <c r="E17" s="161" t="s">
        <v>5</v>
      </c>
      <c r="F17" s="161" t="s">
        <v>6</v>
      </c>
      <c r="G17" s="161" t="s">
        <v>2</v>
      </c>
      <c r="H17" s="161" t="s">
        <v>8</v>
      </c>
      <c r="I17" s="158" t="s">
        <v>3</v>
      </c>
    </row>
    <row r="18" spans="2:9" x14ac:dyDescent="0.35">
      <c r="B18" s="41" t="str">
        <f>+forms!A19</f>
        <v>DUO</v>
      </c>
      <c r="C18" s="160"/>
      <c r="D18" s="161"/>
      <c r="E18" s="161"/>
      <c r="F18" s="161"/>
      <c r="G18" s="161"/>
      <c r="H18" s="161"/>
      <c r="I18" s="158"/>
    </row>
    <row r="19" spans="2:9" x14ac:dyDescent="0.35">
      <c r="B19" s="42">
        <f>IF(forms!H20=0,0,+forms!A20)</f>
        <v>0</v>
      </c>
      <c r="C19" s="7">
        <f>+forms!B20</f>
        <v>0</v>
      </c>
      <c r="D19" s="7">
        <f>+forms!C20</f>
        <v>0</v>
      </c>
      <c r="E19" s="8">
        <f>+forms!D20</f>
        <v>0</v>
      </c>
      <c r="F19" s="8">
        <f>+forms!E20</f>
        <v>0</v>
      </c>
      <c r="G19" s="2">
        <f>+forms!F20</f>
        <v>0</v>
      </c>
      <c r="H19" s="3">
        <f>+forms!G20</f>
        <v>125</v>
      </c>
      <c r="I19" s="43">
        <f>+forms!H20</f>
        <v>0</v>
      </c>
    </row>
    <row r="20" spans="2:9" ht="15.75" customHeight="1" x14ac:dyDescent="0.35">
      <c r="B20" s="42">
        <f>IF(forms!H21=0,0,+forms!A21)</f>
        <v>0</v>
      </c>
      <c r="C20" s="7">
        <f>+forms!B21</f>
        <v>0</v>
      </c>
      <c r="D20" s="7">
        <f>+forms!C21</f>
        <v>0</v>
      </c>
      <c r="E20" s="8">
        <f>+forms!D21</f>
        <v>0</v>
      </c>
      <c r="F20" s="8">
        <f>+forms!E21</f>
        <v>0</v>
      </c>
      <c r="G20" s="2">
        <f>+forms!F21</f>
        <v>0</v>
      </c>
      <c r="H20" s="3">
        <f>+forms!G21</f>
        <v>125</v>
      </c>
      <c r="I20" s="43">
        <f>+forms!H21</f>
        <v>0</v>
      </c>
    </row>
    <row r="21" spans="2:9" x14ac:dyDescent="0.35">
      <c r="B21" s="42">
        <f>IF(forms!H22=0,0,+forms!A22)</f>
        <v>0</v>
      </c>
      <c r="C21" s="7">
        <f>+forms!B22</f>
        <v>0</v>
      </c>
      <c r="D21" s="7">
        <f>+forms!C22</f>
        <v>0</v>
      </c>
      <c r="E21" s="8">
        <f>+forms!D22</f>
        <v>0</v>
      </c>
      <c r="F21" s="8">
        <f>+forms!E22</f>
        <v>0</v>
      </c>
      <c r="G21" s="2">
        <f>+forms!F22</f>
        <v>0</v>
      </c>
      <c r="H21" s="3">
        <f>+forms!G22</f>
        <v>125</v>
      </c>
      <c r="I21" s="43">
        <f>+forms!H22</f>
        <v>0</v>
      </c>
    </row>
    <row r="22" spans="2:9" x14ac:dyDescent="0.35">
      <c r="B22" s="42">
        <f>IF(forms!H23=0,0,+forms!A23)</f>
        <v>0</v>
      </c>
      <c r="C22" s="7">
        <f>+forms!B23</f>
        <v>0</v>
      </c>
      <c r="D22" s="7">
        <f>+forms!C23</f>
        <v>0</v>
      </c>
      <c r="E22" s="8">
        <f>+forms!D23</f>
        <v>0</v>
      </c>
      <c r="F22" s="8">
        <f>+forms!E23</f>
        <v>0</v>
      </c>
      <c r="G22" s="2">
        <f>+forms!F23</f>
        <v>0</v>
      </c>
      <c r="H22" s="3">
        <f>+forms!G23</f>
        <v>125</v>
      </c>
      <c r="I22" s="43">
        <f>+forms!H23</f>
        <v>0</v>
      </c>
    </row>
    <row r="23" spans="2:9" x14ac:dyDescent="0.35">
      <c r="B23" s="42">
        <f>IF(forms!H24=0,0,+forms!A24)</f>
        <v>0</v>
      </c>
      <c r="C23" s="7">
        <f>+forms!B24</f>
        <v>0</v>
      </c>
      <c r="D23" s="7">
        <f>+forms!C24</f>
        <v>0</v>
      </c>
      <c r="E23" s="8">
        <f>+forms!D24</f>
        <v>0</v>
      </c>
      <c r="F23" s="8">
        <f>+forms!E24</f>
        <v>0</v>
      </c>
      <c r="G23" s="2">
        <f>+forms!F24</f>
        <v>0</v>
      </c>
      <c r="H23" s="3">
        <f>+forms!G24</f>
        <v>100</v>
      </c>
      <c r="I23" s="43">
        <f>+forms!H24</f>
        <v>0</v>
      </c>
    </row>
    <row r="24" spans="2:9" x14ac:dyDescent="0.35">
      <c r="B24" s="42">
        <f>IF(forms!H25=0,0,+forms!A25)</f>
        <v>0</v>
      </c>
      <c r="C24" s="7">
        <f>+forms!B25</f>
        <v>0</v>
      </c>
      <c r="D24" s="7">
        <f>+forms!C25</f>
        <v>0</v>
      </c>
      <c r="E24" s="8">
        <f>+forms!D25</f>
        <v>0</v>
      </c>
      <c r="F24" s="8">
        <f>+forms!E25</f>
        <v>0</v>
      </c>
      <c r="G24" s="2">
        <f>+forms!F25</f>
        <v>0</v>
      </c>
      <c r="H24" s="3">
        <f>+forms!G25</f>
        <v>100</v>
      </c>
      <c r="I24" s="43">
        <f>+forms!H25</f>
        <v>0</v>
      </c>
    </row>
    <row r="25" spans="2:9" x14ac:dyDescent="0.35">
      <c r="B25" s="42">
        <f>IF(forms!H26=0,0,+forms!A26)</f>
        <v>0</v>
      </c>
      <c r="C25" s="7">
        <f>+forms!B26</f>
        <v>0</v>
      </c>
      <c r="D25" s="7">
        <f>+forms!C26</f>
        <v>0</v>
      </c>
      <c r="E25" s="8">
        <f>+forms!D26</f>
        <v>0</v>
      </c>
      <c r="F25" s="8">
        <f>+forms!E26</f>
        <v>0</v>
      </c>
      <c r="G25" s="2">
        <f>+forms!F26</f>
        <v>0</v>
      </c>
      <c r="H25" s="3">
        <f>+forms!G26</f>
        <v>100</v>
      </c>
      <c r="I25" s="43">
        <f>+forms!H26</f>
        <v>0</v>
      </c>
    </row>
    <row r="26" spans="2:9" x14ac:dyDescent="0.35">
      <c r="B26" s="42">
        <f>IF(forms!H27=0,0,+forms!A27)</f>
        <v>0</v>
      </c>
      <c r="C26" s="7">
        <f>+forms!B27</f>
        <v>0</v>
      </c>
      <c r="D26" s="7">
        <f>+forms!C27</f>
        <v>0</v>
      </c>
      <c r="E26" s="8">
        <f>+forms!D27</f>
        <v>0</v>
      </c>
      <c r="F26" s="8">
        <f>+forms!E27</f>
        <v>0</v>
      </c>
      <c r="G26" s="2">
        <f>+forms!F27</f>
        <v>0</v>
      </c>
      <c r="H26" s="3">
        <f>+forms!G27</f>
        <v>100</v>
      </c>
      <c r="I26" s="43">
        <f>+forms!H27</f>
        <v>0</v>
      </c>
    </row>
    <row r="27" spans="2:9" ht="15" thickBot="1" x14ac:dyDescent="0.4">
      <c r="B27" s="149" t="str">
        <f>+forms!A28</f>
        <v>ACCOMMODATION TOTAL</v>
      </c>
      <c r="C27" s="150"/>
      <c r="D27" s="150"/>
      <c r="E27" s="150"/>
      <c r="F27" s="150"/>
      <c r="G27" s="150"/>
      <c r="H27" s="151"/>
      <c r="I27" s="44">
        <f>+forms!H28</f>
        <v>0</v>
      </c>
    </row>
    <row r="28" spans="2:9" ht="52.75" customHeight="1" x14ac:dyDescent="0.35">
      <c r="B28" s="190" t="str">
        <f>+forms!A29</f>
        <v>MEALS</v>
      </c>
      <c r="C28" s="191"/>
      <c r="D28" s="191"/>
      <c r="E28" s="192"/>
      <c r="F28" s="70" t="str">
        <f>+forms!E29</f>
        <v>No. of lunches in the venue</v>
      </c>
      <c r="G28" s="70" t="str">
        <f>+forms!F29</f>
        <v>No. of lunches in hotel</v>
      </c>
      <c r="H28" s="70">
        <f>+forms!G29</f>
        <v>0</v>
      </c>
      <c r="I28" s="70" t="str">
        <f>+forms!H29</f>
        <v>TOTAL €</v>
      </c>
    </row>
    <row r="29" spans="2:9" x14ac:dyDescent="0.35">
      <c r="B29" s="193">
        <f>+forms!A31</f>
        <v>44538</v>
      </c>
      <c r="C29" s="194"/>
      <c r="D29" s="195"/>
      <c r="E29" s="71">
        <f>+forms!C31</f>
        <v>44538</v>
      </c>
      <c r="F29" s="72">
        <f>+forms!E31</f>
        <v>0</v>
      </c>
      <c r="G29" s="72">
        <f>+forms!F31</f>
        <v>0</v>
      </c>
      <c r="H29" s="72">
        <f>+forms!G31</f>
        <v>0</v>
      </c>
      <c r="I29" s="43">
        <f>+forms!H31</f>
        <v>0</v>
      </c>
    </row>
    <row r="30" spans="2:9" ht="14.4" customHeight="1" x14ac:dyDescent="0.35">
      <c r="B30" s="193">
        <f>+forms!A32</f>
        <v>44539</v>
      </c>
      <c r="C30" s="194"/>
      <c r="D30" s="195"/>
      <c r="E30" s="71">
        <f>+forms!C32</f>
        <v>44539</v>
      </c>
      <c r="F30" s="72">
        <f>+forms!E32</f>
        <v>0</v>
      </c>
      <c r="G30" s="72">
        <f>+forms!F32</f>
        <v>0</v>
      </c>
      <c r="H30" s="72">
        <f>+forms!G32</f>
        <v>0</v>
      </c>
      <c r="I30" s="43">
        <f>+forms!H32</f>
        <v>0</v>
      </c>
    </row>
    <row r="31" spans="2:9" x14ac:dyDescent="0.35">
      <c r="B31" s="193">
        <f>+forms!A33</f>
        <v>44540</v>
      </c>
      <c r="C31" s="194"/>
      <c r="D31" s="195"/>
      <c r="E31" s="71">
        <f>+forms!C33</f>
        <v>44540</v>
      </c>
      <c r="F31" s="72">
        <f>+forms!E33</f>
        <v>0</v>
      </c>
      <c r="G31" s="72">
        <f>+forms!F33</f>
        <v>0</v>
      </c>
      <c r="H31" s="72">
        <f>+forms!G33</f>
        <v>0</v>
      </c>
      <c r="I31" s="43">
        <f>+forms!H33</f>
        <v>0</v>
      </c>
    </row>
    <row r="32" spans="2:9" x14ac:dyDescent="0.35">
      <c r="B32" s="193">
        <f>+forms!A34</f>
        <v>44541</v>
      </c>
      <c r="C32" s="194"/>
      <c r="D32" s="195"/>
      <c r="E32" s="71">
        <f>+forms!C34</f>
        <v>44541</v>
      </c>
      <c r="F32" s="72">
        <f>+forms!E34</f>
        <v>0</v>
      </c>
      <c r="G32" s="72">
        <f>+forms!F34</f>
        <v>0</v>
      </c>
      <c r="H32" s="72">
        <f>+forms!G34</f>
        <v>0</v>
      </c>
      <c r="I32" s="43">
        <f>+forms!H34</f>
        <v>0</v>
      </c>
    </row>
    <row r="33" spans="2:10" x14ac:dyDescent="0.35">
      <c r="B33" s="193">
        <f>+forms!A35</f>
        <v>44542</v>
      </c>
      <c r="C33" s="194"/>
      <c r="D33" s="195"/>
      <c r="E33" s="71">
        <f>+forms!C35</f>
        <v>44542</v>
      </c>
      <c r="F33" s="72">
        <f>+forms!E35</f>
        <v>0</v>
      </c>
      <c r="G33" s="72">
        <f>+forms!F35</f>
        <v>0</v>
      </c>
      <c r="H33" s="72">
        <f>+forms!G35</f>
        <v>0</v>
      </c>
      <c r="I33" s="43">
        <f>+forms!H35</f>
        <v>0</v>
      </c>
    </row>
    <row r="34" spans="2:10" ht="15" thickBot="1" x14ac:dyDescent="0.4">
      <c r="B34" s="149" t="str">
        <f>+forms!A36</f>
        <v>MEALS TOTAL</v>
      </c>
      <c r="C34" s="150"/>
      <c r="D34" s="150"/>
      <c r="E34" s="150"/>
      <c r="F34" s="150"/>
      <c r="G34" s="150"/>
      <c r="H34" s="151"/>
      <c r="I34" s="44">
        <f>+forms!H36</f>
        <v>0</v>
      </c>
    </row>
    <row r="35" spans="2:10" ht="15" thickBot="1" x14ac:dyDescent="0.4">
      <c r="B35" s="187" t="str">
        <f>+forms!A37</f>
        <v>PCR tests</v>
      </c>
      <c r="C35" s="188"/>
      <c r="D35" s="188"/>
      <c r="E35" s="188"/>
      <c r="F35" s="188"/>
      <c r="G35" s="188"/>
      <c r="H35" s="189"/>
      <c r="I35" s="45">
        <f>+forms!H37</f>
        <v>0</v>
      </c>
      <c r="J35" s="38"/>
    </row>
    <row r="36" spans="2:10" ht="15" customHeight="1" thickBot="1" x14ac:dyDescent="0.4">
      <c r="B36" s="187" t="str">
        <f>+forms!A38</f>
        <v>TOTAL</v>
      </c>
      <c r="C36" s="188"/>
      <c r="D36" s="188"/>
      <c r="E36" s="188"/>
      <c r="F36" s="188"/>
      <c r="G36" s="188"/>
      <c r="H36" s="189"/>
      <c r="I36" s="45">
        <f>+forms!H38</f>
        <v>0</v>
      </c>
      <c r="J36" s="38"/>
    </row>
    <row r="37" spans="2:10" ht="15" thickBot="1" x14ac:dyDescent="0.4">
      <c r="B37" s="184" t="s">
        <v>46</v>
      </c>
      <c r="C37" s="185"/>
      <c r="D37" s="185"/>
      <c r="E37" s="185"/>
      <c r="F37" s="185"/>
      <c r="G37" s="185"/>
      <c r="H37" s="186"/>
      <c r="I37" s="56"/>
      <c r="J37" s="38"/>
    </row>
    <row r="38" spans="2:10" ht="15" thickBot="1" x14ac:dyDescent="0.4">
      <c r="B38" s="184" t="s">
        <v>47</v>
      </c>
      <c r="C38" s="185"/>
      <c r="D38" s="185"/>
      <c r="E38" s="185"/>
      <c r="F38" s="185"/>
      <c r="G38" s="185"/>
      <c r="H38" s="186"/>
      <c r="I38" s="56">
        <f>IF(I37&gt;I36,I37-I36,0)</f>
        <v>0</v>
      </c>
      <c r="J38" s="38"/>
    </row>
    <row r="39" spans="2:10" ht="15" thickBot="1" x14ac:dyDescent="0.4">
      <c r="B39" s="184" t="s">
        <v>48</v>
      </c>
      <c r="C39" s="185"/>
      <c r="D39" s="185"/>
      <c r="E39" s="185"/>
      <c r="F39" s="185"/>
      <c r="G39" s="185"/>
      <c r="H39" s="186"/>
      <c r="I39" s="56"/>
      <c r="J39" s="38"/>
    </row>
    <row r="40" spans="2:10" x14ac:dyDescent="0.35">
      <c r="B40" s="4"/>
      <c r="F40" s="61"/>
      <c r="G40" s="61"/>
      <c r="H40" s="61"/>
      <c r="I40" s="61"/>
      <c r="J40" s="60"/>
    </row>
    <row r="41" spans="2:10" ht="15" thickBot="1" x14ac:dyDescent="0.4"/>
    <row r="42" spans="2:10" ht="26.5" thickBot="1" x14ac:dyDescent="0.65">
      <c r="B42" s="180" t="s">
        <v>7</v>
      </c>
      <c r="C42" s="181"/>
      <c r="D42" s="182">
        <f>+I36</f>
        <v>0</v>
      </c>
      <c r="E42" s="183"/>
      <c r="G42" s="6"/>
      <c r="H42" s="6"/>
      <c r="I42" s="6"/>
      <c r="J42" s="6"/>
    </row>
    <row r="43" spans="2:10" x14ac:dyDescent="0.35">
      <c r="G43" s="6"/>
      <c r="H43" s="6"/>
      <c r="I43" s="6"/>
      <c r="J43" s="6"/>
    </row>
    <row r="44" spans="2:10" x14ac:dyDescent="0.35">
      <c r="G44" s="6"/>
      <c r="H44" s="6"/>
    </row>
    <row r="46" spans="2:10" x14ac:dyDescent="0.35">
      <c r="G46" s="9"/>
      <c r="H46" s="9"/>
    </row>
    <row r="47" spans="2:10" ht="15.5" x14ac:dyDescent="0.35">
      <c r="G47" s="10" t="s">
        <v>18</v>
      </c>
    </row>
  </sheetData>
  <sheetProtection algorithmName="SHA-512" hashValue="tiW2jSjJsvQyvELTj+FiOWCkvRb4HOqLiR3uEk0C2JA/jE7gvHNhRbhogIUWJJ3H8AizZxKCSc5tOjyV28U8AA==" saltValue="wdieDAl3Tq4jaJujm+v8ww==" spinCount="100000" sheet="1" selectLockedCells="1" selectUnlockedCells="1"/>
  <mergeCells count="30">
    <mergeCell ref="B42:C42"/>
    <mergeCell ref="D42:E42"/>
    <mergeCell ref="B37:H37"/>
    <mergeCell ref="B38:H38"/>
    <mergeCell ref="H17:H18"/>
    <mergeCell ref="B36:H36"/>
    <mergeCell ref="B27:H27"/>
    <mergeCell ref="B39:H39"/>
    <mergeCell ref="B35:H35"/>
    <mergeCell ref="B28:E28"/>
    <mergeCell ref="B29:D29"/>
    <mergeCell ref="B30:D30"/>
    <mergeCell ref="B31:D31"/>
    <mergeCell ref="B32:D32"/>
    <mergeCell ref="B33:D33"/>
    <mergeCell ref="B2:I3"/>
    <mergeCell ref="B14:C14"/>
    <mergeCell ref="D14:E14"/>
    <mergeCell ref="G14:H14"/>
    <mergeCell ref="D15:I15"/>
    <mergeCell ref="B11:F13"/>
    <mergeCell ref="B34:H34"/>
    <mergeCell ref="G11:I13"/>
    <mergeCell ref="I17:I18"/>
    <mergeCell ref="C17:C18"/>
    <mergeCell ref="D17:D18"/>
    <mergeCell ref="E17:E18"/>
    <mergeCell ref="F17:F18"/>
    <mergeCell ref="G17:G18"/>
    <mergeCell ref="B16:I16"/>
  </mergeCells>
  <dataValidations count="2">
    <dataValidation imeMode="off" allowBlank="1" showInputMessage="1" showErrorMessage="1" sqref="E4:F9 B2 I14:J15 D14:D15 B14:B16 C15 B4:B10 B42:B43 D42 B41:E41 F42:I42 I43 G43:H44" xr:uid="{00000000-0002-0000-0100-000000000000}"/>
    <dataValidation type="list" allowBlank="1" showInputMessage="1" showErrorMessage="1" sqref="C19:I26" xr:uid="{00000000-0002-0000-0100-000001000000}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78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forms</vt:lpstr>
      <vt:lpstr>invoice</vt:lpstr>
      <vt:lpstr>forms!Druckbereich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alla_h</cp:lastModifiedBy>
  <cp:lastPrinted>2021-03-05T04:21:03Z</cp:lastPrinted>
  <dcterms:created xsi:type="dcterms:W3CDTF">2012-01-10T18:33:01Z</dcterms:created>
  <dcterms:modified xsi:type="dcterms:W3CDTF">2021-10-29T20:22:42Z</dcterms:modified>
</cp:coreProperties>
</file>