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Turniere\in  DEUTSCHLAND\EC U21\2023 EC U21 Berlin\"/>
    </mc:Choice>
  </mc:AlternateContent>
  <bookViews>
    <workbookView xWindow="0" yWindow="0" windowWidth="23040" windowHeight="919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8" i="1"/>
  <c r="AC15" i="1" l="1"/>
  <c r="J15" i="1" l="1"/>
  <c r="J16" i="1"/>
  <c r="J17" i="1"/>
  <c r="AE19" i="1"/>
  <c r="AF19" i="1"/>
  <c r="AE20" i="1"/>
  <c r="AF20" i="1"/>
  <c r="AE21" i="1"/>
  <c r="AF21" i="1"/>
  <c r="AE22" i="1"/>
  <c r="AF22" i="1"/>
  <c r="AE23" i="1"/>
  <c r="AF23" i="1"/>
  <c r="AE24" i="1"/>
  <c r="AF24" i="1"/>
  <c r="AE25" i="1"/>
  <c r="AF25" i="1"/>
  <c r="AE26" i="1"/>
  <c r="AF26" i="1"/>
  <c r="AE27" i="1"/>
  <c r="AF27" i="1"/>
  <c r="AE28" i="1"/>
  <c r="AF28" i="1"/>
  <c r="AE29" i="1"/>
  <c r="AF29" i="1"/>
  <c r="AE30" i="1"/>
  <c r="AF30" i="1"/>
  <c r="AE31" i="1"/>
  <c r="AF31" i="1"/>
  <c r="AE32" i="1"/>
  <c r="AF32" i="1"/>
  <c r="AE33" i="1"/>
  <c r="AF33" i="1"/>
  <c r="AE34" i="1"/>
  <c r="AF34" i="1"/>
  <c r="AE35" i="1"/>
  <c r="AF35" i="1"/>
  <c r="AE36" i="1"/>
  <c r="AF36" i="1"/>
  <c r="AE37" i="1"/>
  <c r="AF37" i="1"/>
  <c r="AE38" i="1"/>
  <c r="AF38" i="1"/>
  <c r="AE39" i="1"/>
  <c r="AF39" i="1"/>
  <c r="AE40" i="1"/>
  <c r="AF40" i="1"/>
  <c r="AE41" i="1"/>
  <c r="AF41" i="1"/>
  <c r="AE42" i="1"/>
  <c r="AF42" i="1"/>
  <c r="AE43" i="1"/>
  <c r="AF43" i="1"/>
  <c r="AE44" i="1"/>
  <c r="AF44" i="1"/>
  <c r="AE45" i="1"/>
  <c r="AF45" i="1"/>
  <c r="AE46" i="1"/>
  <c r="AF46" i="1"/>
  <c r="AE47" i="1"/>
  <c r="AF47" i="1"/>
  <c r="AE48" i="1"/>
  <c r="AF48" i="1"/>
  <c r="AE49" i="1"/>
  <c r="AF49" i="1"/>
  <c r="AE50" i="1"/>
  <c r="AF50" i="1"/>
  <c r="AE51" i="1"/>
  <c r="AF51" i="1"/>
  <c r="AE52" i="1"/>
  <c r="AF52" i="1"/>
  <c r="AE53" i="1"/>
  <c r="AF53" i="1"/>
  <c r="AE54" i="1"/>
  <c r="AF54" i="1"/>
  <c r="AE55" i="1"/>
  <c r="AF55" i="1"/>
  <c r="AE56" i="1"/>
  <c r="AF56" i="1"/>
  <c r="AE57" i="1"/>
  <c r="AF57" i="1"/>
  <c r="AE58" i="1"/>
  <c r="AF58" i="1"/>
  <c r="AE59" i="1"/>
  <c r="AF59" i="1"/>
  <c r="AE60" i="1"/>
  <c r="AF60" i="1"/>
  <c r="AE61" i="1"/>
  <c r="AF61" i="1"/>
  <c r="AE62" i="1"/>
  <c r="AF62" i="1"/>
  <c r="AE63" i="1"/>
  <c r="AF63" i="1"/>
  <c r="AE64" i="1"/>
  <c r="AF64" i="1"/>
  <c r="AE65" i="1"/>
  <c r="AF65" i="1"/>
  <c r="AE66" i="1"/>
  <c r="AF66" i="1"/>
  <c r="AE67" i="1"/>
  <c r="AF67" i="1"/>
  <c r="AE68" i="1"/>
  <c r="AF68" i="1"/>
  <c r="AE69" i="1"/>
  <c r="AF69" i="1"/>
  <c r="AE70" i="1"/>
  <c r="AF70" i="1"/>
  <c r="AE71" i="1"/>
  <c r="AF71" i="1"/>
  <c r="AE72" i="1"/>
  <c r="AF72" i="1"/>
  <c r="AE73" i="1"/>
  <c r="AF73" i="1"/>
  <c r="AE74" i="1"/>
  <c r="AF74" i="1"/>
  <c r="AE75" i="1"/>
  <c r="AF75" i="1"/>
  <c r="AE76" i="1"/>
  <c r="AF76" i="1"/>
  <c r="AE77" i="1"/>
  <c r="AF77" i="1"/>
  <c r="AE78" i="1"/>
  <c r="AF78" i="1"/>
  <c r="AE79" i="1"/>
  <c r="AF79" i="1"/>
  <c r="AE80" i="1"/>
  <c r="AF80" i="1"/>
  <c r="AE81" i="1"/>
  <c r="AF81" i="1"/>
  <c r="AE82" i="1"/>
  <c r="AF82" i="1"/>
  <c r="AE83" i="1"/>
  <c r="AF83" i="1"/>
  <c r="AE84" i="1"/>
  <c r="AF84" i="1"/>
  <c r="AE85" i="1"/>
  <c r="AF85" i="1"/>
  <c r="AE86" i="1"/>
  <c r="AF86" i="1"/>
  <c r="AE87" i="1"/>
  <c r="AF87" i="1"/>
  <c r="AE88" i="1"/>
  <c r="AF88" i="1"/>
  <c r="AE89" i="1"/>
  <c r="AF89" i="1"/>
  <c r="AE90" i="1"/>
  <c r="AF90" i="1"/>
  <c r="AE91" i="1"/>
  <c r="AF91" i="1"/>
  <c r="AE92" i="1"/>
  <c r="AF92" i="1"/>
  <c r="AE93" i="1"/>
  <c r="AF93" i="1"/>
  <c r="AE94" i="1"/>
  <c r="AF94" i="1"/>
  <c r="AG20" i="1"/>
  <c r="AG21" i="1"/>
  <c r="AG22" i="1"/>
  <c r="AG32" i="1"/>
  <c r="AG40" i="1"/>
  <c r="AG43" i="1"/>
  <c r="AG44" i="1"/>
  <c r="AG52" i="1"/>
  <c r="AG53" i="1"/>
  <c r="AG54" i="1"/>
  <c r="AG64" i="1"/>
  <c r="AG72" i="1"/>
  <c r="AG75" i="1"/>
  <c r="AG76" i="1"/>
  <c r="AG84" i="1"/>
  <c r="AG85" i="1"/>
  <c r="AG86" i="1"/>
  <c r="AD14" i="1"/>
  <c r="AC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14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AF14" i="1"/>
  <c r="AE14" i="1"/>
  <c r="AF16" i="1"/>
  <c r="AF17" i="1"/>
  <c r="AF18" i="1"/>
  <c r="AF15" i="1"/>
  <c r="AE15" i="1"/>
  <c r="AE17" i="1"/>
  <c r="AE16" i="1"/>
  <c r="AE18" i="1"/>
  <c r="AD9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C16" i="1"/>
  <c r="AC17" i="1"/>
  <c r="AC18" i="1"/>
  <c r="AC19" i="1"/>
  <c r="AG19" i="1" s="1"/>
  <c r="AC20" i="1"/>
  <c r="AC21" i="1"/>
  <c r="AC22" i="1"/>
  <c r="AC23" i="1"/>
  <c r="AG23" i="1" s="1"/>
  <c r="AC24" i="1"/>
  <c r="AG24" i="1" s="1"/>
  <c r="AC25" i="1"/>
  <c r="AC26" i="1"/>
  <c r="AC27" i="1"/>
  <c r="AG27" i="1" s="1"/>
  <c r="AC28" i="1"/>
  <c r="AG28" i="1" s="1"/>
  <c r="AC29" i="1"/>
  <c r="AG29" i="1" s="1"/>
  <c r="AC30" i="1"/>
  <c r="AG30" i="1" s="1"/>
  <c r="AC31" i="1"/>
  <c r="AG31" i="1" s="1"/>
  <c r="AC32" i="1"/>
  <c r="AC33" i="1"/>
  <c r="AC34" i="1"/>
  <c r="AC35" i="1"/>
  <c r="AG35" i="1" s="1"/>
  <c r="AC36" i="1"/>
  <c r="AG36" i="1" s="1"/>
  <c r="AC37" i="1"/>
  <c r="AG37" i="1" s="1"/>
  <c r="AC38" i="1"/>
  <c r="AG38" i="1" s="1"/>
  <c r="AC39" i="1"/>
  <c r="AG39" i="1" s="1"/>
  <c r="AC40" i="1"/>
  <c r="AC41" i="1"/>
  <c r="AC42" i="1"/>
  <c r="AC43" i="1"/>
  <c r="AC44" i="1"/>
  <c r="AC45" i="1"/>
  <c r="AG45" i="1" s="1"/>
  <c r="AC46" i="1"/>
  <c r="AG46" i="1" s="1"/>
  <c r="AC47" i="1"/>
  <c r="AG47" i="1" s="1"/>
  <c r="AC48" i="1"/>
  <c r="AG48" i="1" s="1"/>
  <c r="AC49" i="1"/>
  <c r="AC50" i="1"/>
  <c r="AC51" i="1"/>
  <c r="AG51" i="1" s="1"/>
  <c r="AC52" i="1"/>
  <c r="AC53" i="1"/>
  <c r="AC54" i="1"/>
  <c r="AC55" i="1"/>
  <c r="AG55" i="1" s="1"/>
  <c r="AC56" i="1"/>
  <c r="AG56" i="1" s="1"/>
  <c r="AC57" i="1"/>
  <c r="AC58" i="1"/>
  <c r="AC59" i="1"/>
  <c r="AG59" i="1" s="1"/>
  <c r="AC60" i="1"/>
  <c r="AG60" i="1" s="1"/>
  <c r="AC61" i="1"/>
  <c r="AG61" i="1" s="1"/>
  <c r="AC62" i="1"/>
  <c r="AG62" i="1" s="1"/>
  <c r="AC63" i="1"/>
  <c r="AG63" i="1" s="1"/>
  <c r="AC64" i="1"/>
  <c r="AC65" i="1"/>
  <c r="AC66" i="1"/>
  <c r="AC67" i="1"/>
  <c r="AG67" i="1" s="1"/>
  <c r="AC68" i="1"/>
  <c r="AG68" i="1" s="1"/>
  <c r="AC69" i="1"/>
  <c r="AG69" i="1" s="1"/>
  <c r="AC70" i="1"/>
  <c r="AG70" i="1" s="1"/>
  <c r="AC71" i="1"/>
  <c r="AG71" i="1" s="1"/>
  <c r="AC72" i="1"/>
  <c r="AC73" i="1"/>
  <c r="AC74" i="1"/>
  <c r="AC75" i="1"/>
  <c r="AC76" i="1"/>
  <c r="AC77" i="1"/>
  <c r="AG77" i="1" s="1"/>
  <c r="AC78" i="1"/>
  <c r="AG78" i="1" s="1"/>
  <c r="AC79" i="1"/>
  <c r="AG79" i="1" s="1"/>
  <c r="AC80" i="1"/>
  <c r="AG80" i="1" s="1"/>
  <c r="AC81" i="1"/>
  <c r="AC82" i="1"/>
  <c r="AC83" i="1"/>
  <c r="AG83" i="1" s="1"/>
  <c r="AC84" i="1"/>
  <c r="AC85" i="1"/>
  <c r="AC86" i="1"/>
  <c r="AC87" i="1"/>
  <c r="AG87" i="1" s="1"/>
  <c r="AC88" i="1"/>
  <c r="AG88" i="1" s="1"/>
  <c r="AC89" i="1"/>
  <c r="AC90" i="1"/>
  <c r="AC91" i="1"/>
  <c r="AG91" i="1" s="1"/>
  <c r="AC92" i="1"/>
  <c r="AG92" i="1" s="1"/>
  <c r="AC93" i="1"/>
  <c r="AG93" i="1" s="1"/>
  <c r="AC94" i="1"/>
  <c r="AG94" i="1" s="1"/>
  <c r="AG14" i="1" l="1"/>
  <c r="AG90" i="1"/>
  <c r="AG82" i="1"/>
  <c r="AG74" i="1"/>
  <c r="AG66" i="1"/>
  <c r="AG58" i="1"/>
  <c r="AG50" i="1"/>
  <c r="AG42" i="1"/>
  <c r="AG34" i="1"/>
  <c r="AG26" i="1"/>
  <c r="AG89" i="1"/>
  <c r="AG81" i="1"/>
  <c r="AG73" i="1"/>
  <c r="AG65" i="1"/>
  <c r="AG57" i="1"/>
  <c r="AG49" i="1"/>
  <c r="AG41" i="1"/>
  <c r="AG33" i="1"/>
  <c r="AG25" i="1"/>
  <c r="AG15" i="1"/>
  <c r="AG16" i="1"/>
  <c r="AG18" i="1"/>
  <c r="AG17" i="1"/>
</calcChain>
</file>

<file path=xl/sharedStrings.xml><?xml version="1.0" encoding="utf-8"?>
<sst xmlns="http://schemas.openxmlformats.org/spreadsheetml/2006/main" count="65" uniqueCount="54">
  <si>
    <t>Nation/Team</t>
  </si>
  <si>
    <t>Name</t>
  </si>
  <si>
    <t>Address</t>
  </si>
  <si>
    <t>Mail</t>
  </si>
  <si>
    <t>Phone</t>
  </si>
  <si>
    <t>Hand-written forms will NOT be accepted!</t>
  </si>
  <si>
    <t>Contact person on site 
Team-Manager)</t>
  </si>
  <si>
    <r>
      <t xml:space="preserve">Please return the form until latest </t>
    </r>
    <r>
      <rPr>
        <b/>
        <sz val="11"/>
        <color rgb="FFFF0000"/>
        <rFont val="Calibri"/>
        <family val="2"/>
        <scheme val="minor"/>
      </rPr>
      <t>June 30th 2023</t>
    </r>
    <r>
      <rPr>
        <b/>
        <sz val="11"/>
        <color theme="1"/>
        <rFont val="Calibri"/>
        <family val="2"/>
        <scheme val="minor"/>
      </rPr>
      <t xml:space="preserve"> to </t>
    </r>
    <r>
      <rPr>
        <sz val="11"/>
        <color theme="1"/>
        <rFont val="Calibri"/>
        <family val="2"/>
        <scheme val="minor"/>
      </rPr>
      <t xml:space="preserve">klinnebacher@judobund.de </t>
    </r>
    <r>
      <rPr>
        <b/>
        <sz val="11"/>
        <color theme="1"/>
        <rFont val="Calibri"/>
        <family val="2"/>
        <scheme val="minor"/>
      </rPr>
      <t xml:space="preserve"> </t>
    </r>
  </si>
  <si>
    <t>Berlin Junior European Cup &amp; ITC 2023
29th July – 02nd August 2023</t>
  </si>
  <si>
    <t>Personal information</t>
  </si>
  <si>
    <t>Hotel</t>
  </si>
  <si>
    <t>No.</t>
  </si>
  <si>
    <t>Last Name</t>
  </si>
  <si>
    <t>First Name</t>
  </si>
  <si>
    <t>Sex</t>
  </si>
  <si>
    <t>Function</t>
  </si>
  <si>
    <t>Weight cat.</t>
  </si>
  <si>
    <t>Hotel Name</t>
  </si>
  <si>
    <t>Check-In Date</t>
  </si>
  <si>
    <t>Check-Out Date</t>
  </si>
  <si>
    <t>No nights</t>
  </si>
  <si>
    <t>Athlete</t>
  </si>
  <si>
    <t>City Hotel Berlin East</t>
  </si>
  <si>
    <t>Max</t>
  </si>
  <si>
    <t>Mustermann</t>
  </si>
  <si>
    <t>m</t>
  </si>
  <si>
    <t>Room category (single/double/triple)</t>
  </si>
  <si>
    <t>Room mate(s)</t>
  </si>
  <si>
    <t>28.07.</t>
  </si>
  <si>
    <t>29.07.</t>
  </si>
  <si>
    <t>30.07.</t>
  </si>
  <si>
    <t>Lunch Hotel (25€)</t>
  </si>
  <si>
    <t>Dinner Hotel (25€)</t>
  </si>
  <si>
    <t>Lunchbox venue - EC (10€)</t>
  </si>
  <si>
    <t>Lunch venue - TC (11€)</t>
  </si>
  <si>
    <t>31.07.</t>
  </si>
  <si>
    <t>01.08.</t>
  </si>
  <si>
    <t>02.08.</t>
  </si>
  <si>
    <t>Entry fee (10€)</t>
  </si>
  <si>
    <t>Payment Info</t>
  </si>
  <si>
    <t>Total</t>
  </si>
  <si>
    <t>Service fee EC (120€)</t>
  </si>
  <si>
    <t>Service fee TC (60€)</t>
  </si>
  <si>
    <t>Remarks</t>
  </si>
  <si>
    <t>-73</t>
  </si>
  <si>
    <t>single</t>
  </si>
  <si>
    <t>Meals</t>
  </si>
  <si>
    <t>BB</t>
  </si>
  <si>
    <t>Prices per person</t>
  </si>
  <si>
    <t>double</t>
  </si>
  <si>
    <t>triple</t>
  </si>
  <si>
    <t>27.07.</t>
  </si>
  <si>
    <t>All event participants must fill in the accommodation form, even if they book the hotel on their own. In this case the option “Non-official hotel” has to be selected in the hotel form.</t>
  </si>
  <si>
    <t>If one person wishs to book more than one room category (e.g. 1 night single, 2 nights double), the person has to fill out two lines and make a remark "two lines with different room category"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</si>
</sst>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6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/>
    <xf numFmtId="0" fontId="0" fillId="0" borderId="0" xfId="0" applyAlignment="1" applyProtection="1"/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164" fontId="0" fillId="0" borderId="0" xfId="0" applyNumberFormat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/>
    </xf>
    <xf numFmtId="14" fontId="0" fillId="0" borderId="0" xfId="0" applyNumberForma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164" fontId="1" fillId="5" borderId="13" xfId="0" applyNumberFormat="1" applyFont="1" applyFill="1" applyBorder="1" applyAlignment="1" applyProtection="1">
      <alignment horizontal="center" vertical="center"/>
    </xf>
    <xf numFmtId="164" fontId="1" fillId="5" borderId="14" xfId="0" applyNumberFormat="1" applyFont="1" applyFill="1" applyBorder="1" applyAlignment="1" applyProtection="1">
      <alignment horizontal="center" vertical="center"/>
    </xf>
    <xf numFmtId="164" fontId="1" fillId="5" borderId="15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0" fillId="2" borderId="12" xfId="0" applyFill="1" applyBorder="1" applyProtection="1"/>
    <xf numFmtId="0" fontId="0" fillId="3" borderId="12" xfId="0" applyFill="1" applyBorder="1" applyProtection="1"/>
    <xf numFmtId="14" fontId="0" fillId="3" borderId="12" xfId="0" applyNumberFormat="1" applyFill="1" applyBorder="1" applyProtection="1"/>
    <xf numFmtId="0" fontId="0" fillId="3" borderId="12" xfId="0" applyFill="1" applyBorder="1" applyAlignment="1" applyProtection="1">
      <alignment wrapText="1"/>
    </xf>
    <xf numFmtId="0" fontId="0" fillId="4" borderId="12" xfId="0" applyFill="1" applyBorder="1" applyProtection="1"/>
    <xf numFmtId="164" fontId="0" fillId="5" borderId="12" xfId="0" applyNumberFormat="1" applyFill="1" applyBorder="1" applyAlignment="1" applyProtection="1">
      <alignment wrapText="1"/>
    </xf>
    <xf numFmtId="164" fontId="0" fillId="5" borderId="12" xfId="0" applyNumberFormat="1" applyFill="1" applyBorder="1" applyAlignment="1" applyProtection="1">
      <alignment horizontal="center" wrapText="1"/>
    </xf>
    <xf numFmtId="164" fontId="0" fillId="5" borderId="12" xfId="0" applyNumberFormat="1" applyFill="1" applyBorder="1" applyProtection="1"/>
    <xf numFmtId="0" fontId="0" fillId="0" borderId="12" xfId="0" applyFill="1" applyBorder="1" applyAlignment="1" applyProtection="1">
      <alignment horizontal="center" vertical="center"/>
    </xf>
    <xf numFmtId="0" fontId="4" fillId="6" borderId="11" xfId="0" applyFont="1" applyFill="1" applyBorder="1" applyProtection="1"/>
    <xf numFmtId="0" fontId="4" fillId="6" borderId="11" xfId="0" quotePrefix="1" applyFont="1" applyFill="1" applyBorder="1" applyProtection="1"/>
    <xf numFmtId="14" fontId="4" fillId="6" borderId="11" xfId="0" applyNumberFormat="1" applyFont="1" applyFill="1" applyBorder="1" applyProtection="1"/>
    <xf numFmtId="0" fontId="4" fillId="6" borderId="1" xfId="0" applyFont="1" applyFill="1" applyBorder="1" applyProtection="1"/>
    <xf numFmtId="164" fontId="4" fillId="6" borderId="11" xfId="0" applyNumberFormat="1" applyFont="1" applyFill="1" applyBorder="1" applyProtection="1"/>
    <xf numFmtId="164" fontId="4" fillId="6" borderId="1" xfId="0" applyNumberFormat="1" applyFont="1" applyFill="1" applyBorder="1" applyProtection="1"/>
    <xf numFmtId="2" fontId="4" fillId="6" borderId="11" xfId="0" applyNumberFormat="1" applyFont="1" applyFill="1" applyBorder="1" applyAlignment="1" applyProtection="1">
      <alignment horizontal="right"/>
    </xf>
    <xf numFmtId="164" fontId="4" fillId="6" borderId="1" xfId="0" applyNumberFormat="1" applyFont="1" applyFill="1" applyBorder="1" applyAlignment="1" applyProtection="1">
      <alignment horizontal="right"/>
    </xf>
    <xf numFmtId="0" fontId="4" fillId="6" borderId="0" xfId="0" applyFont="1" applyFill="1" applyProtection="1"/>
    <xf numFmtId="0" fontId="0" fillId="0" borderId="16" xfId="0" applyBorder="1" applyProtection="1"/>
    <xf numFmtId="0" fontId="0" fillId="0" borderId="17" xfId="0" applyBorder="1" applyProtection="1"/>
    <xf numFmtId="0" fontId="0" fillId="0" borderId="14" xfId="0" applyBorder="1" applyAlignment="1" applyProtection="1">
      <alignment horizontal="left"/>
    </xf>
    <xf numFmtId="164" fontId="0" fillId="0" borderId="13" xfId="0" applyNumberFormat="1" applyBorder="1" applyProtection="1"/>
    <xf numFmtId="0" fontId="0" fillId="0" borderId="19" xfId="0" applyBorder="1" applyAlignment="1" applyProtection="1">
      <alignment horizontal="left"/>
    </xf>
    <xf numFmtId="164" fontId="0" fillId="0" borderId="18" xfId="0" applyNumberFormat="1" applyBorder="1" applyProtection="1"/>
    <xf numFmtId="0" fontId="0" fillId="3" borderId="1" xfId="0" applyFill="1" applyBorder="1" applyAlignment="1" applyProtection="1">
      <alignment horizontal="right"/>
    </xf>
    <xf numFmtId="164" fontId="5" fillId="5" borderId="1" xfId="0" applyNumberFormat="1" applyFont="1" applyFill="1" applyBorder="1" applyProtection="1"/>
    <xf numFmtId="164" fontId="5" fillId="5" borderId="1" xfId="0" applyNumberFormat="1" applyFont="1" applyFill="1" applyBorder="1" applyAlignment="1" applyProtection="1">
      <alignment horizontal="right"/>
    </xf>
    <xf numFmtId="164" fontId="6" fillId="6" borderId="11" xfId="0" applyNumberFormat="1" applyFont="1" applyFill="1" applyBorder="1" applyProtection="1"/>
    <xf numFmtId="164" fontId="0" fillId="5" borderId="1" xfId="0" applyNumberFormat="1" applyFill="1" applyBorder="1" applyProtection="1"/>
    <xf numFmtId="164" fontId="0" fillId="5" borderId="1" xfId="0" applyNumberFormat="1" applyFill="1" applyBorder="1" applyAlignment="1" applyProtection="1">
      <alignment horizontal="right"/>
    </xf>
  </cellXfs>
  <cellStyles count="1">
    <cellStyle name="Standard" xfId="0" builtinId="0"/>
  </cellStyles>
  <dxfs count="7">
    <dxf>
      <protection locked="1" hidden="0"/>
    </dxf>
    <dxf>
      <protection locked="1" hidden="0"/>
    </dxf>
    <dxf>
      <numFmt numFmtId="164" formatCode="#,##0.00\ &quot;€&quot;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243840</xdr:colOff>
      <xdr:row>0</xdr:row>
      <xdr:rowOff>15240</xdr:rowOff>
    </xdr:from>
    <xdr:to>
      <xdr:col>1</xdr:col>
      <xdr:colOff>1082040</xdr:colOff>
      <xdr:row>0</xdr:row>
      <xdr:rowOff>1139492</xdr:rowOff>
    </xdr:to>
    <xdr:pic>
      <xdr:nvPicPr>
        <xdr:cNvPr id="3" name="Picture 2" descr="djb logo klei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5240"/>
          <a:ext cx="838200" cy="1124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le3" displayName="Tabelle3" ref="S3:T6" totalsRowShown="0" headerRowDxfId="1" dataDxfId="0" headerRowBorderDxfId="6" tableBorderDxfId="5" totalsRowBorderDxfId="4">
  <autoFilter ref="S3:T6"/>
  <tableColumns count="2">
    <tableColumn id="1" name="Prices per person" dataDxfId="3"/>
    <tableColumn id="2" name="BB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4"/>
  <sheetViews>
    <sheetView tabSelected="1" workbookViewId="0">
      <selection activeCell="H16" sqref="H16"/>
    </sheetView>
  </sheetViews>
  <sheetFormatPr baseColWidth="10" defaultRowHeight="15" x14ac:dyDescent="0.25"/>
  <cols>
    <col min="1" max="1" width="4.7109375" style="1" customWidth="1"/>
    <col min="2" max="2" width="19.85546875" style="1" bestFit="1" customWidth="1"/>
    <col min="3" max="5" width="11.42578125" style="1"/>
    <col min="6" max="6" width="11" style="1" bestFit="1" customWidth="1"/>
    <col min="7" max="7" width="22.140625" style="1" bestFit="1" customWidth="1"/>
    <col min="8" max="8" width="14.28515625" style="1" customWidth="1"/>
    <col min="9" max="9" width="13.85546875" style="3" bestFit="1" customWidth="1"/>
    <col min="10" max="10" width="11.5703125" style="3"/>
    <col min="11" max="11" width="20.28515625" style="1" customWidth="1"/>
    <col min="12" max="12" width="14.7109375" style="1" customWidth="1"/>
    <col min="13" max="13" width="6.140625" style="1" bestFit="1" customWidth="1"/>
    <col min="14" max="14" width="7.5703125" style="1" bestFit="1" customWidth="1"/>
    <col min="15" max="15" width="6.140625" style="1" bestFit="1" customWidth="1"/>
    <col min="16" max="16" width="8.28515625" style="1" customWidth="1"/>
    <col min="17" max="17" width="8" style="1" customWidth="1"/>
    <col min="18" max="18" width="7.5703125" style="1" bestFit="1" customWidth="1"/>
    <col min="19" max="19" width="8" style="1" customWidth="1"/>
    <col min="20" max="20" width="8.85546875" style="1" customWidth="1"/>
    <col min="21" max="21" width="7.85546875" style="1" customWidth="1"/>
    <col min="22" max="22" width="7.85546875" style="1" bestFit="1" customWidth="1"/>
    <col min="23" max="26" width="7.5703125" style="1" bestFit="1" customWidth="1"/>
    <col min="27" max="27" width="8.140625" style="1" customWidth="1"/>
    <col min="28" max="28" width="8.85546875" style="2" customWidth="1"/>
    <col min="29" max="29" width="8.5703125" style="2" bestFit="1" customWidth="1"/>
    <col min="30" max="33" width="11.5703125" style="2"/>
    <col min="34" max="34" width="11.5703125" style="1" customWidth="1"/>
    <col min="35" max="16384" width="11.42578125" style="1"/>
  </cols>
  <sheetData>
    <row r="1" spans="1:34" s="14" customFormat="1" ht="93.6" customHeight="1" thickBot="1" x14ac:dyDescent="0.3">
      <c r="B1" s="15"/>
      <c r="C1" s="16" t="s">
        <v>8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AB1" s="19"/>
      <c r="AC1" s="19"/>
      <c r="AD1" s="19"/>
      <c r="AE1" s="19"/>
      <c r="AF1" s="19"/>
      <c r="AG1" s="19"/>
    </row>
    <row r="2" spans="1:34" x14ac:dyDescent="0.25">
      <c r="S2" s="14"/>
      <c r="T2" s="14"/>
      <c r="AA2" s="2"/>
      <c r="AG2" s="1"/>
    </row>
    <row r="3" spans="1:34" ht="28.15" customHeight="1" x14ac:dyDescent="0.25">
      <c r="B3" s="20" t="s">
        <v>0</v>
      </c>
      <c r="C3" s="4"/>
      <c r="D3" s="4"/>
      <c r="E3" s="4"/>
      <c r="F3" s="20" t="s">
        <v>1</v>
      </c>
      <c r="G3" s="4"/>
      <c r="H3" s="4"/>
      <c r="I3" s="22" t="s">
        <v>2</v>
      </c>
      <c r="J3" s="4"/>
      <c r="K3" s="4"/>
      <c r="L3" s="20" t="s">
        <v>3</v>
      </c>
      <c r="M3" s="5"/>
      <c r="N3" s="5"/>
      <c r="O3" s="5"/>
      <c r="P3" s="5"/>
      <c r="S3" s="66" t="s">
        <v>48</v>
      </c>
      <c r="T3" s="67" t="s">
        <v>47</v>
      </c>
      <c r="U3" s="6"/>
      <c r="AA3" s="2"/>
      <c r="AG3" s="1"/>
    </row>
    <row r="4" spans="1:34" x14ac:dyDescent="0.25">
      <c r="B4" s="14"/>
      <c r="F4" s="14"/>
      <c r="I4" s="23"/>
      <c r="S4" s="68" t="s">
        <v>45</v>
      </c>
      <c r="T4" s="69">
        <v>120</v>
      </c>
      <c r="U4" s="7"/>
      <c r="AA4" s="2"/>
      <c r="AG4" s="1"/>
    </row>
    <row r="5" spans="1:34" ht="28.15" customHeight="1" x14ac:dyDescent="0.25">
      <c r="B5" s="21" t="s">
        <v>6</v>
      </c>
      <c r="C5" s="4"/>
      <c r="D5" s="4"/>
      <c r="E5" s="4"/>
      <c r="F5" s="20" t="s">
        <v>4</v>
      </c>
      <c r="G5" s="4"/>
      <c r="H5" s="4"/>
      <c r="I5" s="22" t="s">
        <v>3</v>
      </c>
      <c r="J5" s="4"/>
      <c r="K5" s="4"/>
      <c r="S5" s="68" t="s">
        <v>49</v>
      </c>
      <c r="T5" s="69">
        <v>85</v>
      </c>
      <c r="U5" s="7"/>
      <c r="AA5" s="2"/>
      <c r="AG5" s="1"/>
    </row>
    <row r="6" spans="1:34" ht="15.75" thickBot="1" x14ac:dyDescent="0.3">
      <c r="S6" s="70" t="s">
        <v>50</v>
      </c>
      <c r="T6" s="71">
        <v>70</v>
      </c>
      <c r="U6" s="7"/>
      <c r="V6" s="2"/>
    </row>
    <row r="7" spans="1:34" s="14" customFormat="1" x14ac:dyDescent="0.25">
      <c r="B7" s="24" t="s">
        <v>7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  <c r="AB7" s="19"/>
      <c r="AC7" s="19"/>
      <c r="AD7" s="19"/>
      <c r="AE7" s="19"/>
      <c r="AF7" s="19"/>
      <c r="AG7" s="19"/>
    </row>
    <row r="8" spans="1:34" s="14" customFormat="1" ht="15.75" thickBot="1" x14ac:dyDescent="0.3">
      <c r="B8" s="27" t="s">
        <v>5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AB8" s="19"/>
      <c r="AC8" s="19"/>
      <c r="AD8" s="19"/>
      <c r="AE8" s="19"/>
      <c r="AF8" s="19"/>
      <c r="AG8" s="19"/>
    </row>
    <row r="9" spans="1:34" s="14" customFormat="1" x14ac:dyDescent="0.25">
      <c r="B9" s="30" t="s">
        <v>52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  <c r="AB9" s="19"/>
      <c r="AC9" s="19"/>
      <c r="AD9" s="19"/>
      <c r="AE9" s="19"/>
      <c r="AF9" s="19"/>
      <c r="AG9" s="19"/>
    </row>
    <row r="10" spans="1:34" s="14" customFormat="1" ht="15.75" thickBot="1" x14ac:dyDescent="0.3">
      <c r="B10" s="33" t="s">
        <v>53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AB10" s="19"/>
      <c r="AC10" s="19"/>
      <c r="AD10" s="19"/>
      <c r="AE10" s="19"/>
      <c r="AF10" s="19"/>
      <c r="AG10" s="19"/>
    </row>
    <row r="11" spans="1:34" s="14" customFormat="1" x14ac:dyDescent="0.25">
      <c r="I11" s="23"/>
      <c r="J11" s="23"/>
      <c r="AB11" s="19"/>
      <c r="AC11" s="19"/>
      <c r="AD11" s="19"/>
      <c r="AE11" s="19"/>
      <c r="AF11" s="19"/>
      <c r="AG11" s="19"/>
    </row>
    <row r="12" spans="1:34" s="47" customFormat="1" ht="30.6" customHeight="1" x14ac:dyDescent="0.25">
      <c r="A12" s="36" t="s">
        <v>9</v>
      </c>
      <c r="B12" s="36"/>
      <c r="C12" s="36"/>
      <c r="D12" s="36"/>
      <c r="E12" s="36"/>
      <c r="F12" s="36"/>
      <c r="G12" s="37" t="s">
        <v>10</v>
      </c>
      <c r="H12" s="37"/>
      <c r="I12" s="37"/>
      <c r="J12" s="37"/>
      <c r="K12" s="37"/>
      <c r="L12" s="37"/>
      <c r="M12" s="38" t="s">
        <v>31</v>
      </c>
      <c r="N12" s="38"/>
      <c r="O12" s="38"/>
      <c r="P12" s="39" t="s">
        <v>33</v>
      </c>
      <c r="Q12" s="39"/>
      <c r="R12" s="39" t="s">
        <v>34</v>
      </c>
      <c r="S12" s="39"/>
      <c r="T12" s="39"/>
      <c r="U12" s="40" t="s">
        <v>32</v>
      </c>
      <c r="V12" s="41"/>
      <c r="W12" s="41"/>
      <c r="X12" s="41"/>
      <c r="Y12" s="41"/>
      <c r="Z12" s="41"/>
      <c r="AA12" s="42"/>
      <c r="AB12" s="43" t="s">
        <v>39</v>
      </c>
      <c r="AC12" s="44"/>
      <c r="AD12" s="44"/>
      <c r="AE12" s="44"/>
      <c r="AF12" s="44"/>
      <c r="AG12" s="45"/>
      <c r="AH12" s="46" t="s">
        <v>43</v>
      </c>
    </row>
    <row r="13" spans="1:34" s="14" customFormat="1" ht="45.75" thickBot="1" x14ac:dyDescent="0.3">
      <c r="A13" s="48" t="s">
        <v>11</v>
      </c>
      <c r="B13" s="48" t="s">
        <v>12</v>
      </c>
      <c r="C13" s="48" t="s">
        <v>13</v>
      </c>
      <c r="D13" s="48" t="s">
        <v>14</v>
      </c>
      <c r="E13" s="48" t="s">
        <v>15</v>
      </c>
      <c r="F13" s="48" t="s">
        <v>16</v>
      </c>
      <c r="G13" s="49" t="s">
        <v>17</v>
      </c>
      <c r="H13" s="50" t="s">
        <v>18</v>
      </c>
      <c r="I13" s="50" t="s">
        <v>19</v>
      </c>
      <c r="J13" s="49" t="s">
        <v>20</v>
      </c>
      <c r="K13" s="51" t="s">
        <v>26</v>
      </c>
      <c r="L13" s="49" t="s">
        <v>27</v>
      </c>
      <c r="M13" s="52" t="s">
        <v>28</v>
      </c>
      <c r="N13" s="52" t="s">
        <v>29</v>
      </c>
      <c r="O13" s="52" t="s">
        <v>30</v>
      </c>
      <c r="P13" s="52" t="s">
        <v>29</v>
      </c>
      <c r="Q13" s="52" t="s">
        <v>30</v>
      </c>
      <c r="R13" s="52" t="s">
        <v>35</v>
      </c>
      <c r="S13" s="52" t="s">
        <v>36</v>
      </c>
      <c r="T13" s="52" t="s">
        <v>37</v>
      </c>
      <c r="U13" s="52" t="s">
        <v>51</v>
      </c>
      <c r="V13" s="52" t="s">
        <v>28</v>
      </c>
      <c r="W13" s="52" t="s">
        <v>29</v>
      </c>
      <c r="X13" s="52" t="s">
        <v>30</v>
      </c>
      <c r="Y13" s="52" t="s">
        <v>35</v>
      </c>
      <c r="Z13" s="52" t="s">
        <v>36</v>
      </c>
      <c r="AA13" s="52" t="s">
        <v>37</v>
      </c>
      <c r="AB13" s="53" t="s">
        <v>10</v>
      </c>
      <c r="AC13" s="53" t="s">
        <v>46</v>
      </c>
      <c r="AD13" s="54" t="s">
        <v>38</v>
      </c>
      <c r="AE13" s="53" t="s">
        <v>41</v>
      </c>
      <c r="AF13" s="53" t="s">
        <v>42</v>
      </c>
      <c r="AG13" s="55" t="s">
        <v>40</v>
      </c>
      <c r="AH13" s="56"/>
    </row>
    <row r="14" spans="1:34" s="65" customFormat="1" x14ac:dyDescent="0.25">
      <c r="A14" s="57">
        <v>0</v>
      </c>
      <c r="B14" s="57" t="s">
        <v>24</v>
      </c>
      <c r="C14" s="57" t="s">
        <v>23</v>
      </c>
      <c r="D14" s="57" t="s">
        <v>25</v>
      </c>
      <c r="E14" s="57" t="s">
        <v>21</v>
      </c>
      <c r="F14" s="58" t="s">
        <v>44</v>
      </c>
      <c r="G14" s="57" t="s">
        <v>22</v>
      </c>
      <c r="H14" s="59">
        <v>45135</v>
      </c>
      <c r="I14" s="59">
        <v>45140</v>
      </c>
      <c r="J14" s="57">
        <f>I14-H14</f>
        <v>5</v>
      </c>
      <c r="K14" s="60" t="s">
        <v>45</v>
      </c>
      <c r="L14" s="57"/>
      <c r="M14" s="61"/>
      <c r="N14" s="61">
        <v>25</v>
      </c>
      <c r="O14" s="61"/>
      <c r="P14" s="61"/>
      <c r="Q14" s="61">
        <v>10</v>
      </c>
      <c r="R14" s="61">
        <v>11</v>
      </c>
      <c r="S14" s="61">
        <v>11</v>
      </c>
      <c r="T14" s="61">
        <v>11</v>
      </c>
      <c r="U14" s="61">
        <v>25</v>
      </c>
      <c r="V14" s="61">
        <v>25</v>
      </c>
      <c r="W14" s="61">
        <v>25</v>
      </c>
      <c r="X14" s="61">
        <v>25</v>
      </c>
      <c r="Y14" s="61">
        <v>25</v>
      </c>
      <c r="Z14" s="61">
        <v>25</v>
      </c>
      <c r="AA14" s="61"/>
      <c r="AB14" s="61">
        <f>IF(K14&lt;&gt;"", VLOOKUP(K14,Tabelle3[#All],2,)*J14,0)</f>
        <v>600</v>
      </c>
      <c r="AC14" s="62">
        <f>SUM(M14:AA14)</f>
        <v>218</v>
      </c>
      <c r="AD14" s="63" t="str">
        <f>IF(E14="Athlete","10,00€","0,00€")</f>
        <v>10,00€</v>
      </c>
      <c r="AE14" s="64">
        <f>IF(G14="Non official hotel-only EC",120,IF(G14="Non official hotel-EC &amp; TC",120,0))</f>
        <v>0</v>
      </c>
      <c r="AF14" s="62">
        <f>IF(G14="Non official hotel-only TC",60,IF(G14="Non official hotel-EC &amp; TC",60,0))</f>
        <v>0</v>
      </c>
      <c r="AG14" s="61">
        <f>AB14+AC14+AD14+AE14+AF14</f>
        <v>828</v>
      </c>
      <c r="AH14" s="57"/>
    </row>
    <row r="15" spans="1:34" x14ac:dyDescent="0.25">
      <c r="A15" s="8">
        <v>1</v>
      </c>
      <c r="B15" s="8"/>
      <c r="C15" s="8"/>
      <c r="D15" s="8"/>
      <c r="E15" s="8"/>
      <c r="F15" s="8"/>
      <c r="G15" s="9"/>
      <c r="H15" s="10"/>
      <c r="I15" s="10"/>
      <c r="J15" s="72" t="str">
        <f t="shared" ref="J15:J78" si="0">IF(G15="City Hotel Berlin East",I15-H15,"-")</f>
        <v>-</v>
      </c>
      <c r="K15" s="9"/>
      <c r="L15" s="9"/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1"/>
      <c r="AA15" s="12"/>
      <c r="AB15" s="73">
        <f>IF(K15&lt;&gt;"", VLOOKUP(K15,Tabelle3[#All],2,)*J15,0)</f>
        <v>0</v>
      </c>
      <c r="AC15" s="73">
        <f>SUM(M15:AA15)</f>
        <v>0</v>
      </c>
      <c r="AD15" s="74" t="str">
        <f t="shared" ref="AD15:AD78" si="1">IF(E15="Athlete","10€","0€")</f>
        <v>0€</v>
      </c>
      <c r="AE15" s="74">
        <f>IF(G15="Non official hotel-only EC",120,IF(G15="Non official hotel-EC &amp; TC",120,0))</f>
        <v>0</v>
      </c>
      <c r="AF15" s="73">
        <f>IF(G15="Non official hotel-only TC",60,IF(G15="Non official hotel-EC &amp; TC",60,0))</f>
        <v>0</v>
      </c>
      <c r="AG15" s="75">
        <f t="shared" ref="AG15:AG78" si="2">AB15+AC15+AD15+AE15+AF15</f>
        <v>0</v>
      </c>
      <c r="AH15" s="13"/>
    </row>
    <row r="16" spans="1:34" x14ac:dyDescent="0.25">
      <c r="A16" s="8">
        <v>2</v>
      </c>
      <c r="B16" s="8"/>
      <c r="C16" s="8"/>
      <c r="D16" s="8"/>
      <c r="E16" s="8"/>
      <c r="F16" s="8"/>
      <c r="G16" s="9"/>
      <c r="H16" s="10"/>
      <c r="I16" s="10"/>
      <c r="J16" s="72" t="str">
        <f t="shared" si="0"/>
        <v>-</v>
      </c>
      <c r="K16" s="9"/>
      <c r="L16" s="9"/>
      <c r="M16" s="12"/>
      <c r="N16" s="12"/>
      <c r="O16" s="11"/>
      <c r="P16" s="12"/>
      <c r="Q16" s="11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73">
        <f>IF(K16&lt;&gt;"", VLOOKUP(K16,Tabelle3[#All],2,)*J16,0)</f>
        <v>0</v>
      </c>
      <c r="AC16" s="73">
        <f t="shared" ref="AC16:AC79" si="3">SUM(M16:AA16)</f>
        <v>0</v>
      </c>
      <c r="AD16" s="74" t="str">
        <f t="shared" si="1"/>
        <v>0€</v>
      </c>
      <c r="AE16" s="74">
        <f t="shared" ref="AE16:AE18" si="4">IF(G16="Non official hotel-only EC",120,IF(G16="Non official hotel-EC &amp; TC",120,0))</f>
        <v>0</v>
      </c>
      <c r="AF16" s="73">
        <f t="shared" ref="AF16:AF18" si="5">IF(G16="Non official hotel-only TC",60,IF(G16="Non official hotel-EC &amp; TC",60,0))</f>
        <v>0</v>
      </c>
      <c r="AG16" s="75">
        <f t="shared" si="2"/>
        <v>0</v>
      </c>
      <c r="AH16" s="13"/>
    </row>
    <row r="17" spans="1:34" x14ac:dyDescent="0.25">
      <c r="A17" s="8">
        <v>3</v>
      </c>
      <c r="B17" s="8"/>
      <c r="C17" s="8"/>
      <c r="D17" s="8"/>
      <c r="E17" s="8"/>
      <c r="F17" s="8"/>
      <c r="G17" s="9"/>
      <c r="H17" s="10"/>
      <c r="I17" s="10"/>
      <c r="J17" s="72" t="str">
        <f t="shared" si="0"/>
        <v>-</v>
      </c>
      <c r="K17" s="9"/>
      <c r="L17" s="9"/>
      <c r="M17" s="12"/>
      <c r="N17" s="12"/>
      <c r="O17" s="11"/>
      <c r="P17" s="12"/>
      <c r="Q17" s="12"/>
      <c r="R17" s="12"/>
      <c r="S17" s="11"/>
      <c r="T17" s="12"/>
      <c r="U17" s="12"/>
      <c r="V17" s="12"/>
      <c r="W17" s="11"/>
      <c r="X17" s="12"/>
      <c r="Y17" s="11"/>
      <c r="Z17" s="12"/>
      <c r="AA17" s="12"/>
      <c r="AB17" s="73">
        <f>IF(K17&lt;&gt;"", VLOOKUP(K17,Tabelle3[#All],2,)*J17,0)</f>
        <v>0</v>
      </c>
      <c r="AC17" s="73">
        <f t="shared" si="3"/>
        <v>0</v>
      </c>
      <c r="AD17" s="74" t="str">
        <f t="shared" si="1"/>
        <v>0€</v>
      </c>
      <c r="AE17" s="74">
        <f>IF(G17="Non official hotel-only EC",120,IF(G17="Non official hotel-EC &amp; TC",120,0))</f>
        <v>0</v>
      </c>
      <c r="AF17" s="73">
        <f t="shared" si="5"/>
        <v>0</v>
      </c>
      <c r="AG17" s="75">
        <f t="shared" si="2"/>
        <v>0</v>
      </c>
      <c r="AH17" s="13"/>
    </row>
    <row r="18" spans="1:34" x14ac:dyDescent="0.25">
      <c r="A18" s="8">
        <v>4</v>
      </c>
      <c r="B18" s="8"/>
      <c r="C18" s="8"/>
      <c r="D18" s="8"/>
      <c r="E18" s="8"/>
      <c r="F18" s="8"/>
      <c r="G18" s="9"/>
      <c r="H18" s="10"/>
      <c r="I18" s="10"/>
      <c r="J18" s="72" t="str">
        <f t="shared" si="0"/>
        <v>-</v>
      </c>
      <c r="K18" s="9"/>
      <c r="L18" s="9"/>
      <c r="M18" s="12"/>
      <c r="N18" s="12"/>
      <c r="O18" s="12"/>
      <c r="P18" s="12"/>
      <c r="Q18" s="11"/>
      <c r="R18" s="12"/>
      <c r="S18" s="11"/>
      <c r="T18" s="12"/>
      <c r="U18" s="12"/>
      <c r="V18" s="12"/>
      <c r="W18" s="11"/>
      <c r="X18" s="12"/>
      <c r="Y18" s="12"/>
      <c r="Z18" s="12"/>
      <c r="AA18" s="12"/>
      <c r="AB18" s="73">
        <f>IF(K18&lt;&gt;"", VLOOKUP(K18,Tabelle3[#All],2,)*J18,0)</f>
        <v>0</v>
      </c>
      <c r="AC18" s="73">
        <f t="shared" si="3"/>
        <v>0</v>
      </c>
      <c r="AD18" s="74" t="str">
        <f t="shared" si="1"/>
        <v>0€</v>
      </c>
      <c r="AE18" s="74">
        <f t="shared" si="4"/>
        <v>0</v>
      </c>
      <c r="AF18" s="73">
        <f t="shared" si="5"/>
        <v>0</v>
      </c>
      <c r="AG18" s="75">
        <f t="shared" si="2"/>
        <v>0</v>
      </c>
      <c r="AH18" s="13"/>
    </row>
    <row r="19" spans="1:34" x14ac:dyDescent="0.25">
      <c r="A19" s="8">
        <v>5</v>
      </c>
      <c r="B19" s="8"/>
      <c r="C19" s="8"/>
      <c r="D19" s="8"/>
      <c r="E19" s="8"/>
      <c r="F19" s="8"/>
      <c r="G19" s="9"/>
      <c r="H19" s="10"/>
      <c r="I19" s="10"/>
      <c r="J19" s="72" t="str">
        <f t="shared" si="0"/>
        <v>-</v>
      </c>
      <c r="K19" s="9"/>
      <c r="L19" s="9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73">
        <f>IF(K19&lt;&gt;"", VLOOKUP(K19,Tabelle3[#All],2,)*J19,0)</f>
        <v>0</v>
      </c>
      <c r="AC19" s="73">
        <f t="shared" si="3"/>
        <v>0</v>
      </c>
      <c r="AD19" s="74" t="str">
        <f t="shared" si="1"/>
        <v>0€</v>
      </c>
      <c r="AE19" s="74">
        <f t="shared" ref="AE19:AE82" si="6">IF(G19="Non official hotel-only EC",120,IF(G19="Non official hotel-EC &amp; TC",120,0))</f>
        <v>0</v>
      </c>
      <c r="AF19" s="73">
        <f t="shared" ref="AF19:AF82" si="7">IF(G19="Non official hotel-only TC",60,IF(G19="Non official hotel-EC &amp; TC",60,0))</f>
        <v>0</v>
      </c>
      <c r="AG19" s="75">
        <f t="shared" si="2"/>
        <v>0</v>
      </c>
      <c r="AH19" s="13"/>
    </row>
    <row r="20" spans="1:34" x14ac:dyDescent="0.25">
      <c r="A20" s="8">
        <v>6</v>
      </c>
      <c r="B20" s="8"/>
      <c r="C20" s="8"/>
      <c r="D20" s="8"/>
      <c r="E20" s="8"/>
      <c r="F20" s="8"/>
      <c r="G20" s="9"/>
      <c r="H20" s="10"/>
      <c r="I20" s="10"/>
      <c r="J20" s="72" t="str">
        <f t="shared" si="0"/>
        <v>-</v>
      </c>
      <c r="K20" s="9"/>
      <c r="L20" s="9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73">
        <f>IF(K20&lt;&gt;"", VLOOKUP(K20,Tabelle3[#All],2,)*J20,0)</f>
        <v>0</v>
      </c>
      <c r="AC20" s="76">
        <f t="shared" si="3"/>
        <v>0</v>
      </c>
      <c r="AD20" s="77" t="str">
        <f t="shared" si="1"/>
        <v>0€</v>
      </c>
      <c r="AE20" s="74">
        <f t="shared" si="6"/>
        <v>0</v>
      </c>
      <c r="AF20" s="73">
        <f t="shared" si="7"/>
        <v>0</v>
      </c>
      <c r="AG20" s="75">
        <f t="shared" si="2"/>
        <v>0</v>
      </c>
      <c r="AH20" s="13"/>
    </row>
    <row r="21" spans="1:34" x14ac:dyDescent="0.25">
      <c r="A21" s="8">
        <v>7</v>
      </c>
      <c r="B21" s="8"/>
      <c r="C21" s="8"/>
      <c r="D21" s="8"/>
      <c r="E21" s="8"/>
      <c r="F21" s="8"/>
      <c r="G21" s="9"/>
      <c r="H21" s="10"/>
      <c r="I21" s="10"/>
      <c r="J21" s="72" t="str">
        <f t="shared" si="0"/>
        <v>-</v>
      </c>
      <c r="K21" s="9"/>
      <c r="L21" s="9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73">
        <f>IF(K21&lt;&gt;"", VLOOKUP(K21,Tabelle3[#All],2,)*J21,0)</f>
        <v>0</v>
      </c>
      <c r="AC21" s="76">
        <f t="shared" si="3"/>
        <v>0</v>
      </c>
      <c r="AD21" s="77" t="str">
        <f t="shared" si="1"/>
        <v>0€</v>
      </c>
      <c r="AE21" s="74">
        <f t="shared" si="6"/>
        <v>0</v>
      </c>
      <c r="AF21" s="73">
        <f t="shared" si="7"/>
        <v>0</v>
      </c>
      <c r="AG21" s="75">
        <f t="shared" si="2"/>
        <v>0</v>
      </c>
      <c r="AH21" s="13"/>
    </row>
    <row r="22" spans="1:34" x14ac:dyDescent="0.25">
      <c r="A22" s="8">
        <v>8</v>
      </c>
      <c r="B22" s="8"/>
      <c r="C22" s="8"/>
      <c r="D22" s="8"/>
      <c r="E22" s="8"/>
      <c r="F22" s="8"/>
      <c r="G22" s="9"/>
      <c r="H22" s="10"/>
      <c r="I22" s="10"/>
      <c r="J22" s="72" t="str">
        <f t="shared" si="0"/>
        <v>-</v>
      </c>
      <c r="K22" s="9"/>
      <c r="L22" s="9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73">
        <f>IF(K22&lt;&gt;"", VLOOKUP(K22,Tabelle3[#All],2,)*J22,0)</f>
        <v>0</v>
      </c>
      <c r="AC22" s="76">
        <f t="shared" si="3"/>
        <v>0</v>
      </c>
      <c r="AD22" s="77" t="str">
        <f t="shared" si="1"/>
        <v>0€</v>
      </c>
      <c r="AE22" s="74">
        <f t="shared" si="6"/>
        <v>0</v>
      </c>
      <c r="AF22" s="73">
        <f t="shared" si="7"/>
        <v>0</v>
      </c>
      <c r="AG22" s="75">
        <f t="shared" si="2"/>
        <v>0</v>
      </c>
      <c r="AH22" s="13"/>
    </row>
    <row r="23" spans="1:34" x14ac:dyDescent="0.25">
      <c r="A23" s="8">
        <v>9</v>
      </c>
      <c r="B23" s="8"/>
      <c r="C23" s="8"/>
      <c r="D23" s="8"/>
      <c r="E23" s="8"/>
      <c r="F23" s="8"/>
      <c r="G23" s="9"/>
      <c r="H23" s="10"/>
      <c r="I23" s="10"/>
      <c r="J23" s="72" t="str">
        <f t="shared" si="0"/>
        <v>-</v>
      </c>
      <c r="K23" s="9"/>
      <c r="L23" s="9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73">
        <f>IF(K23&lt;&gt;"", VLOOKUP(K23,Tabelle3[#All],2,)*J23,0)</f>
        <v>0</v>
      </c>
      <c r="AC23" s="76">
        <f t="shared" si="3"/>
        <v>0</v>
      </c>
      <c r="AD23" s="77" t="str">
        <f t="shared" si="1"/>
        <v>0€</v>
      </c>
      <c r="AE23" s="74">
        <f t="shared" si="6"/>
        <v>0</v>
      </c>
      <c r="AF23" s="73">
        <f t="shared" si="7"/>
        <v>0</v>
      </c>
      <c r="AG23" s="75">
        <f t="shared" si="2"/>
        <v>0</v>
      </c>
      <c r="AH23" s="13"/>
    </row>
    <row r="24" spans="1:34" x14ac:dyDescent="0.25">
      <c r="A24" s="8">
        <v>10</v>
      </c>
      <c r="B24" s="8"/>
      <c r="C24" s="8"/>
      <c r="D24" s="8"/>
      <c r="E24" s="8"/>
      <c r="F24" s="8"/>
      <c r="G24" s="9"/>
      <c r="H24" s="10"/>
      <c r="I24" s="10"/>
      <c r="J24" s="72" t="str">
        <f t="shared" si="0"/>
        <v>-</v>
      </c>
      <c r="K24" s="9"/>
      <c r="L24" s="9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73">
        <f>IF(K24&lt;&gt;"", VLOOKUP(K24,Tabelle3[#All],2,)*J24,0)</f>
        <v>0</v>
      </c>
      <c r="AC24" s="76">
        <f t="shared" si="3"/>
        <v>0</v>
      </c>
      <c r="AD24" s="77" t="str">
        <f t="shared" si="1"/>
        <v>0€</v>
      </c>
      <c r="AE24" s="74">
        <f t="shared" si="6"/>
        <v>0</v>
      </c>
      <c r="AF24" s="73">
        <f t="shared" si="7"/>
        <v>0</v>
      </c>
      <c r="AG24" s="75">
        <f t="shared" si="2"/>
        <v>0</v>
      </c>
      <c r="AH24" s="13"/>
    </row>
    <row r="25" spans="1:34" x14ac:dyDescent="0.25">
      <c r="A25" s="8">
        <v>11</v>
      </c>
      <c r="B25" s="8"/>
      <c r="C25" s="8"/>
      <c r="D25" s="8"/>
      <c r="E25" s="8"/>
      <c r="F25" s="8"/>
      <c r="G25" s="9"/>
      <c r="H25" s="10"/>
      <c r="I25" s="10"/>
      <c r="J25" s="72" t="str">
        <f t="shared" si="0"/>
        <v>-</v>
      </c>
      <c r="K25" s="9"/>
      <c r="L25" s="9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73">
        <f>IF(K25&lt;&gt;"", VLOOKUP(K25,Tabelle3[#All],2,)*J25,0)</f>
        <v>0</v>
      </c>
      <c r="AC25" s="76">
        <f t="shared" si="3"/>
        <v>0</v>
      </c>
      <c r="AD25" s="77" t="str">
        <f t="shared" si="1"/>
        <v>0€</v>
      </c>
      <c r="AE25" s="74">
        <f t="shared" si="6"/>
        <v>0</v>
      </c>
      <c r="AF25" s="73">
        <f t="shared" si="7"/>
        <v>0</v>
      </c>
      <c r="AG25" s="75">
        <f t="shared" si="2"/>
        <v>0</v>
      </c>
      <c r="AH25" s="13"/>
    </row>
    <row r="26" spans="1:34" x14ac:dyDescent="0.25">
      <c r="A26" s="8">
        <v>12</v>
      </c>
      <c r="B26" s="8"/>
      <c r="C26" s="8"/>
      <c r="D26" s="8"/>
      <c r="E26" s="8"/>
      <c r="F26" s="8"/>
      <c r="G26" s="9"/>
      <c r="H26" s="10"/>
      <c r="I26" s="10"/>
      <c r="J26" s="72" t="str">
        <f t="shared" si="0"/>
        <v>-</v>
      </c>
      <c r="K26" s="9"/>
      <c r="L26" s="9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73">
        <f>IF(K26&lt;&gt;"", VLOOKUP(K26,Tabelle3[#All],2,)*J26,0)</f>
        <v>0</v>
      </c>
      <c r="AC26" s="76">
        <f t="shared" si="3"/>
        <v>0</v>
      </c>
      <c r="AD26" s="77" t="str">
        <f t="shared" si="1"/>
        <v>0€</v>
      </c>
      <c r="AE26" s="74">
        <f t="shared" si="6"/>
        <v>0</v>
      </c>
      <c r="AF26" s="73">
        <f t="shared" si="7"/>
        <v>0</v>
      </c>
      <c r="AG26" s="75">
        <f t="shared" si="2"/>
        <v>0</v>
      </c>
      <c r="AH26" s="13"/>
    </row>
    <row r="27" spans="1:34" x14ac:dyDescent="0.25">
      <c r="A27" s="8">
        <v>13</v>
      </c>
      <c r="B27" s="8"/>
      <c r="C27" s="8"/>
      <c r="D27" s="8"/>
      <c r="E27" s="8"/>
      <c r="F27" s="8"/>
      <c r="G27" s="9"/>
      <c r="H27" s="10"/>
      <c r="I27" s="10"/>
      <c r="J27" s="72" t="str">
        <f t="shared" si="0"/>
        <v>-</v>
      </c>
      <c r="K27" s="9"/>
      <c r="L27" s="9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73">
        <f>IF(K27&lt;&gt;"", VLOOKUP(K27,Tabelle3[#All],2,)*J27,0)</f>
        <v>0</v>
      </c>
      <c r="AC27" s="76">
        <f t="shared" si="3"/>
        <v>0</v>
      </c>
      <c r="AD27" s="77" t="str">
        <f t="shared" si="1"/>
        <v>0€</v>
      </c>
      <c r="AE27" s="74">
        <f t="shared" si="6"/>
        <v>0</v>
      </c>
      <c r="AF27" s="73">
        <f t="shared" si="7"/>
        <v>0</v>
      </c>
      <c r="AG27" s="75">
        <f t="shared" si="2"/>
        <v>0</v>
      </c>
      <c r="AH27" s="13"/>
    </row>
    <row r="28" spans="1:34" x14ac:dyDescent="0.25">
      <c r="A28" s="8">
        <v>14</v>
      </c>
      <c r="B28" s="8"/>
      <c r="C28" s="8"/>
      <c r="D28" s="8"/>
      <c r="E28" s="8"/>
      <c r="F28" s="8"/>
      <c r="G28" s="9"/>
      <c r="H28" s="10"/>
      <c r="I28" s="10"/>
      <c r="J28" s="72" t="str">
        <f t="shared" si="0"/>
        <v>-</v>
      </c>
      <c r="K28" s="9"/>
      <c r="L28" s="9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73">
        <f>IF(K28&lt;&gt;"", VLOOKUP(K28,Tabelle3[#All],2,)*J28,0)</f>
        <v>0</v>
      </c>
      <c r="AC28" s="76">
        <f t="shared" si="3"/>
        <v>0</v>
      </c>
      <c r="AD28" s="77" t="str">
        <f t="shared" si="1"/>
        <v>0€</v>
      </c>
      <c r="AE28" s="74">
        <f t="shared" si="6"/>
        <v>0</v>
      </c>
      <c r="AF28" s="73">
        <f t="shared" si="7"/>
        <v>0</v>
      </c>
      <c r="AG28" s="75">
        <f t="shared" si="2"/>
        <v>0</v>
      </c>
      <c r="AH28" s="13"/>
    </row>
    <row r="29" spans="1:34" x14ac:dyDescent="0.25">
      <c r="A29" s="8">
        <v>15</v>
      </c>
      <c r="B29" s="8"/>
      <c r="C29" s="8"/>
      <c r="D29" s="8"/>
      <c r="E29" s="8"/>
      <c r="F29" s="8"/>
      <c r="G29" s="9"/>
      <c r="H29" s="10"/>
      <c r="I29" s="10"/>
      <c r="J29" s="72" t="str">
        <f t="shared" si="0"/>
        <v>-</v>
      </c>
      <c r="K29" s="9"/>
      <c r="L29" s="9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73">
        <f>IF(K29&lt;&gt;"", VLOOKUP(K29,Tabelle3[#All],2,)*J29,0)</f>
        <v>0</v>
      </c>
      <c r="AC29" s="76">
        <f t="shared" si="3"/>
        <v>0</v>
      </c>
      <c r="AD29" s="77" t="str">
        <f t="shared" si="1"/>
        <v>0€</v>
      </c>
      <c r="AE29" s="74">
        <f t="shared" si="6"/>
        <v>0</v>
      </c>
      <c r="AF29" s="73">
        <f t="shared" si="7"/>
        <v>0</v>
      </c>
      <c r="AG29" s="75">
        <f t="shared" si="2"/>
        <v>0</v>
      </c>
      <c r="AH29" s="13"/>
    </row>
    <row r="30" spans="1:34" x14ac:dyDescent="0.25">
      <c r="A30" s="8">
        <v>16</v>
      </c>
      <c r="B30" s="8"/>
      <c r="C30" s="8"/>
      <c r="D30" s="8"/>
      <c r="E30" s="8"/>
      <c r="F30" s="8"/>
      <c r="G30" s="9"/>
      <c r="H30" s="10"/>
      <c r="I30" s="10"/>
      <c r="J30" s="72" t="str">
        <f t="shared" si="0"/>
        <v>-</v>
      </c>
      <c r="K30" s="9"/>
      <c r="L30" s="9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73">
        <f>IF(K30&lt;&gt;"", VLOOKUP(K30,Tabelle3[#All],2,)*J30,0)</f>
        <v>0</v>
      </c>
      <c r="AC30" s="76">
        <f t="shared" si="3"/>
        <v>0</v>
      </c>
      <c r="AD30" s="77" t="str">
        <f t="shared" si="1"/>
        <v>0€</v>
      </c>
      <c r="AE30" s="74">
        <f t="shared" si="6"/>
        <v>0</v>
      </c>
      <c r="AF30" s="73">
        <f t="shared" si="7"/>
        <v>0</v>
      </c>
      <c r="AG30" s="75">
        <f t="shared" si="2"/>
        <v>0</v>
      </c>
      <c r="AH30" s="13"/>
    </row>
    <row r="31" spans="1:34" x14ac:dyDescent="0.25">
      <c r="A31" s="8">
        <v>17</v>
      </c>
      <c r="B31" s="8"/>
      <c r="C31" s="8"/>
      <c r="D31" s="8"/>
      <c r="E31" s="8"/>
      <c r="F31" s="8"/>
      <c r="G31" s="9"/>
      <c r="H31" s="10"/>
      <c r="I31" s="10"/>
      <c r="J31" s="72" t="str">
        <f t="shared" si="0"/>
        <v>-</v>
      </c>
      <c r="K31" s="9"/>
      <c r="L31" s="9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73">
        <f>IF(K31&lt;&gt;"", VLOOKUP(K31,Tabelle3[#All],2,)*J31,0)</f>
        <v>0</v>
      </c>
      <c r="AC31" s="76">
        <f t="shared" si="3"/>
        <v>0</v>
      </c>
      <c r="AD31" s="77" t="str">
        <f t="shared" si="1"/>
        <v>0€</v>
      </c>
      <c r="AE31" s="74">
        <f t="shared" si="6"/>
        <v>0</v>
      </c>
      <c r="AF31" s="73">
        <f t="shared" si="7"/>
        <v>0</v>
      </c>
      <c r="AG31" s="75">
        <f t="shared" si="2"/>
        <v>0</v>
      </c>
      <c r="AH31" s="13"/>
    </row>
    <row r="32" spans="1:34" x14ac:dyDescent="0.25">
      <c r="A32" s="8">
        <v>18</v>
      </c>
      <c r="B32" s="8"/>
      <c r="C32" s="8"/>
      <c r="D32" s="8"/>
      <c r="E32" s="8"/>
      <c r="F32" s="8"/>
      <c r="G32" s="9"/>
      <c r="H32" s="10"/>
      <c r="I32" s="10"/>
      <c r="J32" s="72" t="str">
        <f t="shared" si="0"/>
        <v>-</v>
      </c>
      <c r="K32" s="9"/>
      <c r="L32" s="9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73">
        <f>IF(K32&lt;&gt;"", VLOOKUP(K32,Tabelle3[#All],2,)*J32,0)</f>
        <v>0</v>
      </c>
      <c r="AC32" s="76">
        <f t="shared" si="3"/>
        <v>0</v>
      </c>
      <c r="AD32" s="77" t="str">
        <f t="shared" si="1"/>
        <v>0€</v>
      </c>
      <c r="AE32" s="74">
        <f t="shared" si="6"/>
        <v>0</v>
      </c>
      <c r="AF32" s="73">
        <f t="shared" si="7"/>
        <v>0</v>
      </c>
      <c r="AG32" s="75">
        <f t="shared" si="2"/>
        <v>0</v>
      </c>
      <c r="AH32" s="13"/>
    </row>
    <row r="33" spans="1:34" x14ac:dyDescent="0.25">
      <c r="A33" s="8">
        <v>19</v>
      </c>
      <c r="B33" s="8"/>
      <c r="C33" s="8"/>
      <c r="D33" s="8"/>
      <c r="E33" s="8"/>
      <c r="F33" s="8"/>
      <c r="G33" s="9"/>
      <c r="H33" s="10"/>
      <c r="I33" s="10"/>
      <c r="J33" s="72" t="str">
        <f t="shared" si="0"/>
        <v>-</v>
      </c>
      <c r="K33" s="9"/>
      <c r="L33" s="9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73">
        <f>IF(K33&lt;&gt;"", VLOOKUP(K33,Tabelle3[#All],2,)*J33,0)</f>
        <v>0</v>
      </c>
      <c r="AC33" s="76">
        <f t="shared" si="3"/>
        <v>0</v>
      </c>
      <c r="AD33" s="77" t="str">
        <f t="shared" si="1"/>
        <v>0€</v>
      </c>
      <c r="AE33" s="74">
        <f t="shared" si="6"/>
        <v>0</v>
      </c>
      <c r="AF33" s="73">
        <f t="shared" si="7"/>
        <v>0</v>
      </c>
      <c r="AG33" s="75">
        <f t="shared" si="2"/>
        <v>0</v>
      </c>
      <c r="AH33" s="13"/>
    </row>
    <row r="34" spans="1:34" x14ac:dyDescent="0.25">
      <c r="A34" s="8">
        <v>20</v>
      </c>
      <c r="B34" s="8"/>
      <c r="C34" s="8"/>
      <c r="D34" s="8"/>
      <c r="E34" s="8"/>
      <c r="F34" s="8"/>
      <c r="G34" s="9"/>
      <c r="H34" s="10"/>
      <c r="I34" s="10"/>
      <c r="J34" s="72" t="str">
        <f t="shared" si="0"/>
        <v>-</v>
      </c>
      <c r="K34" s="9"/>
      <c r="L34" s="9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73">
        <f>IF(K34&lt;&gt;"", VLOOKUP(K34,Tabelle3[#All],2,)*J34,0)</f>
        <v>0</v>
      </c>
      <c r="AC34" s="76">
        <f t="shared" si="3"/>
        <v>0</v>
      </c>
      <c r="AD34" s="77" t="str">
        <f t="shared" si="1"/>
        <v>0€</v>
      </c>
      <c r="AE34" s="74">
        <f t="shared" si="6"/>
        <v>0</v>
      </c>
      <c r="AF34" s="73">
        <f t="shared" si="7"/>
        <v>0</v>
      </c>
      <c r="AG34" s="75">
        <f t="shared" si="2"/>
        <v>0</v>
      </c>
      <c r="AH34" s="13"/>
    </row>
    <row r="35" spans="1:34" x14ac:dyDescent="0.25">
      <c r="A35" s="8">
        <v>21</v>
      </c>
      <c r="B35" s="8"/>
      <c r="C35" s="8"/>
      <c r="D35" s="8"/>
      <c r="E35" s="8"/>
      <c r="F35" s="8"/>
      <c r="G35" s="9"/>
      <c r="H35" s="10"/>
      <c r="I35" s="10"/>
      <c r="J35" s="72" t="str">
        <f t="shared" si="0"/>
        <v>-</v>
      </c>
      <c r="K35" s="9"/>
      <c r="L35" s="9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73">
        <f>IF(K35&lt;&gt;"", VLOOKUP(K35,Tabelle3[#All],2,)*J35,0)</f>
        <v>0</v>
      </c>
      <c r="AC35" s="76">
        <f t="shared" si="3"/>
        <v>0</v>
      </c>
      <c r="AD35" s="77" t="str">
        <f t="shared" si="1"/>
        <v>0€</v>
      </c>
      <c r="AE35" s="74">
        <f t="shared" si="6"/>
        <v>0</v>
      </c>
      <c r="AF35" s="73">
        <f t="shared" si="7"/>
        <v>0</v>
      </c>
      <c r="AG35" s="75">
        <f t="shared" si="2"/>
        <v>0</v>
      </c>
      <c r="AH35" s="13"/>
    </row>
    <row r="36" spans="1:34" x14ac:dyDescent="0.25">
      <c r="A36" s="8">
        <v>22</v>
      </c>
      <c r="B36" s="8"/>
      <c r="C36" s="8"/>
      <c r="D36" s="8"/>
      <c r="E36" s="8"/>
      <c r="F36" s="8"/>
      <c r="G36" s="9"/>
      <c r="H36" s="10"/>
      <c r="I36" s="10"/>
      <c r="J36" s="72" t="str">
        <f t="shared" si="0"/>
        <v>-</v>
      </c>
      <c r="K36" s="9"/>
      <c r="L36" s="9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73">
        <f>IF(K36&lt;&gt;"", VLOOKUP(K36,Tabelle3[#All],2,)*J36,0)</f>
        <v>0</v>
      </c>
      <c r="AC36" s="76">
        <f t="shared" si="3"/>
        <v>0</v>
      </c>
      <c r="AD36" s="77" t="str">
        <f t="shared" si="1"/>
        <v>0€</v>
      </c>
      <c r="AE36" s="74">
        <f t="shared" si="6"/>
        <v>0</v>
      </c>
      <c r="AF36" s="73">
        <f t="shared" si="7"/>
        <v>0</v>
      </c>
      <c r="AG36" s="75">
        <f t="shared" si="2"/>
        <v>0</v>
      </c>
      <c r="AH36" s="13"/>
    </row>
    <row r="37" spans="1:34" x14ac:dyDescent="0.25">
      <c r="A37" s="8">
        <v>23</v>
      </c>
      <c r="B37" s="8"/>
      <c r="C37" s="8"/>
      <c r="D37" s="8"/>
      <c r="E37" s="8"/>
      <c r="F37" s="8"/>
      <c r="G37" s="9"/>
      <c r="H37" s="10"/>
      <c r="I37" s="10"/>
      <c r="J37" s="72" t="str">
        <f t="shared" si="0"/>
        <v>-</v>
      </c>
      <c r="K37" s="9"/>
      <c r="L37" s="9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73">
        <f>IF(K37&lt;&gt;"", VLOOKUP(K37,Tabelle3[#All],2,)*J37,0)</f>
        <v>0</v>
      </c>
      <c r="AC37" s="76">
        <f t="shared" si="3"/>
        <v>0</v>
      </c>
      <c r="AD37" s="77" t="str">
        <f t="shared" si="1"/>
        <v>0€</v>
      </c>
      <c r="AE37" s="74">
        <f t="shared" si="6"/>
        <v>0</v>
      </c>
      <c r="AF37" s="73">
        <f t="shared" si="7"/>
        <v>0</v>
      </c>
      <c r="AG37" s="75">
        <f t="shared" si="2"/>
        <v>0</v>
      </c>
      <c r="AH37" s="13"/>
    </row>
    <row r="38" spans="1:34" x14ac:dyDescent="0.25">
      <c r="A38" s="8">
        <v>24</v>
      </c>
      <c r="B38" s="8"/>
      <c r="C38" s="8"/>
      <c r="D38" s="8"/>
      <c r="E38" s="8"/>
      <c r="F38" s="8"/>
      <c r="G38" s="9"/>
      <c r="H38" s="10"/>
      <c r="I38" s="10"/>
      <c r="J38" s="72" t="str">
        <f t="shared" si="0"/>
        <v>-</v>
      </c>
      <c r="K38" s="9"/>
      <c r="L38" s="9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73">
        <f>IF(K38&lt;&gt;"", VLOOKUP(K38,Tabelle3[#All],2,)*J38,0)</f>
        <v>0</v>
      </c>
      <c r="AC38" s="76">
        <f t="shared" si="3"/>
        <v>0</v>
      </c>
      <c r="AD38" s="77" t="str">
        <f t="shared" si="1"/>
        <v>0€</v>
      </c>
      <c r="AE38" s="74">
        <f t="shared" si="6"/>
        <v>0</v>
      </c>
      <c r="AF38" s="73">
        <f t="shared" si="7"/>
        <v>0</v>
      </c>
      <c r="AG38" s="75">
        <f t="shared" si="2"/>
        <v>0</v>
      </c>
      <c r="AH38" s="13"/>
    </row>
    <row r="39" spans="1:34" x14ac:dyDescent="0.25">
      <c r="A39" s="8">
        <v>25</v>
      </c>
      <c r="B39" s="8"/>
      <c r="C39" s="8"/>
      <c r="D39" s="8"/>
      <c r="E39" s="8"/>
      <c r="F39" s="8"/>
      <c r="G39" s="9"/>
      <c r="H39" s="10"/>
      <c r="I39" s="10"/>
      <c r="J39" s="72" t="str">
        <f t="shared" si="0"/>
        <v>-</v>
      </c>
      <c r="K39" s="9"/>
      <c r="L39" s="9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73">
        <f>IF(K39&lt;&gt;"", VLOOKUP(K39,Tabelle3[#All],2,)*J39,0)</f>
        <v>0</v>
      </c>
      <c r="AC39" s="76">
        <f t="shared" si="3"/>
        <v>0</v>
      </c>
      <c r="AD39" s="77" t="str">
        <f t="shared" si="1"/>
        <v>0€</v>
      </c>
      <c r="AE39" s="74">
        <f t="shared" si="6"/>
        <v>0</v>
      </c>
      <c r="AF39" s="73">
        <f t="shared" si="7"/>
        <v>0</v>
      </c>
      <c r="AG39" s="75">
        <f t="shared" si="2"/>
        <v>0</v>
      </c>
      <c r="AH39" s="13"/>
    </row>
    <row r="40" spans="1:34" x14ac:dyDescent="0.25">
      <c r="A40" s="8">
        <v>26</v>
      </c>
      <c r="B40" s="8"/>
      <c r="C40" s="8"/>
      <c r="D40" s="8"/>
      <c r="E40" s="8"/>
      <c r="F40" s="8"/>
      <c r="G40" s="9"/>
      <c r="H40" s="10"/>
      <c r="I40" s="10"/>
      <c r="J40" s="72" t="str">
        <f t="shared" si="0"/>
        <v>-</v>
      </c>
      <c r="K40" s="9"/>
      <c r="L40" s="9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73">
        <f>IF(K40&lt;&gt;"", VLOOKUP(K40,Tabelle3[#All],2,)*J40,0)</f>
        <v>0</v>
      </c>
      <c r="AC40" s="76">
        <f t="shared" si="3"/>
        <v>0</v>
      </c>
      <c r="AD40" s="77" t="str">
        <f t="shared" si="1"/>
        <v>0€</v>
      </c>
      <c r="AE40" s="74">
        <f t="shared" si="6"/>
        <v>0</v>
      </c>
      <c r="AF40" s="73">
        <f t="shared" si="7"/>
        <v>0</v>
      </c>
      <c r="AG40" s="75">
        <f t="shared" si="2"/>
        <v>0</v>
      </c>
      <c r="AH40" s="13"/>
    </row>
    <row r="41" spans="1:34" x14ac:dyDescent="0.25">
      <c r="A41" s="8">
        <v>27</v>
      </c>
      <c r="B41" s="8"/>
      <c r="C41" s="8"/>
      <c r="D41" s="8"/>
      <c r="E41" s="8"/>
      <c r="F41" s="8"/>
      <c r="G41" s="9"/>
      <c r="H41" s="10"/>
      <c r="I41" s="10"/>
      <c r="J41" s="72" t="str">
        <f t="shared" si="0"/>
        <v>-</v>
      </c>
      <c r="K41" s="9"/>
      <c r="L41" s="9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73">
        <f>IF(K41&lt;&gt;"", VLOOKUP(K41,Tabelle3[#All],2,)*J41,0)</f>
        <v>0</v>
      </c>
      <c r="AC41" s="76">
        <f t="shared" si="3"/>
        <v>0</v>
      </c>
      <c r="AD41" s="77" t="str">
        <f t="shared" si="1"/>
        <v>0€</v>
      </c>
      <c r="AE41" s="74">
        <f t="shared" si="6"/>
        <v>0</v>
      </c>
      <c r="AF41" s="73">
        <f t="shared" si="7"/>
        <v>0</v>
      </c>
      <c r="AG41" s="75">
        <f t="shared" si="2"/>
        <v>0</v>
      </c>
      <c r="AH41" s="13"/>
    </row>
    <row r="42" spans="1:34" x14ac:dyDescent="0.25">
      <c r="A42" s="8">
        <v>28</v>
      </c>
      <c r="B42" s="8"/>
      <c r="C42" s="8"/>
      <c r="D42" s="8"/>
      <c r="E42" s="8"/>
      <c r="F42" s="8"/>
      <c r="G42" s="9"/>
      <c r="H42" s="10"/>
      <c r="I42" s="10"/>
      <c r="J42" s="72" t="str">
        <f t="shared" si="0"/>
        <v>-</v>
      </c>
      <c r="K42" s="9"/>
      <c r="L42" s="9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73">
        <f>IF(K42&lt;&gt;"", VLOOKUP(K42,Tabelle3[#All],2,)*J42,0)</f>
        <v>0</v>
      </c>
      <c r="AC42" s="76">
        <f t="shared" si="3"/>
        <v>0</v>
      </c>
      <c r="AD42" s="77" t="str">
        <f t="shared" si="1"/>
        <v>0€</v>
      </c>
      <c r="AE42" s="74">
        <f t="shared" si="6"/>
        <v>0</v>
      </c>
      <c r="AF42" s="73">
        <f t="shared" si="7"/>
        <v>0</v>
      </c>
      <c r="AG42" s="75">
        <f t="shared" si="2"/>
        <v>0</v>
      </c>
      <c r="AH42" s="13"/>
    </row>
    <row r="43" spans="1:34" x14ac:dyDescent="0.25">
      <c r="A43" s="8">
        <v>29</v>
      </c>
      <c r="B43" s="8"/>
      <c r="C43" s="8"/>
      <c r="D43" s="8"/>
      <c r="E43" s="8"/>
      <c r="F43" s="8"/>
      <c r="G43" s="9"/>
      <c r="H43" s="10"/>
      <c r="I43" s="10"/>
      <c r="J43" s="72" t="str">
        <f t="shared" si="0"/>
        <v>-</v>
      </c>
      <c r="K43" s="9"/>
      <c r="L43" s="9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73">
        <f>IF(K43&lt;&gt;"", VLOOKUP(K43,Tabelle3[#All],2,)*J43,0)</f>
        <v>0</v>
      </c>
      <c r="AC43" s="76">
        <f t="shared" si="3"/>
        <v>0</v>
      </c>
      <c r="AD43" s="77" t="str">
        <f t="shared" si="1"/>
        <v>0€</v>
      </c>
      <c r="AE43" s="74">
        <f t="shared" si="6"/>
        <v>0</v>
      </c>
      <c r="AF43" s="73">
        <f t="shared" si="7"/>
        <v>0</v>
      </c>
      <c r="AG43" s="75">
        <f t="shared" si="2"/>
        <v>0</v>
      </c>
      <c r="AH43" s="13"/>
    </row>
    <row r="44" spans="1:34" x14ac:dyDescent="0.25">
      <c r="A44" s="8">
        <v>30</v>
      </c>
      <c r="B44" s="8"/>
      <c r="C44" s="8"/>
      <c r="D44" s="8"/>
      <c r="E44" s="8"/>
      <c r="F44" s="8"/>
      <c r="G44" s="9"/>
      <c r="H44" s="10"/>
      <c r="I44" s="10"/>
      <c r="J44" s="72" t="str">
        <f t="shared" si="0"/>
        <v>-</v>
      </c>
      <c r="K44" s="9"/>
      <c r="L44" s="9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73">
        <f>IF(K44&lt;&gt;"", VLOOKUP(K44,Tabelle3[#All],2,)*J44,0)</f>
        <v>0</v>
      </c>
      <c r="AC44" s="76">
        <f t="shared" si="3"/>
        <v>0</v>
      </c>
      <c r="AD44" s="77" t="str">
        <f t="shared" si="1"/>
        <v>0€</v>
      </c>
      <c r="AE44" s="74">
        <f t="shared" si="6"/>
        <v>0</v>
      </c>
      <c r="AF44" s="73">
        <f t="shared" si="7"/>
        <v>0</v>
      </c>
      <c r="AG44" s="75">
        <f t="shared" si="2"/>
        <v>0</v>
      </c>
      <c r="AH44" s="13"/>
    </row>
    <row r="45" spans="1:34" x14ac:dyDescent="0.25">
      <c r="A45" s="8">
        <v>31</v>
      </c>
      <c r="B45" s="8"/>
      <c r="C45" s="8"/>
      <c r="D45" s="8"/>
      <c r="E45" s="8"/>
      <c r="F45" s="8"/>
      <c r="G45" s="9"/>
      <c r="H45" s="10"/>
      <c r="I45" s="10"/>
      <c r="J45" s="72" t="str">
        <f t="shared" si="0"/>
        <v>-</v>
      </c>
      <c r="K45" s="9"/>
      <c r="L45" s="9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73">
        <f>IF(K45&lt;&gt;"", VLOOKUP(K45,Tabelle3[#All],2,)*J45,0)</f>
        <v>0</v>
      </c>
      <c r="AC45" s="76">
        <f t="shared" si="3"/>
        <v>0</v>
      </c>
      <c r="AD45" s="77" t="str">
        <f t="shared" si="1"/>
        <v>0€</v>
      </c>
      <c r="AE45" s="74">
        <f t="shared" si="6"/>
        <v>0</v>
      </c>
      <c r="AF45" s="73">
        <f t="shared" si="7"/>
        <v>0</v>
      </c>
      <c r="AG45" s="75">
        <f t="shared" si="2"/>
        <v>0</v>
      </c>
      <c r="AH45" s="13"/>
    </row>
    <row r="46" spans="1:34" x14ac:dyDescent="0.25">
      <c r="A46" s="8">
        <v>32</v>
      </c>
      <c r="B46" s="8"/>
      <c r="C46" s="8"/>
      <c r="D46" s="8"/>
      <c r="E46" s="8"/>
      <c r="F46" s="8"/>
      <c r="G46" s="9"/>
      <c r="H46" s="10"/>
      <c r="I46" s="10"/>
      <c r="J46" s="72" t="str">
        <f t="shared" si="0"/>
        <v>-</v>
      </c>
      <c r="K46" s="9"/>
      <c r="L46" s="9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73">
        <f>IF(K46&lt;&gt;"", VLOOKUP(K46,Tabelle3[#All],2,)*J46,0)</f>
        <v>0</v>
      </c>
      <c r="AC46" s="76">
        <f t="shared" si="3"/>
        <v>0</v>
      </c>
      <c r="AD46" s="77" t="str">
        <f t="shared" si="1"/>
        <v>0€</v>
      </c>
      <c r="AE46" s="74">
        <f t="shared" si="6"/>
        <v>0</v>
      </c>
      <c r="AF46" s="73">
        <f t="shared" si="7"/>
        <v>0</v>
      </c>
      <c r="AG46" s="75">
        <f t="shared" si="2"/>
        <v>0</v>
      </c>
      <c r="AH46" s="13"/>
    </row>
    <row r="47" spans="1:34" x14ac:dyDescent="0.25">
      <c r="A47" s="8">
        <v>33</v>
      </c>
      <c r="B47" s="8"/>
      <c r="C47" s="8"/>
      <c r="D47" s="8"/>
      <c r="E47" s="8"/>
      <c r="F47" s="8"/>
      <c r="G47" s="9"/>
      <c r="H47" s="10"/>
      <c r="I47" s="10"/>
      <c r="J47" s="72" t="str">
        <f t="shared" si="0"/>
        <v>-</v>
      </c>
      <c r="K47" s="9"/>
      <c r="L47" s="9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73">
        <f>IF(K47&lt;&gt;"", VLOOKUP(K47,Tabelle3[#All],2,)*J47,0)</f>
        <v>0</v>
      </c>
      <c r="AC47" s="76">
        <f t="shared" si="3"/>
        <v>0</v>
      </c>
      <c r="AD47" s="77" t="str">
        <f t="shared" si="1"/>
        <v>0€</v>
      </c>
      <c r="AE47" s="74">
        <f t="shared" si="6"/>
        <v>0</v>
      </c>
      <c r="AF47" s="73">
        <f t="shared" si="7"/>
        <v>0</v>
      </c>
      <c r="AG47" s="75">
        <f t="shared" si="2"/>
        <v>0</v>
      </c>
      <c r="AH47" s="13"/>
    </row>
    <row r="48" spans="1:34" x14ac:dyDescent="0.25">
      <c r="A48" s="8">
        <v>34</v>
      </c>
      <c r="B48" s="8"/>
      <c r="C48" s="8"/>
      <c r="D48" s="8"/>
      <c r="E48" s="8"/>
      <c r="F48" s="8"/>
      <c r="G48" s="9"/>
      <c r="H48" s="10"/>
      <c r="I48" s="10"/>
      <c r="J48" s="72" t="str">
        <f t="shared" si="0"/>
        <v>-</v>
      </c>
      <c r="K48" s="9"/>
      <c r="L48" s="9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73">
        <f>IF(K48&lt;&gt;"", VLOOKUP(K48,Tabelle3[#All],2,)*J48,0)</f>
        <v>0</v>
      </c>
      <c r="AC48" s="76">
        <f t="shared" si="3"/>
        <v>0</v>
      </c>
      <c r="AD48" s="77" t="str">
        <f t="shared" si="1"/>
        <v>0€</v>
      </c>
      <c r="AE48" s="74">
        <f t="shared" si="6"/>
        <v>0</v>
      </c>
      <c r="AF48" s="73">
        <f t="shared" si="7"/>
        <v>0</v>
      </c>
      <c r="AG48" s="75">
        <f t="shared" si="2"/>
        <v>0</v>
      </c>
      <c r="AH48" s="13"/>
    </row>
    <row r="49" spans="1:34" x14ac:dyDescent="0.25">
      <c r="A49" s="8">
        <v>35</v>
      </c>
      <c r="B49" s="8"/>
      <c r="C49" s="8"/>
      <c r="D49" s="8"/>
      <c r="E49" s="8"/>
      <c r="F49" s="8"/>
      <c r="G49" s="9"/>
      <c r="H49" s="10"/>
      <c r="I49" s="10"/>
      <c r="J49" s="72" t="str">
        <f t="shared" si="0"/>
        <v>-</v>
      </c>
      <c r="K49" s="9"/>
      <c r="L49" s="9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73">
        <f>IF(K49&lt;&gt;"", VLOOKUP(K49,Tabelle3[#All],2,)*J49,0)</f>
        <v>0</v>
      </c>
      <c r="AC49" s="76">
        <f t="shared" si="3"/>
        <v>0</v>
      </c>
      <c r="AD49" s="77" t="str">
        <f t="shared" si="1"/>
        <v>0€</v>
      </c>
      <c r="AE49" s="74">
        <f t="shared" si="6"/>
        <v>0</v>
      </c>
      <c r="AF49" s="73">
        <f t="shared" si="7"/>
        <v>0</v>
      </c>
      <c r="AG49" s="75">
        <f t="shared" si="2"/>
        <v>0</v>
      </c>
      <c r="AH49" s="13"/>
    </row>
    <row r="50" spans="1:34" x14ac:dyDescent="0.25">
      <c r="A50" s="8">
        <v>36</v>
      </c>
      <c r="B50" s="8"/>
      <c r="C50" s="8"/>
      <c r="D50" s="8"/>
      <c r="E50" s="8"/>
      <c r="F50" s="8"/>
      <c r="G50" s="9"/>
      <c r="H50" s="10"/>
      <c r="I50" s="10"/>
      <c r="J50" s="72" t="str">
        <f t="shared" si="0"/>
        <v>-</v>
      </c>
      <c r="K50" s="9"/>
      <c r="L50" s="9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73">
        <f>IF(K50&lt;&gt;"", VLOOKUP(K50,Tabelle3[#All],2,)*J50,0)</f>
        <v>0</v>
      </c>
      <c r="AC50" s="76">
        <f t="shared" si="3"/>
        <v>0</v>
      </c>
      <c r="AD50" s="77" t="str">
        <f t="shared" si="1"/>
        <v>0€</v>
      </c>
      <c r="AE50" s="74">
        <f t="shared" si="6"/>
        <v>0</v>
      </c>
      <c r="AF50" s="73">
        <f t="shared" si="7"/>
        <v>0</v>
      </c>
      <c r="AG50" s="75">
        <f t="shared" si="2"/>
        <v>0</v>
      </c>
      <c r="AH50" s="13"/>
    </row>
    <row r="51" spans="1:34" x14ac:dyDescent="0.25">
      <c r="A51" s="8">
        <v>37</v>
      </c>
      <c r="B51" s="8"/>
      <c r="C51" s="8"/>
      <c r="D51" s="8"/>
      <c r="E51" s="8"/>
      <c r="F51" s="8"/>
      <c r="G51" s="9"/>
      <c r="H51" s="10"/>
      <c r="I51" s="10"/>
      <c r="J51" s="72" t="str">
        <f t="shared" si="0"/>
        <v>-</v>
      </c>
      <c r="K51" s="9"/>
      <c r="L51" s="9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73">
        <f>IF(K51&lt;&gt;"", VLOOKUP(K51,Tabelle3[#All],2,)*J51,0)</f>
        <v>0</v>
      </c>
      <c r="AC51" s="76">
        <f t="shared" si="3"/>
        <v>0</v>
      </c>
      <c r="AD51" s="77" t="str">
        <f t="shared" si="1"/>
        <v>0€</v>
      </c>
      <c r="AE51" s="74">
        <f t="shared" si="6"/>
        <v>0</v>
      </c>
      <c r="AF51" s="73">
        <f t="shared" si="7"/>
        <v>0</v>
      </c>
      <c r="AG51" s="75">
        <f t="shared" si="2"/>
        <v>0</v>
      </c>
      <c r="AH51" s="13"/>
    </row>
    <row r="52" spans="1:34" x14ac:dyDescent="0.25">
      <c r="A52" s="8">
        <v>38</v>
      </c>
      <c r="B52" s="8"/>
      <c r="C52" s="8"/>
      <c r="D52" s="8"/>
      <c r="E52" s="8"/>
      <c r="F52" s="8"/>
      <c r="G52" s="9"/>
      <c r="H52" s="10"/>
      <c r="I52" s="10"/>
      <c r="J52" s="72" t="str">
        <f t="shared" si="0"/>
        <v>-</v>
      </c>
      <c r="K52" s="9"/>
      <c r="L52" s="9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73">
        <f>IF(K52&lt;&gt;"", VLOOKUP(K52,Tabelle3[#All],2,)*J52,0)</f>
        <v>0</v>
      </c>
      <c r="AC52" s="76">
        <f t="shared" si="3"/>
        <v>0</v>
      </c>
      <c r="AD52" s="77" t="str">
        <f t="shared" si="1"/>
        <v>0€</v>
      </c>
      <c r="AE52" s="74">
        <f t="shared" si="6"/>
        <v>0</v>
      </c>
      <c r="AF52" s="73">
        <f t="shared" si="7"/>
        <v>0</v>
      </c>
      <c r="AG52" s="75">
        <f t="shared" si="2"/>
        <v>0</v>
      </c>
      <c r="AH52" s="13"/>
    </row>
    <row r="53" spans="1:34" x14ac:dyDescent="0.25">
      <c r="A53" s="8">
        <v>39</v>
      </c>
      <c r="B53" s="8"/>
      <c r="C53" s="8"/>
      <c r="D53" s="8"/>
      <c r="E53" s="8"/>
      <c r="F53" s="8"/>
      <c r="G53" s="9"/>
      <c r="H53" s="10"/>
      <c r="I53" s="10"/>
      <c r="J53" s="72" t="str">
        <f t="shared" si="0"/>
        <v>-</v>
      </c>
      <c r="K53" s="9"/>
      <c r="L53" s="9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73">
        <f>IF(K53&lt;&gt;"", VLOOKUP(K53,Tabelle3[#All],2,)*J53,0)</f>
        <v>0</v>
      </c>
      <c r="AC53" s="76">
        <f t="shared" si="3"/>
        <v>0</v>
      </c>
      <c r="AD53" s="77" t="str">
        <f t="shared" si="1"/>
        <v>0€</v>
      </c>
      <c r="AE53" s="74">
        <f t="shared" si="6"/>
        <v>0</v>
      </c>
      <c r="AF53" s="73">
        <f t="shared" si="7"/>
        <v>0</v>
      </c>
      <c r="AG53" s="75">
        <f t="shared" si="2"/>
        <v>0</v>
      </c>
      <c r="AH53" s="13"/>
    </row>
    <row r="54" spans="1:34" x14ac:dyDescent="0.25">
      <c r="A54" s="8">
        <v>40</v>
      </c>
      <c r="B54" s="8"/>
      <c r="C54" s="8"/>
      <c r="D54" s="8"/>
      <c r="E54" s="8"/>
      <c r="F54" s="8"/>
      <c r="G54" s="9"/>
      <c r="H54" s="10"/>
      <c r="I54" s="10"/>
      <c r="J54" s="72" t="str">
        <f t="shared" si="0"/>
        <v>-</v>
      </c>
      <c r="K54" s="9"/>
      <c r="L54" s="9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73">
        <f>IF(K54&lt;&gt;"", VLOOKUP(K54,Tabelle3[#All],2,)*J54,0)</f>
        <v>0</v>
      </c>
      <c r="AC54" s="76">
        <f t="shared" si="3"/>
        <v>0</v>
      </c>
      <c r="AD54" s="77" t="str">
        <f t="shared" si="1"/>
        <v>0€</v>
      </c>
      <c r="AE54" s="74">
        <f t="shared" si="6"/>
        <v>0</v>
      </c>
      <c r="AF54" s="73">
        <f t="shared" si="7"/>
        <v>0</v>
      </c>
      <c r="AG54" s="75">
        <f t="shared" si="2"/>
        <v>0</v>
      </c>
      <c r="AH54" s="13"/>
    </row>
    <row r="55" spans="1:34" x14ac:dyDescent="0.25">
      <c r="A55" s="8">
        <v>41</v>
      </c>
      <c r="B55" s="8"/>
      <c r="C55" s="8"/>
      <c r="D55" s="8"/>
      <c r="E55" s="8"/>
      <c r="F55" s="8"/>
      <c r="G55" s="9"/>
      <c r="H55" s="10"/>
      <c r="I55" s="10"/>
      <c r="J55" s="72" t="str">
        <f t="shared" si="0"/>
        <v>-</v>
      </c>
      <c r="K55" s="9"/>
      <c r="L55" s="9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73">
        <f>IF(K55&lt;&gt;"", VLOOKUP(K55,Tabelle3[#All],2,)*J55,0)</f>
        <v>0</v>
      </c>
      <c r="AC55" s="76">
        <f t="shared" si="3"/>
        <v>0</v>
      </c>
      <c r="AD55" s="77" t="str">
        <f t="shared" si="1"/>
        <v>0€</v>
      </c>
      <c r="AE55" s="74">
        <f t="shared" si="6"/>
        <v>0</v>
      </c>
      <c r="AF55" s="73">
        <f t="shared" si="7"/>
        <v>0</v>
      </c>
      <c r="AG55" s="75">
        <f t="shared" si="2"/>
        <v>0</v>
      </c>
      <c r="AH55" s="13"/>
    </row>
    <row r="56" spans="1:34" x14ac:dyDescent="0.25">
      <c r="A56" s="8">
        <v>42</v>
      </c>
      <c r="B56" s="8"/>
      <c r="C56" s="8"/>
      <c r="D56" s="8"/>
      <c r="E56" s="8"/>
      <c r="F56" s="8"/>
      <c r="G56" s="9"/>
      <c r="H56" s="10"/>
      <c r="I56" s="10"/>
      <c r="J56" s="72" t="str">
        <f t="shared" si="0"/>
        <v>-</v>
      </c>
      <c r="K56" s="9"/>
      <c r="L56" s="9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73">
        <f>IF(K56&lt;&gt;"", VLOOKUP(K56,Tabelle3[#All],2,)*J56,0)</f>
        <v>0</v>
      </c>
      <c r="AC56" s="76">
        <f t="shared" si="3"/>
        <v>0</v>
      </c>
      <c r="AD56" s="77" t="str">
        <f t="shared" si="1"/>
        <v>0€</v>
      </c>
      <c r="AE56" s="74">
        <f t="shared" si="6"/>
        <v>0</v>
      </c>
      <c r="AF56" s="73">
        <f t="shared" si="7"/>
        <v>0</v>
      </c>
      <c r="AG56" s="75">
        <f t="shared" si="2"/>
        <v>0</v>
      </c>
      <c r="AH56" s="13"/>
    </row>
    <row r="57" spans="1:34" x14ac:dyDescent="0.25">
      <c r="A57" s="8">
        <v>43</v>
      </c>
      <c r="B57" s="8"/>
      <c r="C57" s="8"/>
      <c r="D57" s="8"/>
      <c r="E57" s="8"/>
      <c r="F57" s="8"/>
      <c r="G57" s="9"/>
      <c r="H57" s="10"/>
      <c r="I57" s="10"/>
      <c r="J57" s="72" t="str">
        <f t="shared" si="0"/>
        <v>-</v>
      </c>
      <c r="K57" s="9"/>
      <c r="L57" s="9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73">
        <f>IF(K57&lt;&gt;"", VLOOKUP(K57,Tabelle3[#All],2,)*J57,0)</f>
        <v>0</v>
      </c>
      <c r="AC57" s="76">
        <f t="shared" si="3"/>
        <v>0</v>
      </c>
      <c r="AD57" s="77" t="str">
        <f t="shared" si="1"/>
        <v>0€</v>
      </c>
      <c r="AE57" s="74">
        <f t="shared" si="6"/>
        <v>0</v>
      </c>
      <c r="AF57" s="73">
        <f t="shared" si="7"/>
        <v>0</v>
      </c>
      <c r="AG57" s="75">
        <f t="shared" si="2"/>
        <v>0</v>
      </c>
      <c r="AH57" s="13"/>
    </row>
    <row r="58" spans="1:34" x14ac:dyDescent="0.25">
      <c r="A58" s="8">
        <v>44</v>
      </c>
      <c r="B58" s="8"/>
      <c r="C58" s="8"/>
      <c r="D58" s="8"/>
      <c r="E58" s="8"/>
      <c r="F58" s="8"/>
      <c r="G58" s="9"/>
      <c r="H58" s="10"/>
      <c r="I58" s="10"/>
      <c r="J58" s="72" t="str">
        <f t="shared" si="0"/>
        <v>-</v>
      </c>
      <c r="K58" s="9"/>
      <c r="L58" s="9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73">
        <f>IF(K58&lt;&gt;"", VLOOKUP(K58,Tabelle3[#All],2,)*J58,0)</f>
        <v>0</v>
      </c>
      <c r="AC58" s="76">
        <f t="shared" si="3"/>
        <v>0</v>
      </c>
      <c r="AD58" s="77" t="str">
        <f t="shared" si="1"/>
        <v>0€</v>
      </c>
      <c r="AE58" s="74">
        <f t="shared" si="6"/>
        <v>0</v>
      </c>
      <c r="AF58" s="73">
        <f t="shared" si="7"/>
        <v>0</v>
      </c>
      <c r="AG58" s="75">
        <f t="shared" si="2"/>
        <v>0</v>
      </c>
      <c r="AH58" s="13"/>
    </row>
    <row r="59" spans="1:34" x14ac:dyDescent="0.25">
      <c r="A59" s="8">
        <v>45</v>
      </c>
      <c r="B59" s="8"/>
      <c r="C59" s="8"/>
      <c r="D59" s="8"/>
      <c r="E59" s="8"/>
      <c r="F59" s="8"/>
      <c r="G59" s="9"/>
      <c r="H59" s="10"/>
      <c r="I59" s="10"/>
      <c r="J59" s="72" t="str">
        <f t="shared" si="0"/>
        <v>-</v>
      </c>
      <c r="K59" s="9"/>
      <c r="L59" s="9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73">
        <f>IF(K59&lt;&gt;"", VLOOKUP(K59,Tabelle3[#All],2,)*J59,0)</f>
        <v>0</v>
      </c>
      <c r="AC59" s="76">
        <f t="shared" si="3"/>
        <v>0</v>
      </c>
      <c r="AD59" s="77" t="str">
        <f t="shared" si="1"/>
        <v>0€</v>
      </c>
      <c r="AE59" s="74">
        <f t="shared" si="6"/>
        <v>0</v>
      </c>
      <c r="AF59" s="73">
        <f t="shared" si="7"/>
        <v>0</v>
      </c>
      <c r="AG59" s="75">
        <f t="shared" si="2"/>
        <v>0</v>
      </c>
      <c r="AH59" s="13"/>
    </row>
    <row r="60" spans="1:34" x14ac:dyDescent="0.25">
      <c r="A60" s="8">
        <v>46</v>
      </c>
      <c r="B60" s="8"/>
      <c r="C60" s="8"/>
      <c r="D60" s="8"/>
      <c r="E60" s="8"/>
      <c r="F60" s="8"/>
      <c r="G60" s="9"/>
      <c r="H60" s="10"/>
      <c r="I60" s="10"/>
      <c r="J60" s="72" t="str">
        <f t="shared" si="0"/>
        <v>-</v>
      </c>
      <c r="K60" s="9"/>
      <c r="L60" s="9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73">
        <f>IF(K60&lt;&gt;"", VLOOKUP(K60,Tabelle3[#All],2,)*J60,0)</f>
        <v>0</v>
      </c>
      <c r="AC60" s="76">
        <f t="shared" si="3"/>
        <v>0</v>
      </c>
      <c r="AD60" s="77" t="str">
        <f t="shared" si="1"/>
        <v>0€</v>
      </c>
      <c r="AE60" s="74">
        <f t="shared" si="6"/>
        <v>0</v>
      </c>
      <c r="AF60" s="73">
        <f t="shared" si="7"/>
        <v>0</v>
      </c>
      <c r="AG60" s="75">
        <f t="shared" si="2"/>
        <v>0</v>
      </c>
      <c r="AH60" s="13"/>
    </row>
    <row r="61" spans="1:34" x14ac:dyDescent="0.25">
      <c r="A61" s="8">
        <v>47</v>
      </c>
      <c r="B61" s="8"/>
      <c r="C61" s="8"/>
      <c r="D61" s="8"/>
      <c r="E61" s="8"/>
      <c r="F61" s="8"/>
      <c r="G61" s="9"/>
      <c r="H61" s="10"/>
      <c r="I61" s="10"/>
      <c r="J61" s="72" t="str">
        <f t="shared" si="0"/>
        <v>-</v>
      </c>
      <c r="K61" s="9"/>
      <c r="L61" s="9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73">
        <f>IF(K61&lt;&gt;"", VLOOKUP(K61,Tabelle3[#All],2,)*J61,0)</f>
        <v>0</v>
      </c>
      <c r="AC61" s="76">
        <f t="shared" si="3"/>
        <v>0</v>
      </c>
      <c r="AD61" s="77" t="str">
        <f t="shared" si="1"/>
        <v>0€</v>
      </c>
      <c r="AE61" s="74">
        <f t="shared" si="6"/>
        <v>0</v>
      </c>
      <c r="AF61" s="73">
        <f t="shared" si="7"/>
        <v>0</v>
      </c>
      <c r="AG61" s="75">
        <f t="shared" si="2"/>
        <v>0</v>
      </c>
      <c r="AH61" s="13"/>
    </row>
    <row r="62" spans="1:34" x14ac:dyDescent="0.25">
      <c r="A62" s="8">
        <v>48</v>
      </c>
      <c r="B62" s="8"/>
      <c r="C62" s="8"/>
      <c r="D62" s="8"/>
      <c r="E62" s="8"/>
      <c r="F62" s="8"/>
      <c r="G62" s="9"/>
      <c r="H62" s="10"/>
      <c r="I62" s="10"/>
      <c r="J62" s="72" t="str">
        <f t="shared" si="0"/>
        <v>-</v>
      </c>
      <c r="K62" s="9"/>
      <c r="L62" s="9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73">
        <f>IF(K62&lt;&gt;"", VLOOKUP(K62,Tabelle3[#All],2,)*J62,0)</f>
        <v>0</v>
      </c>
      <c r="AC62" s="76">
        <f t="shared" si="3"/>
        <v>0</v>
      </c>
      <c r="AD62" s="77" t="str">
        <f t="shared" si="1"/>
        <v>0€</v>
      </c>
      <c r="AE62" s="74">
        <f t="shared" si="6"/>
        <v>0</v>
      </c>
      <c r="AF62" s="73">
        <f t="shared" si="7"/>
        <v>0</v>
      </c>
      <c r="AG62" s="75">
        <f t="shared" si="2"/>
        <v>0</v>
      </c>
      <c r="AH62" s="13"/>
    </row>
    <row r="63" spans="1:34" x14ac:dyDescent="0.25">
      <c r="A63" s="8">
        <v>49</v>
      </c>
      <c r="B63" s="8"/>
      <c r="C63" s="8"/>
      <c r="D63" s="8"/>
      <c r="E63" s="8"/>
      <c r="F63" s="8"/>
      <c r="G63" s="9"/>
      <c r="H63" s="10"/>
      <c r="I63" s="10"/>
      <c r="J63" s="72" t="str">
        <f t="shared" si="0"/>
        <v>-</v>
      </c>
      <c r="K63" s="9"/>
      <c r="L63" s="9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73">
        <f>IF(K63&lt;&gt;"", VLOOKUP(K63,Tabelle3[#All],2,)*J63,0)</f>
        <v>0</v>
      </c>
      <c r="AC63" s="76">
        <f t="shared" si="3"/>
        <v>0</v>
      </c>
      <c r="AD63" s="77" t="str">
        <f t="shared" si="1"/>
        <v>0€</v>
      </c>
      <c r="AE63" s="74">
        <f t="shared" si="6"/>
        <v>0</v>
      </c>
      <c r="AF63" s="73">
        <f t="shared" si="7"/>
        <v>0</v>
      </c>
      <c r="AG63" s="75">
        <f t="shared" si="2"/>
        <v>0</v>
      </c>
      <c r="AH63" s="13"/>
    </row>
    <row r="64" spans="1:34" x14ac:dyDescent="0.25">
      <c r="A64" s="8">
        <v>50</v>
      </c>
      <c r="B64" s="8"/>
      <c r="C64" s="8"/>
      <c r="D64" s="8"/>
      <c r="E64" s="8"/>
      <c r="F64" s="8"/>
      <c r="G64" s="9"/>
      <c r="H64" s="10"/>
      <c r="I64" s="10"/>
      <c r="J64" s="72" t="str">
        <f t="shared" si="0"/>
        <v>-</v>
      </c>
      <c r="K64" s="9"/>
      <c r="L64" s="9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73">
        <f>IF(K64&lt;&gt;"", VLOOKUP(K64,Tabelle3[#All],2,)*J64,0)</f>
        <v>0</v>
      </c>
      <c r="AC64" s="76">
        <f t="shared" si="3"/>
        <v>0</v>
      </c>
      <c r="AD64" s="77" t="str">
        <f t="shared" si="1"/>
        <v>0€</v>
      </c>
      <c r="AE64" s="74">
        <f t="shared" si="6"/>
        <v>0</v>
      </c>
      <c r="AF64" s="73">
        <f t="shared" si="7"/>
        <v>0</v>
      </c>
      <c r="AG64" s="75">
        <f t="shared" si="2"/>
        <v>0</v>
      </c>
      <c r="AH64" s="13"/>
    </row>
    <row r="65" spans="1:34" x14ac:dyDescent="0.25">
      <c r="A65" s="8">
        <v>51</v>
      </c>
      <c r="B65" s="8"/>
      <c r="C65" s="8"/>
      <c r="D65" s="8"/>
      <c r="E65" s="8"/>
      <c r="F65" s="8"/>
      <c r="G65" s="9"/>
      <c r="H65" s="10"/>
      <c r="I65" s="10"/>
      <c r="J65" s="72" t="str">
        <f t="shared" si="0"/>
        <v>-</v>
      </c>
      <c r="K65" s="9"/>
      <c r="L65" s="9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73">
        <f>IF(K65&lt;&gt;"", VLOOKUP(K65,Tabelle3[#All],2,)*J65,0)</f>
        <v>0</v>
      </c>
      <c r="AC65" s="76">
        <f t="shared" si="3"/>
        <v>0</v>
      </c>
      <c r="AD65" s="77" t="str">
        <f t="shared" si="1"/>
        <v>0€</v>
      </c>
      <c r="AE65" s="74">
        <f t="shared" si="6"/>
        <v>0</v>
      </c>
      <c r="AF65" s="73">
        <f t="shared" si="7"/>
        <v>0</v>
      </c>
      <c r="AG65" s="75">
        <f t="shared" si="2"/>
        <v>0</v>
      </c>
      <c r="AH65" s="13"/>
    </row>
    <row r="66" spans="1:34" x14ac:dyDescent="0.25">
      <c r="A66" s="8">
        <v>52</v>
      </c>
      <c r="B66" s="8"/>
      <c r="C66" s="8"/>
      <c r="D66" s="8"/>
      <c r="E66" s="8"/>
      <c r="F66" s="8"/>
      <c r="G66" s="9"/>
      <c r="H66" s="10"/>
      <c r="I66" s="10"/>
      <c r="J66" s="72" t="str">
        <f t="shared" si="0"/>
        <v>-</v>
      </c>
      <c r="K66" s="9"/>
      <c r="L66" s="9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73">
        <f>IF(K66&lt;&gt;"", VLOOKUP(K66,Tabelle3[#All],2,)*J66,0)</f>
        <v>0</v>
      </c>
      <c r="AC66" s="76">
        <f t="shared" si="3"/>
        <v>0</v>
      </c>
      <c r="AD66" s="77" t="str">
        <f t="shared" si="1"/>
        <v>0€</v>
      </c>
      <c r="AE66" s="74">
        <f t="shared" si="6"/>
        <v>0</v>
      </c>
      <c r="AF66" s="73">
        <f t="shared" si="7"/>
        <v>0</v>
      </c>
      <c r="AG66" s="75">
        <f t="shared" si="2"/>
        <v>0</v>
      </c>
      <c r="AH66" s="13"/>
    </row>
    <row r="67" spans="1:34" x14ac:dyDescent="0.25">
      <c r="A67" s="8">
        <v>53</v>
      </c>
      <c r="B67" s="8"/>
      <c r="C67" s="8"/>
      <c r="D67" s="8"/>
      <c r="E67" s="8"/>
      <c r="F67" s="8"/>
      <c r="G67" s="9"/>
      <c r="H67" s="10"/>
      <c r="I67" s="10"/>
      <c r="J67" s="72" t="str">
        <f t="shared" si="0"/>
        <v>-</v>
      </c>
      <c r="K67" s="9"/>
      <c r="L67" s="9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73">
        <f>IF(K67&lt;&gt;"", VLOOKUP(K67,Tabelle3[#All],2,)*J67,0)</f>
        <v>0</v>
      </c>
      <c r="AC67" s="76">
        <f t="shared" si="3"/>
        <v>0</v>
      </c>
      <c r="AD67" s="77" t="str">
        <f t="shared" si="1"/>
        <v>0€</v>
      </c>
      <c r="AE67" s="74">
        <f t="shared" si="6"/>
        <v>0</v>
      </c>
      <c r="AF67" s="73">
        <f t="shared" si="7"/>
        <v>0</v>
      </c>
      <c r="AG67" s="75">
        <f t="shared" si="2"/>
        <v>0</v>
      </c>
      <c r="AH67" s="13"/>
    </row>
    <row r="68" spans="1:34" x14ac:dyDescent="0.25">
      <c r="A68" s="8">
        <v>54</v>
      </c>
      <c r="B68" s="8"/>
      <c r="C68" s="8"/>
      <c r="D68" s="8"/>
      <c r="E68" s="8"/>
      <c r="F68" s="8"/>
      <c r="G68" s="9"/>
      <c r="H68" s="10"/>
      <c r="I68" s="10"/>
      <c r="J68" s="72" t="str">
        <f t="shared" si="0"/>
        <v>-</v>
      </c>
      <c r="K68" s="9"/>
      <c r="L68" s="9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73">
        <f>IF(K68&lt;&gt;"", VLOOKUP(K68,Tabelle3[#All],2,)*J68,0)</f>
        <v>0</v>
      </c>
      <c r="AC68" s="76">
        <f t="shared" si="3"/>
        <v>0</v>
      </c>
      <c r="AD68" s="77" t="str">
        <f t="shared" si="1"/>
        <v>0€</v>
      </c>
      <c r="AE68" s="74">
        <f t="shared" si="6"/>
        <v>0</v>
      </c>
      <c r="AF68" s="73">
        <f t="shared" si="7"/>
        <v>0</v>
      </c>
      <c r="AG68" s="75">
        <f t="shared" si="2"/>
        <v>0</v>
      </c>
      <c r="AH68" s="13"/>
    </row>
    <row r="69" spans="1:34" x14ac:dyDescent="0.25">
      <c r="A69" s="8">
        <v>55</v>
      </c>
      <c r="B69" s="8"/>
      <c r="C69" s="8"/>
      <c r="D69" s="8"/>
      <c r="E69" s="8"/>
      <c r="F69" s="8"/>
      <c r="G69" s="9"/>
      <c r="H69" s="10"/>
      <c r="I69" s="10"/>
      <c r="J69" s="72" t="str">
        <f t="shared" si="0"/>
        <v>-</v>
      </c>
      <c r="K69" s="9"/>
      <c r="L69" s="9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73">
        <f>IF(K69&lt;&gt;"", VLOOKUP(K69,Tabelle3[#All],2,)*J69,0)</f>
        <v>0</v>
      </c>
      <c r="AC69" s="76">
        <f t="shared" si="3"/>
        <v>0</v>
      </c>
      <c r="AD69" s="77" t="str">
        <f t="shared" si="1"/>
        <v>0€</v>
      </c>
      <c r="AE69" s="74">
        <f t="shared" si="6"/>
        <v>0</v>
      </c>
      <c r="AF69" s="73">
        <f t="shared" si="7"/>
        <v>0</v>
      </c>
      <c r="AG69" s="75">
        <f t="shared" si="2"/>
        <v>0</v>
      </c>
      <c r="AH69" s="13"/>
    </row>
    <row r="70" spans="1:34" x14ac:dyDescent="0.25">
      <c r="A70" s="8">
        <v>56</v>
      </c>
      <c r="B70" s="8"/>
      <c r="C70" s="8"/>
      <c r="D70" s="8"/>
      <c r="E70" s="8"/>
      <c r="F70" s="8"/>
      <c r="G70" s="9"/>
      <c r="H70" s="10"/>
      <c r="I70" s="10"/>
      <c r="J70" s="72" t="str">
        <f t="shared" si="0"/>
        <v>-</v>
      </c>
      <c r="K70" s="9"/>
      <c r="L70" s="9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73">
        <f>IF(K70&lt;&gt;"", VLOOKUP(K70,Tabelle3[#All],2,)*J70,0)</f>
        <v>0</v>
      </c>
      <c r="AC70" s="76">
        <f t="shared" si="3"/>
        <v>0</v>
      </c>
      <c r="AD70" s="77" t="str">
        <f t="shared" si="1"/>
        <v>0€</v>
      </c>
      <c r="AE70" s="74">
        <f t="shared" si="6"/>
        <v>0</v>
      </c>
      <c r="AF70" s="73">
        <f t="shared" si="7"/>
        <v>0</v>
      </c>
      <c r="AG70" s="75">
        <f t="shared" si="2"/>
        <v>0</v>
      </c>
      <c r="AH70" s="13"/>
    </row>
    <row r="71" spans="1:34" x14ac:dyDescent="0.25">
      <c r="A71" s="8">
        <v>57</v>
      </c>
      <c r="B71" s="8"/>
      <c r="C71" s="8"/>
      <c r="D71" s="8"/>
      <c r="E71" s="8"/>
      <c r="F71" s="8"/>
      <c r="G71" s="9"/>
      <c r="H71" s="10"/>
      <c r="I71" s="10"/>
      <c r="J71" s="72" t="str">
        <f t="shared" si="0"/>
        <v>-</v>
      </c>
      <c r="K71" s="9"/>
      <c r="L71" s="9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73">
        <f>IF(K71&lt;&gt;"", VLOOKUP(K71,Tabelle3[#All],2,)*J71,0)</f>
        <v>0</v>
      </c>
      <c r="AC71" s="76">
        <f t="shared" si="3"/>
        <v>0</v>
      </c>
      <c r="AD71" s="77" t="str">
        <f t="shared" si="1"/>
        <v>0€</v>
      </c>
      <c r="AE71" s="74">
        <f t="shared" si="6"/>
        <v>0</v>
      </c>
      <c r="AF71" s="73">
        <f t="shared" si="7"/>
        <v>0</v>
      </c>
      <c r="AG71" s="75">
        <f t="shared" si="2"/>
        <v>0</v>
      </c>
      <c r="AH71" s="13"/>
    </row>
    <row r="72" spans="1:34" x14ac:dyDescent="0.25">
      <c r="A72" s="8">
        <v>58</v>
      </c>
      <c r="B72" s="8"/>
      <c r="C72" s="8"/>
      <c r="D72" s="8"/>
      <c r="E72" s="8"/>
      <c r="F72" s="8"/>
      <c r="G72" s="9"/>
      <c r="H72" s="10"/>
      <c r="I72" s="10"/>
      <c r="J72" s="72" t="str">
        <f t="shared" si="0"/>
        <v>-</v>
      </c>
      <c r="K72" s="9"/>
      <c r="L72" s="9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73">
        <f>IF(K72&lt;&gt;"", VLOOKUP(K72,Tabelle3[#All],2,)*J72,0)</f>
        <v>0</v>
      </c>
      <c r="AC72" s="76">
        <f t="shared" si="3"/>
        <v>0</v>
      </c>
      <c r="AD72" s="77" t="str">
        <f t="shared" si="1"/>
        <v>0€</v>
      </c>
      <c r="AE72" s="74">
        <f t="shared" si="6"/>
        <v>0</v>
      </c>
      <c r="AF72" s="73">
        <f t="shared" si="7"/>
        <v>0</v>
      </c>
      <c r="AG72" s="75">
        <f t="shared" si="2"/>
        <v>0</v>
      </c>
      <c r="AH72" s="13"/>
    </row>
    <row r="73" spans="1:34" x14ac:dyDescent="0.25">
      <c r="A73" s="8">
        <v>59</v>
      </c>
      <c r="B73" s="8"/>
      <c r="C73" s="8"/>
      <c r="D73" s="8"/>
      <c r="E73" s="8"/>
      <c r="F73" s="8"/>
      <c r="G73" s="9"/>
      <c r="H73" s="10"/>
      <c r="I73" s="10"/>
      <c r="J73" s="72" t="str">
        <f t="shared" si="0"/>
        <v>-</v>
      </c>
      <c r="K73" s="9"/>
      <c r="L73" s="9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73">
        <f>IF(K73&lt;&gt;"", VLOOKUP(K73,Tabelle3[#All],2,)*J73,0)</f>
        <v>0</v>
      </c>
      <c r="AC73" s="76">
        <f t="shared" si="3"/>
        <v>0</v>
      </c>
      <c r="AD73" s="77" t="str">
        <f t="shared" si="1"/>
        <v>0€</v>
      </c>
      <c r="AE73" s="74">
        <f t="shared" si="6"/>
        <v>0</v>
      </c>
      <c r="AF73" s="73">
        <f t="shared" si="7"/>
        <v>0</v>
      </c>
      <c r="AG73" s="75">
        <f t="shared" si="2"/>
        <v>0</v>
      </c>
      <c r="AH73" s="13"/>
    </row>
    <row r="74" spans="1:34" x14ac:dyDescent="0.25">
      <c r="A74" s="8">
        <v>60</v>
      </c>
      <c r="B74" s="8"/>
      <c r="C74" s="8"/>
      <c r="D74" s="8"/>
      <c r="E74" s="8"/>
      <c r="F74" s="8"/>
      <c r="G74" s="9"/>
      <c r="H74" s="10"/>
      <c r="I74" s="10"/>
      <c r="J74" s="72" t="str">
        <f t="shared" si="0"/>
        <v>-</v>
      </c>
      <c r="K74" s="9"/>
      <c r="L74" s="9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73">
        <f>IF(K74&lt;&gt;"", VLOOKUP(K74,Tabelle3[#All],2,)*J74,0)</f>
        <v>0</v>
      </c>
      <c r="AC74" s="76">
        <f t="shared" si="3"/>
        <v>0</v>
      </c>
      <c r="AD74" s="77" t="str">
        <f t="shared" si="1"/>
        <v>0€</v>
      </c>
      <c r="AE74" s="74">
        <f t="shared" si="6"/>
        <v>0</v>
      </c>
      <c r="AF74" s="73">
        <f t="shared" si="7"/>
        <v>0</v>
      </c>
      <c r="AG74" s="75">
        <f t="shared" si="2"/>
        <v>0</v>
      </c>
      <c r="AH74" s="13"/>
    </row>
    <row r="75" spans="1:34" x14ac:dyDescent="0.25">
      <c r="A75" s="8">
        <v>61</v>
      </c>
      <c r="B75" s="8"/>
      <c r="C75" s="8"/>
      <c r="D75" s="8"/>
      <c r="E75" s="8"/>
      <c r="F75" s="8"/>
      <c r="G75" s="9"/>
      <c r="H75" s="10"/>
      <c r="I75" s="10"/>
      <c r="J75" s="72" t="str">
        <f t="shared" si="0"/>
        <v>-</v>
      </c>
      <c r="K75" s="9"/>
      <c r="L75" s="9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73">
        <f>IF(K75&lt;&gt;"", VLOOKUP(K75,Tabelle3[#All],2,)*J75,0)</f>
        <v>0</v>
      </c>
      <c r="AC75" s="76">
        <f t="shared" si="3"/>
        <v>0</v>
      </c>
      <c r="AD75" s="77" t="str">
        <f t="shared" si="1"/>
        <v>0€</v>
      </c>
      <c r="AE75" s="74">
        <f t="shared" si="6"/>
        <v>0</v>
      </c>
      <c r="AF75" s="73">
        <f t="shared" si="7"/>
        <v>0</v>
      </c>
      <c r="AG75" s="75">
        <f t="shared" si="2"/>
        <v>0</v>
      </c>
      <c r="AH75" s="13"/>
    </row>
    <row r="76" spans="1:34" x14ac:dyDescent="0.25">
      <c r="A76" s="8">
        <v>62</v>
      </c>
      <c r="B76" s="8"/>
      <c r="C76" s="8"/>
      <c r="D76" s="8"/>
      <c r="E76" s="8"/>
      <c r="F76" s="8"/>
      <c r="G76" s="9"/>
      <c r="H76" s="10"/>
      <c r="I76" s="10"/>
      <c r="J76" s="72" t="str">
        <f t="shared" si="0"/>
        <v>-</v>
      </c>
      <c r="K76" s="9"/>
      <c r="L76" s="9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73">
        <f>IF(K76&lt;&gt;"", VLOOKUP(K76,Tabelle3[#All],2,)*J76,0)</f>
        <v>0</v>
      </c>
      <c r="AC76" s="76">
        <f t="shared" si="3"/>
        <v>0</v>
      </c>
      <c r="AD76" s="77" t="str">
        <f t="shared" si="1"/>
        <v>0€</v>
      </c>
      <c r="AE76" s="74">
        <f t="shared" si="6"/>
        <v>0</v>
      </c>
      <c r="AF76" s="73">
        <f t="shared" si="7"/>
        <v>0</v>
      </c>
      <c r="AG76" s="75">
        <f t="shared" si="2"/>
        <v>0</v>
      </c>
      <c r="AH76" s="13"/>
    </row>
    <row r="77" spans="1:34" x14ac:dyDescent="0.25">
      <c r="A77" s="8">
        <v>63</v>
      </c>
      <c r="B77" s="8"/>
      <c r="C77" s="8"/>
      <c r="D77" s="8"/>
      <c r="E77" s="8"/>
      <c r="F77" s="8"/>
      <c r="G77" s="9"/>
      <c r="H77" s="10"/>
      <c r="I77" s="10"/>
      <c r="J77" s="72" t="str">
        <f t="shared" si="0"/>
        <v>-</v>
      </c>
      <c r="K77" s="9"/>
      <c r="L77" s="9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73">
        <f>IF(K77&lt;&gt;"", VLOOKUP(K77,Tabelle3[#All],2,)*J77,0)</f>
        <v>0</v>
      </c>
      <c r="AC77" s="76">
        <f t="shared" si="3"/>
        <v>0</v>
      </c>
      <c r="AD77" s="77" t="str">
        <f t="shared" si="1"/>
        <v>0€</v>
      </c>
      <c r="AE77" s="74">
        <f t="shared" si="6"/>
        <v>0</v>
      </c>
      <c r="AF77" s="73">
        <f t="shared" si="7"/>
        <v>0</v>
      </c>
      <c r="AG77" s="75">
        <f t="shared" si="2"/>
        <v>0</v>
      </c>
      <c r="AH77" s="13"/>
    </row>
    <row r="78" spans="1:34" x14ac:dyDescent="0.25">
      <c r="A78" s="8">
        <v>64</v>
      </c>
      <c r="B78" s="8"/>
      <c r="C78" s="8"/>
      <c r="D78" s="8"/>
      <c r="E78" s="8"/>
      <c r="F78" s="8"/>
      <c r="G78" s="9"/>
      <c r="H78" s="10"/>
      <c r="I78" s="10"/>
      <c r="J78" s="72" t="str">
        <f t="shared" si="0"/>
        <v>-</v>
      </c>
      <c r="K78" s="9"/>
      <c r="L78" s="9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73">
        <f>IF(K78&lt;&gt;"", VLOOKUP(K78,Tabelle3[#All],2,)*J78,0)</f>
        <v>0</v>
      </c>
      <c r="AC78" s="76">
        <f t="shared" si="3"/>
        <v>0</v>
      </c>
      <c r="AD78" s="77" t="str">
        <f t="shared" si="1"/>
        <v>0€</v>
      </c>
      <c r="AE78" s="74">
        <f t="shared" si="6"/>
        <v>0</v>
      </c>
      <c r="AF78" s="73">
        <f t="shared" si="7"/>
        <v>0</v>
      </c>
      <c r="AG78" s="75">
        <f t="shared" si="2"/>
        <v>0</v>
      </c>
      <c r="AH78" s="13"/>
    </row>
    <row r="79" spans="1:34" x14ac:dyDescent="0.25">
      <c r="A79" s="8">
        <v>65</v>
      </c>
      <c r="B79" s="8"/>
      <c r="C79" s="8"/>
      <c r="D79" s="8"/>
      <c r="E79" s="8"/>
      <c r="F79" s="8"/>
      <c r="G79" s="9"/>
      <c r="H79" s="10"/>
      <c r="I79" s="10"/>
      <c r="J79" s="72" t="str">
        <f t="shared" ref="J79:J94" si="8">IF(G79="City Hotel Berlin East",I79-H79,"-")</f>
        <v>-</v>
      </c>
      <c r="K79" s="9"/>
      <c r="L79" s="9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73">
        <f>IF(K79&lt;&gt;"", VLOOKUP(K79,Tabelle3[#All],2,)*J79,0)</f>
        <v>0</v>
      </c>
      <c r="AC79" s="76">
        <f t="shared" si="3"/>
        <v>0</v>
      </c>
      <c r="AD79" s="77" t="str">
        <f t="shared" ref="AD79:AD93" si="9">IF(E79="Athlete","10€","0€")</f>
        <v>0€</v>
      </c>
      <c r="AE79" s="74">
        <f t="shared" si="6"/>
        <v>0</v>
      </c>
      <c r="AF79" s="73">
        <f t="shared" si="7"/>
        <v>0</v>
      </c>
      <c r="AG79" s="75">
        <f t="shared" ref="AG79:AG94" si="10">AB79+AC79+AD79+AE79+AF79</f>
        <v>0</v>
      </c>
      <c r="AH79" s="13"/>
    </row>
    <row r="80" spans="1:34" x14ac:dyDescent="0.25">
      <c r="A80" s="8">
        <v>66</v>
      </c>
      <c r="B80" s="8"/>
      <c r="C80" s="8"/>
      <c r="D80" s="8"/>
      <c r="E80" s="8"/>
      <c r="F80" s="8"/>
      <c r="G80" s="9"/>
      <c r="H80" s="10"/>
      <c r="I80" s="10"/>
      <c r="J80" s="72" t="str">
        <f t="shared" si="8"/>
        <v>-</v>
      </c>
      <c r="K80" s="9"/>
      <c r="L80" s="9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73">
        <f>IF(K80&lt;&gt;"", VLOOKUP(K80,Tabelle3[#All],2,)*J80,0)</f>
        <v>0</v>
      </c>
      <c r="AC80" s="76">
        <f t="shared" ref="AC80:AC94" si="11">SUM(M80:AA80)</f>
        <v>0</v>
      </c>
      <c r="AD80" s="77" t="str">
        <f t="shared" si="9"/>
        <v>0€</v>
      </c>
      <c r="AE80" s="74">
        <f t="shared" si="6"/>
        <v>0</v>
      </c>
      <c r="AF80" s="73">
        <f t="shared" si="7"/>
        <v>0</v>
      </c>
      <c r="AG80" s="75">
        <f t="shared" si="10"/>
        <v>0</v>
      </c>
      <c r="AH80" s="13"/>
    </row>
    <row r="81" spans="1:34" x14ac:dyDescent="0.25">
      <c r="A81" s="8">
        <v>67</v>
      </c>
      <c r="B81" s="8"/>
      <c r="C81" s="8"/>
      <c r="D81" s="8"/>
      <c r="E81" s="8"/>
      <c r="F81" s="8"/>
      <c r="G81" s="9"/>
      <c r="H81" s="10"/>
      <c r="I81" s="10"/>
      <c r="J81" s="72" t="str">
        <f t="shared" si="8"/>
        <v>-</v>
      </c>
      <c r="K81" s="9"/>
      <c r="L81" s="9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73">
        <f>IF(K81&lt;&gt;"", VLOOKUP(K81,Tabelle3[#All],2,)*J81,0)</f>
        <v>0</v>
      </c>
      <c r="AC81" s="76">
        <f t="shared" si="11"/>
        <v>0</v>
      </c>
      <c r="AD81" s="77" t="str">
        <f t="shared" si="9"/>
        <v>0€</v>
      </c>
      <c r="AE81" s="74">
        <f t="shared" si="6"/>
        <v>0</v>
      </c>
      <c r="AF81" s="73">
        <f t="shared" si="7"/>
        <v>0</v>
      </c>
      <c r="AG81" s="75">
        <f t="shared" si="10"/>
        <v>0</v>
      </c>
      <c r="AH81" s="13"/>
    </row>
    <row r="82" spans="1:34" x14ac:dyDescent="0.25">
      <c r="A82" s="8">
        <v>68</v>
      </c>
      <c r="B82" s="8"/>
      <c r="C82" s="8"/>
      <c r="D82" s="8"/>
      <c r="E82" s="8"/>
      <c r="F82" s="8"/>
      <c r="G82" s="9"/>
      <c r="H82" s="10"/>
      <c r="I82" s="10"/>
      <c r="J82" s="72" t="str">
        <f t="shared" si="8"/>
        <v>-</v>
      </c>
      <c r="K82" s="9"/>
      <c r="L82" s="9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73">
        <f>IF(K82&lt;&gt;"", VLOOKUP(K82,Tabelle3[#All],2,)*J82,0)</f>
        <v>0</v>
      </c>
      <c r="AC82" s="76">
        <f t="shared" si="11"/>
        <v>0</v>
      </c>
      <c r="AD82" s="77" t="str">
        <f t="shared" si="9"/>
        <v>0€</v>
      </c>
      <c r="AE82" s="74">
        <f t="shared" si="6"/>
        <v>0</v>
      </c>
      <c r="AF82" s="73">
        <f t="shared" si="7"/>
        <v>0</v>
      </c>
      <c r="AG82" s="75">
        <f t="shared" si="10"/>
        <v>0</v>
      </c>
      <c r="AH82" s="13"/>
    </row>
    <row r="83" spans="1:34" x14ac:dyDescent="0.25">
      <c r="A83" s="8">
        <v>69</v>
      </c>
      <c r="B83" s="8"/>
      <c r="C83" s="8"/>
      <c r="D83" s="8"/>
      <c r="E83" s="8"/>
      <c r="F83" s="8"/>
      <c r="G83" s="9"/>
      <c r="H83" s="10"/>
      <c r="I83" s="10"/>
      <c r="J83" s="72" t="str">
        <f t="shared" si="8"/>
        <v>-</v>
      </c>
      <c r="K83" s="9"/>
      <c r="L83" s="9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73">
        <f>IF(K83&lt;&gt;"", VLOOKUP(K83,Tabelle3[#All],2,)*J83,0)</f>
        <v>0</v>
      </c>
      <c r="AC83" s="76">
        <f t="shared" si="11"/>
        <v>0</v>
      </c>
      <c r="AD83" s="77" t="str">
        <f t="shared" si="9"/>
        <v>0€</v>
      </c>
      <c r="AE83" s="74">
        <f t="shared" ref="AE83:AE94" si="12">IF(G83="Non official hotel-only EC",120,IF(G83="Non official hotel-EC &amp; TC",120,0))</f>
        <v>0</v>
      </c>
      <c r="AF83" s="73">
        <f t="shared" ref="AF83:AF94" si="13">IF(G83="Non official hotel-only TC",60,IF(G83="Non official hotel-EC &amp; TC",60,0))</f>
        <v>0</v>
      </c>
      <c r="AG83" s="75">
        <f t="shared" si="10"/>
        <v>0</v>
      </c>
      <c r="AH83" s="13"/>
    </row>
    <row r="84" spans="1:34" x14ac:dyDescent="0.25">
      <c r="A84" s="8">
        <v>70</v>
      </c>
      <c r="B84" s="8"/>
      <c r="C84" s="8"/>
      <c r="D84" s="8"/>
      <c r="E84" s="8"/>
      <c r="F84" s="8"/>
      <c r="G84" s="9"/>
      <c r="H84" s="10"/>
      <c r="I84" s="10"/>
      <c r="J84" s="72" t="str">
        <f t="shared" si="8"/>
        <v>-</v>
      </c>
      <c r="K84" s="9"/>
      <c r="L84" s="9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73">
        <f>IF(K84&lt;&gt;"", VLOOKUP(K84,Tabelle3[#All],2,)*J84,0)</f>
        <v>0</v>
      </c>
      <c r="AC84" s="76">
        <f t="shared" si="11"/>
        <v>0</v>
      </c>
      <c r="AD84" s="77" t="str">
        <f t="shared" si="9"/>
        <v>0€</v>
      </c>
      <c r="AE84" s="74">
        <f t="shared" si="12"/>
        <v>0</v>
      </c>
      <c r="AF84" s="73">
        <f t="shared" si="13"/>
        <v>0</v>
      </c>
      <c r="AG84" s="75">
        <f t="shared" si="10"/>
        <v>0</v>
      </c>
      <c r="AH84" s="13"/>
    </row>
    <row r="85" spans="1:34" x14ac:dyDescent="0.25">
      <c r="A85" s="8">
        <v>71</v>
      </c>
      <c r="B85" s="8"/>
      <c r="C85" s="8"/>
      <c r="D85" s="8"/>
      <c r="E85" s="8"/>
      <c r="F85" s="8"/>
      <c r="G85" s="9"/>
      <c r="H85" s="10"/>
      <c r="I85" s="10"/>
      <c r="J85" s="72" t="str">
        <f t="shared" si="8"/>
        <v>-</v>
      </c>
      <c r="K85" s="9"/>
      <c r="L85" s="9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73">
        <f>IF(K85&lt;&gt;"", VLOOKUP(K85,Tabelle3[#All],2,)*J85,0)</f>
        <v>0</v>
      </c>
      <c r="AC85" s="76">
        <f t="shared" si="11"/>
        <v>0</v>
      </c>
      <c r="AD85" s="77" t="str">
        <f t="shared" si="9"/>
        <v>0€</v>
      </c>
      <c r="AE85" s="74">
        <f t="shared" si="12"/>
        <v>0</v>
      </c>
      <c r="AF85" s="73">
        <f t="shared" si="13"/>
        <v>0</v>
      </c>
      <c r="AG85" s="75">
        <f t="shared" si="10"/>
        <v>0</v>
      </c>
      <c r="AH85" s="13"/>
    </row>
    <row r="86" spans="1:34" x14ac:dyDescent="0.25">
      <c r="A86" s="8">
        <v>72</v>
      </c>
      <c r="B86" s="8"/>
      <c r="C86" s="8"/>
      <c r="D86" s="8"/>
      <c r="E86" s="8"/>
      <c r="F86" s="8"/>
      <c r="G86" s="9"/>
      <c r="H86" s="10"/>
      <c r="I86" s="10"/>
      <c r="J86" s="72" t="str">
        <f t="shared" si="8"/>
        <v>-</v>
      </c>
      <c r="K86" s="9"/>
      <c r="L86" s="9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73">
        <f>IF(K86&lt;&gt;"", VLOOKUP(K86,Tabelle3[#All],2,)*J86,0)</f>
        <v>0</v>
      </c>
      <c r="AC86" s="76">
        <f t="shared" si="11"/>
        <v>0</v>
      </c>
      <c r="AD86" s="77" t="str">
        <f t="shared" si="9"/>
        <v>0€</v>
      </c>
      <c r="AE86" s="74">
        <f t="shared" si="12"/>
        <v>0</v>
      </c>
      <c r="AF86" s="73">
        <f t="shared" si="13"/>
        <v>0</v>
      </c>
      <c r="AG86" s="75">
        <f t="shared" si="10"/>
        <v>0</v>
      </c>
      <c r="AH86" s="13"/>
    </row>
    <row r="87" spans="1:34" x14ac:dyDescent="0.25">
      <c r="A87" s="8">
        <v>73</v>
      </c>
      <c r="B87" s="8"/>
      <c r="C87" s="8"/>
      <c r="D87" s="8"/>
      <c r="E87" s="8"/>
      <c r="F87" s="8"/>
      <c r="G87" s="9"/>
      <c r="H87" s="10"/>
      <c r="I87" s="10"/>
      <c r="J87" s="72" t="str">
        <f t="shared" si="8"/>
        <v>-</v>
      </c>
      <c r="K87" s="9"/>
      <c r="L87" s="9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73">
        <f>IF(K87&lt;&gt;"", VLOOKUP(K87,Tabelle3[#All],2,)*J87,0)</f>
        <v>0</v>
      </c>
      <c r="AC87" s="76">
        <f t="shared" si="11"/>
        <v>0</v>
      </c>
      <c r="AD87" s="77" t="str">
        <f t="shared" si="9"/>
        <v>0€</v>
      </c>
      <c r="AE87" s="74">
        <f t="shared" si="12"/>
        <v>0</v>
      </c>
      <c r="AF87" s="73">
        <f t="shared" si="13"/>
        <v>0</v>
      </c>
      <c r="AG87" s="75">
        <f t="shared" si="10"/>
        <v>0</v>
      </c>
      <c r="AH87" s="13"/>
    </row>
    <row r="88" spans="1:34" x14ac:dyDescent="0.25">
      <c r="A88" s="8">
        <v>74</v>
      </c>
      <c r="B88" s="8"/>
      <c r="C88" s="8"/>
      <c r="D88" s="8"/>
      <c r="E88" s="8"/>
      <c r="F88" s="8"/>
      <c r="G88" s="9"/>
      <c r="H88" s="10"/>
      <c r="I88" s="10"/>
      <c r="J88" s="72" t="str">
        <f t="shared" si="8"/>
        <v>-</v>
      </c>
      <c r="K88" s="9"/>
      <c r="L88" s="9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73">
        <f>IF(K88&lt;&gt;"", VLOOKUP(K88,Tabelle3[#All],2,)*J88,0)</f>
        <v>0</v>
      </c>
      <c r="AC88" s="76">
        <f t="shared" si="11"/>
        <v>0</v>
      </c>
      <c r="AD88" s="77" t="str">
        <f t="shared" si="9"/>
        <v>0€</v>
      </c>
      <c r="AE88" s="74">
        <f t="shared" si="12"/>
        <v>0</v>
      </c>
      <c r="AF88" s="73">
        <f t="shared" si="13"/>
        <v>0</v>
      </c>
      <c r="AG88" s="75">
        <f t="shared" si="10"/>
        <v>0</v>
      </c>
      <c r="AH88" s="13"/>
    </row>
    <row r="89" spans="1:34" x14ac:dyDescent="0.25">
      <c r="A89" s="8">
        <v>75</v>
      </c>
      <c r="B89" s="8"/>
      <c r="C89" s="8"/>
      <c r="D89" s="8"/>
      <c r="E89" s="8"/>
      <c r="F89" s="8"/>
      <c r="G89" s="9"/>
      <c r="H89" s="10"/>
      <c r="I89" s="10"/>
      <c r="J89" s="72" t="str">
        <f t="shared" si="8"/>
        <v>-</v>
      </c>
      <c r="K89" s="9"/>
      <c r="L89" s="9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73">
        <f>IF(K89&lt;&gt;"", VLOOKUP(K89,Tabelle3[#All],2,)*J89,0)</f>
        <v>0</v>
      </c>
      <c r="AC89" s="76">
        <f t="shared" si="11"/>
        <v>0</v>
      </c>
      <c r="AD89" s="77" t="str">
        <f t="shared" si="9"/>
        <v>0€</v>
      </c>
      <c r="AE89" s="74">
        <f t="shared" si="12"/>
        <v>0</v>
      </c>
      <c r="AF89" s="73">
        <f t="shared" si="13"/>
        <v>0</v>
      </c>
      <c r="AG89" s="75">
        <f t="shared" si="10"/>
        <v>0</v>
      </c>
      <c r="AH89" s="13"/>
    </row>
    <row r="90" spans="1:34" x14ac:dyDescent="0.25">
      <c r="A90" s="8">
        <v>76</v>
      </c>
      <c r="B90" s="8"/>
      <c r="C90" s="8"/>
      <c r="D90" s="8"/>
      <c r="E90" s="8"/>
      <c r="F90" s="8"/>
      <c r="G90" s="9"/>
      <c r="H90" s="10"/>
      <c r="I90" s="10"/>
      <c r="J90" s="72" t="str">
        <f t="shared" si="8"/>
        <v>-</v>
      </c>
      <c r="K90" s="9"/>
      <c r="L90" s="9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73">
        <f>IF(K90&lt;&gt;"", VLOOKUP(K90,Tabelle3[#All],2,)*J90,0)</f>
        <v>0</v>
      </c>
      <c r="AC90" s="76">
        <f t="shared" si="11"/>
        <v>0</v>
      </c>
      <c r="AD90" s="77" t="str">
        <f t="shared" si="9"/>
        <v>0€</v>
      </c>
      <c r="AE90" s="74">
        <f t="shared" si="12"/>
        <v>0</v>
      </c>
      <c r="AF90" s="73">
        <f t="shared" si="13"/>
        <v>0</v>
      </c>
      <c r="AG90" s="75">
        <f t="shared" si="10"/>
        <v>0</v>
      </c>
      <c r="AH90" s="13"/>
    </row>
    <row r="91" spans="1:34" x14ac:dyDescent="0.25">
      <c r="A91" s="8">
        <v>77</v>
      </c>
      <c r="B91" s="8"/>
      <c r="C91" s="8"/>
      <c r="D91" s="8"/>
      <c r="E91" s="8"/>
      <c r="F91" s="8"/>
      <c r="G91" s="9"/>
      <c r="H91" s="10"/>
      <c r="I91" s="10"/>
      <c r="J91" s="72" t="str">
        <f t="shared" si="8"/>
        <v>-</v>
      </c>
      <c r="K91" s="9"/>
      <c r="L91" s="9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73">
        <f>IF(K91&lt;&gt;"", VLOOKUP(K91,Tabelle3[#All],2,)*J91,0)</f>
        <v>0</v>
      </c>
      <c r="AC91" s="76">
        <f t="shared" si="11"/>
        <v>0</v>
      </c>
      <c r="AD91" s="77" t="str">
        <f t="shared" si="9"/>
        <v>0€</v>
      </c>
      <c r="AE91" s="74">
        <f t="shared" si="12"/>
        <v>0</v>
      </c>
      <c r="AF91" s="73">
        <f t="shared" si="13"/>
        <v>0</v>
      </c>
      <c r="AG91" s="75">
        <f t="shared" si="10"/>
        <v>0</v>
      </c>
      <c r="AH91" s="13"/>
    </row>
    <row r="92" spans="1:34" x14ac:dyDescent="0.25">
      <c r="A92" s="8">
        <v>78</v>
      </c>
      <c r="B92" s="8"/>
      <c r="C92" s="8"/>
      <c r="D92" s="8"/>
      <c r="E92" s="8"/>
      <c r="F92" s="8"/>
      <c r="G92" s="9"/>
      <c r="H92" s="10"/>
      <c r="I92" s="10"/>
      <c r="J92" s="72" t="str">
        <f t="shared" si="8"/>
        <v>-</v>
      </c>
      <c r="K92" s="9"/>
      <c r="L92" s="9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73">
        <f>IF(K92&lt;&gt;"", VLOOKUP(K92,Tabelle3[#All],2,)*J92,0)</f>
        <v>0</v>
      </c>
      <c r="AC92" s="76">
        <f t="shared" si="11"/>
        <v>0</v>
      </c>
      <c r="AD92" s="77" t="str">
        <f t="shared" si="9"/>
        <v>0€</v>
      </c>
      <c r="AE92" s="74">
        <f t="shared" si="12"/>
        <v>0</v>
      </c>
      <c r="AF92" s="73">
        <f t="shared" si="13"/>
        <v>0</v>
      </c>
      <c r="AG92" s="75">
        <f t="shared" si="10"/>
        <v>0</v>
      </c>
      <c r="AH92" s="13"/>
    </row>
    <row r="93" spans="1:34" x14ac:dyDescent="0.25">
      <c r="A93" s="8">
        <v>79</v>
      </c>
      <c r="B93" s="8"/>
      <c r="C93" s="8"/>
      <c r="D93" s="8"/>
      <c r="E93" s="8"/>
      <c r="F93" s="8"/>
      <c r="G93" s="9"/>
      <c r="H93" s="10"/>
      <c r="I93" s="10"/>
      <c r="J93" s="72" t="str">
        <f t="shared" si="8"/>
        <v>-</v>
      </c>
      <c r="K93" s="9"/>
      <c r="L93" s="9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73">
        <f>IF(K93&lt;&gt;"", VLOOKUP(K93,Tabelle3[#All],2,)*J93,0)</f>
        <v>0</v>
      </c>
      <c r="AC93" s="76">
        <f t="shared" si="11"/>
        <v>0</v>
      </c>
      <c r="AD93" s="77" t="str">
        <f t="shared" si="9"/>
        <v>0€</v>
      </c>
      <c r="AE93" s="74">
        <f t="shared" si="12"/>
        <v>0</v>
      </c>
      <c r="AF93" s="73">
        <f t="shared" si="13"/>
        <v>0</v>
      </c>
      <c r="AG93" s="75">
        <f t="shared" si="10"/>
        <v>0</v>
      </c>
      <c r="AH93" s="13"/>
    </row>
    <row r="94" spans="1:34" x14ac:dyDescent="0.25">
      <c r="A94" s="8">
        <v>80</v>
      </c>
      <c r="B94" s="8"/>
      <c r="C94" s="8"/>
      <c r="D94" s="8"/>
      <c r="E94" s="8"/>
      <c r="F94" s="8"/>
      <c r="G94" s="9"/>
      <c r="H94" s="10"/>
      <c r="I94" s="10"/>
      <c r="J94" s="72" t="str">
        <f t="shared" si="8"/>
        <v>-</v>
      </c>
      <c r="K94" s="9"/>
      <c r="L94" s="9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73">
        <f>IF(K94&lt;&gt;"", VLOOKUP(K94,Tabelle3[#All],2,)*J94,0)</f>
        <v>0</v>
      </c>
      <c r="AC94" s="76">
        <f t="shared" si="11"/>
        <v>0</v>
      </c>
      <c r="AD94" s="77" t="str">
        <f>IF(E94="Athlete","10€","0€")</f>
        <v>0€</v>
      </c>
      <c r="AE94" s="74">
        <f t="shared" si="12"/>
        <v>0</v>
      </c>
      <c r="AF94" s="73">
        <f t="shared" si="13"/>
        <v>0</v>
      </c>
      <c r="AG94" s="75">
        <f t="shared" si="10"/>
        <v>0</v>
      </c>
      <c r="AH94" s="13"/>
    </row>
  </sheetData>
  <sheetProtection password="F561" sheet="1" objects="1" scenarios="1" selectLockedCells="1"/>
  <mergeCells count="20">
    <mergeCell ref="A12:F12"/>
    <mergeCell ref="R12:T12"/>
    <mergeCell ref="B9:P9"/>
    <mergeCell ref="B10:P10"/>
    <mergeCell ref="M3:P3"/>
    <mergeCell ref="C1:P1"/>
    <mergeCell ref="B7:P7"/>
    <mergeCell ref="B8:P8"/>
    <mergeCell ref="C3:E3"/>
    <mergeCell ref="G3:H3"/>
    <mergeCell ref="J3:K3"/>
    <mergeCell ref="C5:E5"/>
    <mergeCell ref="G5:H5"/>
    <mergeCell ref="J5:K5"/>
    <mergeCell ref="AH12:AH13"/>
    <mergeCell ref="M12:O12"/>
    <mergeCell ref="P12:Q12"/>
    <mergeCell ref="G12:L12"/>
    <mergeCell ref="U12:AA12"/>
    <mergeCell ref="AB12:AG12"/>
  </mergeCells>
  <dataValidations count="10">
    <dataValidation type="list" allowBlank="1" showInputMessage="1" showErrorMessage="1" sqref="D15:D94">
      <formula1>"m,f,d"</formula1>
    </dataValidation>
    <dataValidation type="list" allowBlank="1" showInputMessage="1" showErrorMessage="1" sqref="E15:E94">
      <formula1>"Athlete, Coach, Referee, Physio, Doctor, Team Official, Training Partner"</formula1>
    </dataValidation>
    <dataValidation type="list" allowBlank="1" showInputMessage="1" showErrorMessage="1" sqref="F15:F94">
      <formula1>"-48,-52,-57,-63,-70,-78,+78,-, -60,-66,-73,-81,-90,-100,+100"</formula1>
    </dataValidation>
    <dataValidation type="list" allowBlank="1" showInputMessage="1" showErrorMessage="1" sqref="G15:G94">
      <formula1>"City Hotel Berlin East, Non official hotel-only EC, Non official hotel-only TC,Non official hotel-EC &amp; TC"</formula1>
    </dataValidation>
    <dataValidation type="list" allowBlank="1" showInputMessage="1" showErrorMessage="1" sqref="K14:K94">
      <formula1>"single,double,triple"</formula1>
    </dataValidation>
    <dataValidation type="list" allowBlank="1" showInputMessage="1" showErrorMessage="1" sqref="M15:O94 U15:AA94">
      <formula1>"25€"</formula1>
    </dataValidation>
    <dataValidation type="list" allowBlank="1" showInputMessage="1" showErrorMessage="1" sqref="P15:Q94">
      <formula1>"10€"</formula1>
    </dataValidation>
    <dataValidation type="list" allowBlank="1" showInputMessage="1" showErrorMessage="1" sqref="R15:T94">
      <formula1>"11€"</formula1>
    </dataValidation>
    <dataValidation type="list" allowBlank="1" showInputMessage="1" showErrorMessage="1" sqref="H15:H94">
      <formula1>"27.07.2023,28.07.2023,29.07.2023,30.07.2023,31.07.2023,01.08.2023"</formula1>
    </dataValidation>
    <dataValidation type="list" allowBlank="1" showInputMessage="1" showErrorMessage="1" sqref="I15:I94">
      <formula1>"29.07.2023,30.07.2023,31.07.2023,01.08.2023,02.08.2023,03.08.2023"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Linnebacher</dc:creator>
  <cp:lastModifiedBy>Kim Linnebacher</cp:lastModifiedBy>
  <dcterms:created xsi:type="dcterms:W3CDTF">2023-06-21T08:52:46Z</dcterms:created>
  <dcterms:modified xsi:type="dcterms:W3CDTF">2023-06-22T07:39:11Z</dcterms:modified>
</cp:coreProperties>
</file>