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jana\Desktop\"/>
    </mc:Choice>
  </mc:AlternateContent>
  <workbookProtection workbookAlgorithmName="SHA-512" workbookHashValue="JyZ8ohyhW+GDOJefcNsfRzSud0Ca51Tjl/bAu8/ewkT8dDrY9LpsY6wxIpE8zrBcNh5/E54H/5R4Xf4cltjtzQ==" workbookSaltValue="QVdpuMGwUt4uhL3l5psdpw==" workbookSpinCount="100000" lockStructure="1"/>
  <bookViews>
    <workbookView xWindow="0" yWindow="0" windowWidth="23040" windowHeight="9072" activeTab="1"/>
  </bookViews>
  <sheets>
    <sheet name="General lnfo" sheetId="3" r:id="rId1"/>
    <sheet name=" Hotel Form for Competition" sheetId="1" r:id="rId2"/>
    <sheet name="Sheet1" sheetId="8" state="hidden" r:id="rId3"/>
    <sheet name="Meals Form" sheetId="4" r:id="rId4"/>
    <sheet name="Visa Form" sheetId="2" r:id="rId5"/>
    <sheet name="Invoice Template" sheetId="7" r:id="rId6"/>
    <sheet name="Bank Details for payment" sheetId="6" r:id="rId7"/>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2" i="1" l="1"/>
  <c r="Y143" i="1"/>
  <c r="Y141" i="1"/>
  <c r="Y138" i="1" l="1"/>
  <c r="U138" i="1"/>
  <c r="T138" i="1"/>
  <c r="Y137" i="1"/>
  <c r="U137" i="1"/>
  <c r="T137" i="1"/>
  <c r="Z137" i="1" s="1"/>
  <c r="Y136" i="1"/>
  <c r="U136" i="1"/>
  <c r="T136" i="1"/>
  <c r="Z136" i="1" s="1"/>
  <c r="Y135" i="1"/>
  <c r="U135" i="1"/>
  <c r="T135" i="1"/>
  <c r="Y134" i="1"/>
  <c r="U134" i="1"/>
  <c r="T134" i="1"/>
  <c r="Y133" i="1"/>
  <c r="U133" i="1"/>
  <c r="T133" i="1"/>
  <c r="Z133" i="1" s="1"/>
  <c r="Y132" i="1"/>
  <c r="U132" i="1"/>
  <c r="T132" i="1"/>
  <c r="Z132" i="1" s="1"/>
  <c r="Y131" i="1"/>
  <c r="U131" i="1"/>
  <c r="T131" i="1"/>
  <c r="Z131" i="1" s="1"/>
  <c r="Y130" i="1"/>
  <c r="U130" i="1"/>
  <c r="T130" i="1"/>
  <c r="Y129" i="1"/>
  <c r="U129" i="1"/>
  <c r="T129" i="1"/>
  <c r="Z129" i="1" s="1"/>
  <c r="Y128" i="1"/>
  <c r="U128" i="1"/>
  <c r="T128" i="1"/>
  <c r="Z128" i="1" s="1"/>
  <c r="Y127" i="1"/>
  <c r="U127" i="1"/>
  <c r="T127" i="1"/>
  <c r="Y126" i="1"/>
  <c r="U126" i="1"/>
  <c r="T126" i="1"/>
  <c r="Y125" i="1"/>
  <c r="U125" i="1"/>
  <c r="T125" i="1"/>
  <c r="Z125" i="1" s="1"/>
  <c r="Y124" i="1"/>
  <c r="U124" i="1"/>
  <c r="T124" i="1"/>
  <c r="Z124" i="1" s="1"/>
  <c r="Y123" i="1"/>
  <c r="U123" i="1"/>
  <c r="T123" i="1"/>
  <c r="Z123" i="1" s="1"/>
  <c r="Y122" i="1"/>
  <c r="U122" i="1"/>
  <c r="T122" i="1"/>
  <c r="Y121" i="1"/>
  <c r="U121" i="1"/>
  <c r="T121" i="1"/>
  <c r="Z121" i="1" s="1"/>
  <c r="Y120" i="1"/>
  <c r="U120" i="1"/>
  <c r="T120" i="1"/>
  <c r="Z120" i="1" s="1"/>
  <c r="Y119" i="1"/>
  <c r="U119" i="1"/>
  <c r="T119" i="1"/>
  <c r="Y118" i="1"/>
  <c r="U118" i="1"/>
  <c r="T118" i="1"/>
  <c r="Y117" i="1"/>
  <c r="U117" i="1"/>
  <c r="T117" i="1"/>
  <c r="Z117" i="1" s="1"/>
  <c r="Y116" i="1"/>
  <c r="U116" i="1"/>
  <c r="T116" i="1"/>
  <c r="Z116" i="1" s="1"/>
  <c r="Y115" i="1"/>
  <c r="U115" i="1"/>
  <c r="T115" i="1"/>
  <c r="Z115" i="1" s="1"/>
  <c r="Y114" i="1"/>
  <c r="U114" i="1"/>
  <c r="T114" i="1"/>
  <c r="Y113" i="1"/>
  <c r="U113" i="1"/>
  <c r="T113" i="1"/>
  <c r="Z113" i="1" s="1"/>
  <c r="Y112" i="1"/>
  <c r="U112" i="1"/>
  <c r="T112" i="1"/>
  <c r="Z112" i="1" s="1"/>
  <c r="Y111" i="1"/>
  <c r="U111" i="1"/>
  <c r="T111" i="1"/>
  <c r="Y110" i="1"/>
  <c r="U110" i="1"/>
  <c r="T110" i="1"/>
  <c r="Y109" i="1"/>
  <c r="U109" i="1"/>
  <c r="T109" i="1"/>
  <c r="Z109" i="1" s="1"/>
  <c r="Y108" i="1"/>
  <c r="U108" i="1"/>
  <c r="T108" i="1"/>
  <c r="Z108" i="1" s="1"/>
  <c r="Y107" i="1"/>
  <c r="U107" i="1"/>
  <c r="T107" i="1"/>
  <c r="Y106" i="1"/>
  <c r="U106" i="1"/>
  <c r="T106" i="1"/>
  <c r="Y105" i="1"/>
  <c r="U105" i="1"/>
  <c r="T105" i="1"/>
  <c r="Z105" i="1" s="1"/>
  <c r="Y104" i="1"/>
  <c r="U104" i="1"/>
  <c r="T104" i="1"/>
  <c r="Z104" i="1" s="1"/>
  <c r="Y103" i="1"/>
  <c r="U103" i="1"/>
  <c r="T103" i="1"/>
  <c r="Y102" i="1"/>
  <c r="U102" i="1"/>
  <c r="T102" i="1"/>
  <c r="Y101" i="1"/>
  <c r="U101" i="1"/>
  <c r="T101" i="1"/>
  <c r="Z101" i="1" s="1"/>
  <c r="Y100" i="1"/>
  <c r="U100" i="1"/>
  <c r="T100" i="1"/>
  <c r="Z100" i="1" s="1"/>
  <c r="Y99" i="1"/>
  <c r="U99" i="1"/>
  <c r="T99" i="1"/>
  <c r="Y98" i="1"/>
  <c r="U98" i="1"/>
  <c r="T98" i="1"/>
  <c r="Y97" i="1"/>
  <c r="U97" i="1"/>
  <c r="T97" i="1"/>
  <c r="Z97" i="1" s="1"/>
  <c r="Y96" i="1"/>
  <c r="U96" i="1"/>
  <c r="T96" i="1"/>
  <c r="Z96" i="1" s="1"/>
  <c r="Y95" i="1"/>
  <c r="U95" i="1"/>
  <c r="T95" i="1"/>
  <c r="Y94" i="1"/>
  <c r="U94" i="1"/>
  <c r="T94" i="1"/>
  <c r="Y69" i="1"/>
  <c r="U69" i="1"/>
  <c r="T69" i="1"/>
  <c r="Y68" i="1"/>
  <c r="U68" i="1"/>
  <c r="T68" i="1"/>
  <c r="Y67" i="1"/>
  <c r="U67" i="1"/>
  <c r="T67" i="1"/>
  <c r="Y66" i="1"/>
  <c r="U66" i="1"/>
  <c r="T66" i="1"/>
  <c r="Y65" i="1"/>
  <c r="U65" i="1"/>
  <c r="T65" i="1"/>
  <c r="Y64" i="1"/>
  <c r="U64" i="1"/>
  <c r="T64" i="1"/>
  <c r="Y63" i="1"/>
  <c r="U63" i="1"/>
  <c r="T63" i="1"/>
  <c r="Y62" i="1"/>
  <c r="U62" i="1"/>
  <c r="T62" i="1"/>
  <c r="Y61" i="1"/>
  <c r="U61" i="1"/>
  <c r="T61" i="1"/>
  <c r="Y60" i="1"/>
  <c r="U60" i="1"/>
  <c r="T60" i="1"/>
  <c r="Y59" i="1"/>
  <c r="U59" i="1"/>
  <c r="T59" i="1"/>
  <c r="Y58" i="1"/>
  <c r="U58" i="1"/>
  <c r="T58" i="1"/>
  <c r="Z58" i="1" s="1"/>
  <c r="Y57" i="1"/>
  <c r="U57" i="1"/>
  <c r="T57" i="1"/>
  <c r="Y56" i="1"/>
  <c r="U56" i="1"/>
  <c r="T56" i="1"/>
  <c r="Z56" i="1" s="1"/>
  <c r="Y55" i="1"/>
  <c r="U55" i="1"/>
  <c r="T55" i="1"/>
  <c r="Y54" i="1"/>
  <c r="U54" i="1"/>
  <c r="T54" i="1"/>
  <c r="Y53" i="1"/>
  <c r="U53" i="1"/>
  <c r="T53" i="1"/>
  <c r="Y52" i="1"/>
  <c r="U52" i="1"/>
  <c r="T52" i="1"/>
  <c r="Y51" i="1"/>
  <c r="U51" i="1"/>
  <c r="T51" i="1"/>
  <c r="Y50" i="1"/>
  <c r="U50" i="1"/>
  <c r="T50" i="1"/>
  <c r="Z50" i="1" s="1"/>
  <c r="Y49" i="1"/>
  <c r="U49" i="1"/>
  <c r="T49" i="1"/>
  <c r="Y48" i="1"/>
  <c r="U48" i="1"/>
  <c r="T48" i="1"/>
  <c r="Z48" i="1" s="1"/>
  <c r="Y47" i="1"/>
  <c r="U47" i="1"/>
  <c r="T47" i="1"/>
  <c r="Y46" i="1"/>
  <c r="U46" i="1"/>
  <c r="T46" i="1"/>
  <c r="Y45" i="1"/>
  <c r="U45" i="1"/>
  <c r="T45" i="1"/>
  <c r="Y44" i="1"/>
  <c r="U44" i="1"/>
  <c r="T44" i="1"/>
  <c r="Y43" i="1"/>
  <c r="U43" i="1"/>
  <c r="T43" i="1"/>
  <c r="Y42" i="1"/>
  <c r="U42" i="1"/>
  <c r="T42" i="1"/>
  <c r="Y41" i="1"/>
  <c r="U41" i="1"/>
  <c r="T41" i="1"/>
  <c r="Y40" i="1"/>
  <c r="U40" i="1"/>
  <c r="T40" i="1"/>
  <c r="Z40" i="1" s="1"/>
  <c r="Y39" i="1"/>
  <c r="U39" i="1"/>
  <c r="T39" i="1"/>
  <c r="Y38" i="1"/>
  <c r="U38" i="1"/>
  <c r="T38" i="1"/>
  <c r="Y37" i="1"/>
  <c r="U37" i="1"/>
  <c r="T37" i="1"/>
  <c r="Y36" i="1"/>
  <c r="U36" i="1"/>
  <c r="T36" i="1"/>
  <c r="Y35" i="1"/>
  <c r="U35" i="1"/>
  <c r="T35" i="1"/>
  <c r="Y34" i="1"/>
  <c r="U34" i="1"/>
  <c r="T34" i="1"/>
  <c r="Z34" i="1" s="1"/>
  <c r="T19" i="1"/>
  <c r="T18" i="1"/>
  <c r="Z94" i="1" l="1"/>
  <c r="Z102" i="1"/>
  <c r="Z110" i="1"/>
  <c r="Z118" i="1"/>
  <c r="Z126" i="1"/>
  <c r="Z134" i="1"/>
  <c r="Z111" i="1"/>
  <c r="Z119" i="1"/>
  <c r="Z127" i="1"/>
  <c r="Z135" i="1"/>
  <c r="Z98" i="1"/>
  <c r="Z106" i="1"/>
  <c r="Z114" i="1"/>
  <c r="Z122" i="1"/>
  <c r="Z130" i="1"/>
  <c r="Z138" i="1"/>
  <c r="Z64" i="1"/>
  <c r="Z38" i="1"/>
  <c r="Z46" i="1"/>
  <c r="Z54" i="1"/>
  <c r="Z62" i="1"/>
  <c r="Z36" i="1"/>
  <c r="Z44" i="1"/>
  <c r="Z52" i="1"/>
  <c r="Z60" i="1"/>
  <c r="Z68" i="1"/>
  <c r="Z66" i="1"/>
  <c r="Z42" i="1"/>
  <c r="Z47" i="1"/>
  <c r="Z67" i="1"/>
  <c r="Z95" i="1"/>
  <c r="Z99" i="1"/>
  <c r="Z103" i="1"/>
  <c r="Z107" i="1"/>
  <c r="Z51" i="1"/>
  <c r="Z55" i="1"/>
  <c r="Z59" i="1"/>
  <c r="Z63" i="1"/>
  <c r="Z45" i="1"/>
  <c r="Z49" i="1"/>
  <c r="Z53" i="1"/>
  <c r="Z57" i="1"/>
  <c r="Z61" i="1"/>
  <c r="Z65" i="1"/>
  <c r="Z69" i="1"/>
  <c r="Z35" i="1"/>
  <c r="Z39" i="1"/>
  <c r="Z43" i="1"/>
  <c r="Z37" i="1"/>
  <c r="Z41" i="1"/>
  <c r="T79" i="1"/>
  <c r="T80" i="1"/>
  <c r="T81" i="1"/>
  <c r="T82" i="1"/>
  <c r="T83" i="1"/>
  <c r="T84" i="1"/>
  <c r="T85" i="1"/>
  <c r="T86" i="1"/>
  <c r="T87" i="1"/>
  <c r="T88" i="1"/>
  <c r="T89" i="1"/>
  <c r="T90" i="1"/>
  <c r="T91" i="1"/>
  <c r="T92" i="1"/>
  <c r="T93" i="1"/>
  <c r="T78" i="1"/>
  <c r="T20" i="1"/>
  <c r="T21" i="1"/>
  <c r="T22" i="1"/>
  <c r="T23" i="1"/>
  <c r="T24" i="1"/>
  <c r="T25" i="1"/>
  <c r="T26" i="1"/>
  <c r="T27" i="1"/>
  <c r="T28" i="1"/>
  <c r="T29" i="1"/>
  <c r="T30" i="1"/>
  <c r="T31" i="1"/>
  <c r="T32" i="1"/>
  <c r="T33" i="1"/>
  <c r="Y79" i="1" l="1"/>
  <c r="Y80" i="1"/>
  <c r="Y81" i="1"/>
  <c r="Y82" i="1"/>
  <c r="Y83" i="1"/>
  <c r="Y84" i="1"/>
  <c r="Y85" i="1"/>
  <c r="Y86" i="1"/>
  <c r="Y87" i="1"/>
  <c r="Y88" i="1"/>
  <c r="Y89" i="1"/>
  <c r="Y90" i="1"/>
  <c r="Y91" i="1"/>
  <c r="Y92" i="1"/>
  <c r="Y93" i="1"/>
  <c r="Y78" i="1"/>
  <c r="Y19" i="1"/>
  <c r="Y20" i="1"/>
  <c r="Y21" i="1"/>
  <c r="Y22" i="1"/>
  <c r="Y23" i="1"/>
  <c r="Y24" i="1"/>
  <c r="Y25" i="1"/>
  <c r="Y26" i="1"/>
  <c r="Y27" i="1"/>
  <c r="Y28" i="1"/>
  <c r="Y29" i="1"/>
  <c r="Y30" i="1"/>
  <c r="Y31" i="1"/>
  <c r="Y32" i="1"/>
  <c r="Y33" i="1"/>
  <c r="Y18" i="1"/>
  <c r="B46" i="7" l="1"/>
  <c r="C16" i="7" l="1"/>
  <c r="C15" i="7"/>
  <c r="C14" i="7"/>
  <c r="C13" i="7"/>
  <c r="C12" i="7"/>
  <c r="C9" i="7"/>
  <c r="U18" i="1" l="1"/>
  <c r="Z18" i="1" s="1"/>
  <c r="H46" i="3"/>
  <c r="H42" i="6"/>
  <c r="H43" i="2"/>
  <c r="C9" i="1"/>
  <c r="J30" i="4" l="1"/>
  <c r="U78" i="1"/>
  <c r="U93" i="1"/>
  <c r="U92" i="1"/>
  <c r="U91" i="1"/>
  <c r="U90" i="1"/>
  <c r="U89" i="1"/>
  <c r="U88" i="1"/>
  <c r="U87" i="1"/>
  <c r="U86" i="1"/>
  <c r="U85" i="1"/>
  <c r="U84" i="1"/>
  <c r="U83" i="1"/>
  <c r="U82" i="1"/>
  <c r="U81" i="1"/>
  <c r="U80" i="1"/>
  <c r="U79" i="1"/>
  <c r="U19" i="1"/>
  <c r="Z19" i="1" s="1"/>
  <c r="U20" i="1"/>
  <c r="Z20" i="1" s="1"/>
  <c r="U21" i="1"/>
  <c r="Z21" i="1" s="1"/>
  <c r="U22" i="1"/>
  <c r="Z22" i="1" s="1"/>
  <c r="U23" i="1"/>
  <c r="Z23" i="1" s="1"/>
  <c r="U24" i="1"/>
  <c r="Z24" i="1" s="1"/>
  <c r="U25" i="1"/>
  <c r="Z25" i="1" s="1"/>
  <c r="U26" i="1"/>
  <c r="Z26" i="1" s="1"/>
  <c r="U27" i="1"/>
  <c r="Z27" i="1" s="1"/>
  <c r="U28" i="1"/>
  <c r="Z28" i="1" s="1"/>
  <c r="U29" i="1"/>
  <c r="Z29" i="1" s="1"/>
  <c r="U30" i="1"/>
  <c r="Z30" i="1" s="1"/>
  <c r="U31" i="1"/>
  <c r="Z31" i="1" s="1"/>
  <c r="U32" i="1"/>
  <c r="Z32" i="1" s="1"/>
  <c r="U33" i="1"/>
  <c r="Z33" i="1" s="1"/>
  <c r="Z72" i="1" l="1"/>
  <c r="Z143" i="1" s="1"/>
  <c r="F23" i="7"/>
  <c r="Z92" i="1"/>
  <c r="Z81" i="1"/>
  <c r="Z89" i="1"/>
  <c r="Z93" i="1"/>
  <c r="Z82" i="1"/>
  <c r="Z84" i="1"/>
  <c r="Z86" i="1"/>
  <c r="Z88" i="1"/>
  <c r="Z90" i="1"/>
  <c r="Z79" i="1"/>
  <c r="Z87" i="1"/>
  <c r="Z80" i="1"/>
  <c r="Z91" i="1"/>
  <c r="Z83" i="1"/>
  <c r="Z85" i="1"/>
  <c r="Z78" i="1"/>
  <c r="J18" i="4"/>
  <c r="J19" i="4"/>
  <c r="J20" i="4"/>
  <c r="J21" i="4"/>
  <c r="J22" i="4"/>
  <c r="J23" i="4"/>
  <c r="J24" i="4"/>
  <c r="J25" i="4"/>
  <c r="J26" i="4"/>
  <c r="Z141" i="1" l="1"/>
  <c r="C12" i="4"/>
  <c r="C11" i="4"/>
  <c r="C10" i="4"/>
  <c r="C9" i="4"/>
  <c r="C9" i="2"/>
  <c r="J32" i="4" l="1"/>
  <c r="J28" i="4"/>
  <c r="F21" i="7" l="1"/>
  <c r="F22" i="7"/>
  <c r="J34" i="4"/>
  <c r="J36" i="4"/>
  <c r="F25" i="7" s="1"/>
</calcChain>
</file>

<file path=xl/sharedStrings.xml><?xml version="1.0" encoding="utf-8"?>
<sst xmlns="http://schemas.openxmlformats.org/spreadsheetml/2006/main" count="521" uniqueCount="206">
  <si>
    <t>Judo Federation Name:</t>
  </si>
  <si>
    <t>Email:</t>
  </si>
  <si>
    <t>Contact Person:</t>
  </si>
  <si>
    <t>Contact Person phone:</t>
  </si>
  <si>
    <t>Judo Federation Address:</t>
  </si>
  <si>
    <t>HOTEL RESERVATION FORM</t>
  </si>
  <si>
    <t>Judo Federation:</t>
  </si>
  <si>
    <t>ejucupskopje@judo.org.mk</t>
  </si>
  <si>
    <t>Skopje Junior European Cup 2023</t>
  </si>
  <si>
    <t>12 -16 August 2023</t>
  </si>
  <si>
    <t>No.</t>
  </si>
  <si>
    <t>Surname</t>
  </si>
  <si>
    <t>First Name</t>
  </si>
  <si>
    <t>Position</t>
  </si>
  <si>
    <t>Arrival Date</t>
  </si>
  <si>
    <t>Date of Birth</t>
  </si>
  <si>
    <t>Place of Birth</t>
  </si>
  <si>
    <t>Nationality</t>
  </si>
  <si>
    <t>Passport Number</t>
  </si>
  <si>
    <t>Date of Issue</t>
  </si>
  <si>
    <t>Date of Expire</t>
  </si>
  <si>
    <t>Issued by</t>
  </si>
  <si>
    <t>ex</t>
  </si>
  <si>
    <t>Luka</t>
  </si>
  <si>
    <t>Smith</t>
  </si>
  <si>
    <t>16.08.2023</t>
  </si>
  <si>
    <t>11.06.1998</t>
  </si>
  <si>
    <t>Skopje</t>
  </si>
  <si>
    <t>Macedonian</t>
  </si>
  <si>
    <t>A155555</t>
  </si>
  <si>
    <t>12.07.2019</t>
  </si>
  <si>
    <t>11.07.2029</t>
  </si>
  <si>
    <t>MVR Skopje</t>
  </si>
  <si>
    <t>This form MUST be returned to the Judo Federation of Macedonia in EXCELL FORMAT email: ejucupskopje@judo.org.mk</t>
  </si>
  <si>
    <t>Date:</t>
  </si>
  <si>
    <t>Added data by:</t>
  </si>
  <si>
    <t>INVITATION LETTER FORM</t>
  </si>
  <si>
    <t>MEALS FORM</t>
  </si>
  <si>
    <t>Contact person:</t>
  </si>
  <si>
    <t>Phone:</t>
  </si>
  <si>
    <t>Return before  July 7th 2023</t>
  </si>
  <si>
    <t>Return before  July 14th 2023</t>
  </si>
  <si>
    <r>
      <t xml:space="preserve">INDIVIDUAL INFORMATION - </t>
    </r>
    <r>
      <rPr>
        <b/>
        <sz val="11"/>
        <color theme="1"/>
        <rFont val="Calibri"/>
        <family val="2"/>
        <charset val="238"/>
        <scheme val="minor"/>
      </rPr>
      <t>FILL ALL THE CELLS PLEASE</t>
    </r>
  </si>
  <si>
    <t>Category A:</t>
  </si>
  <si>
    <t>Category B:</t>
  </si>
  <si>
    <t>Hotel RUSIA</t>
  </si>
  <si>
    <t>Hotel DOUBLE TREE BY HILTON</t>
  </si>
  <si>
    <t>Category C:</t>
  </si>
  <si>
    <t>Hotel CONTINENTAL</t>
  </si>
  <si>
    <t>Lunch</t>
  </si>
  <si>
    <t>Dinner</t>
  </si>
  <si>
    <t>Venue</t>
  </si>
  <si>
    <t>Sex</t>
  </si>
  <si>
    <t>Single</t>
  </si>
  <si>
    <t>Double</t>
  </si>
  <si>
    <t>Price: BB per person/per night</t>
  </si>
  <si>
    <t>Check-in</t>
  </si>
  <si>
    <t>Check-out</t>
  </si>
  <si>
    <t>Triple</t>
  </si>
  <si>
    <t>/</t>
  </si>
  <si>
    <t>Date</t>
  </si>
  <si>
    <t>Time</t>
  </si>
  <si>
    <t xml:space="preserve">From </t>
  </si>
  <si>
    <t>To</t>
  </si>
  <si>
    <t>10.08.2023</t>
  </si>
  <si>
    <t>11.08.2023</t>
  </si>
  <si>
    <t>14.08.2023</t>
  </si>
  <si>
    <t>15.08.2023</t>
  </si>
  <si>
    <t>12.08.2023</t>
  </si>
  <si>
    <t>13.08.2023</t>
  </si>
  <si>
    <t>Wed</t>
  </si>
  <si>
    <t>Thu</t>
  </si>
  <si>
    <t>Fri</t>
  </si>
  <si>
    <t>Sat</t>
  </si>
  <si>
    <t>Sun</t>
  </si>
  <si>
    <t>Mon</t>
  </si>
  <si>
    <t>Tue</t>
  </si>
  <si>
    <t xml:space="preserve">TOTAL €  </t>
  </si>
  <si>
    <t>H. DOUBLE TREE BY HILTON</t>
  </si>
  <si>
    <t>TOTAL:</t>
  </si>
  <si>
    <t>FILL ALL THE CELLS PLEASE</t>
  </si>
  <si>
    <t>17.08.2023</t>
  </si>
  <si>
    <t>18.08.2023</t>
  </si>
  <si>
    <t xml:space="preserve">Skopje Junior European Cup 2023 </t>
  </si>
  <si>
    <t>12/13.08.2023</t>
  </si>
  <si>
    <t>EJE Training Camp 2023</t>
  </si>
  <si>
    <t>Category</t>
  </si>
  <si>
    <t>Room type</t>
  </si>
  <si>
    <t>No</t>
  </si>
  <si>
    <t>LUNCH         No.of people</t>
  </si>
  <si>
    <t>DINNER         No.of people</t>
  </si>
  <si>
    <t>DINNER No.of people</t>
  </si>
  <si>
    <t>VENUE             No.of people</t>
  </si>
  <si>
    <t>Passport No.</t>
  </si>
  <si>
    <t>Arriving dates/Departure dates</t>
  </si>
  <si>
    <t>14-16.08.2023</t>
  </si>
  <si>
    <t>10/11/17/18</t>
  </si>
  <si>
    <t>Hotel</t>
  </si>
  <si>
    <t>Hotel Rusia</t>
  </si>
  <si>
    <t>Double Tree by Hilton</t>
  </si>
  <si>
    <t>Number of nights</t>
  </si>
  <si>
    <t>F</t>
  </si>
  <si>
    <t>no category</t>
  </si>
  <si>
    <t>M</t>
  </si>
  <si>
    <t>A7485962</t>
  </si>
  <si>
    <t>Vienna</t>
  </si>
  <si>
    <t>Petra</t>
  </si>
  <si>
    <t>Petkovska</t>
  </si>
  <si>
    <t>52 kg</t>
  </si>
  <si>
    <t>OS117</t>
  </si>
  <si>
    <t>Istanbul</t>
  </si>
  <si>
    <t>TK112</t>
  </si>
  <si>
    <t>EJU Camp</t>
  </si>
  <si>
    <t>ACCOMMODATION ONLY FOR COMPETITION DATES</t>
  </si>
  <si>
    <t>Yes</t>
  </si>
  <si>
    <t>IF YOU ARE PARTICIPATING ONLY FOR THE EJU TRAINING CAMP PLEASE FILL THIS FORM</t>
  </si>
  <si>
    <t>Name</t>
  </si>
  <si>
    <t>JUDO FEDERATION OF NORTH MACEDONIA</t>
  </si>
  <si>
    <t>Address</t>
  </si>
  <si>
    <t>ul.1732 br.1 Skopje 1000</t>
  </si>
  <si>
    <t>Telephone</t>
  </si>
  <si>
    <t>Email</t>
  </si>
  <si>
    <t>Bank details</t>
  </si>
  <si>
    <t>Bank Address</t>
  </si>
  <si>
    <t>Ul. Orce Nikolov br.3, 1000 Skopje, Macedonia</t>
  </si>
  <si>
    <t>Bank Name</t>
  </si>
  <si>
    <t>Komercijalna banka AD Skopje</t>
  </si>
  <si>
    <t>Account no:</t>
  </si>
  <si>
    <t>Acc. No. : 0270100021711</t>
  </si>
  <si>
    <t>IBAN:</t>
  </si>
  <si>
    <t>IBAN: MK07300701000217150</t>
  </si>
  <si>
    <t>SWIFT:</t>
  </si>
  <si>
    <t>BIC/SWIFT CODE: KOBSMK2X</t>
  </si>
  <si>
    <t>Payment reference</t>
  </si>
  <si>
    <t>EC JUNIORS SKOPJE 2023 "COUNTRY + CLUB"</t>
  </si>
  <si>
    <t>21.07.2023</t>
  </si>
  <si>
    <t>Hotel payment deadline</t>
  </si>
  <si>
    <t>Departure Date</t>
  </si>
  <si>
    <t>Forms must be sent in Excel format</t>
  </si>
  <si>
    <t>Tavel details deadline</t>
  </si>
  <si>
    <t>Rooming list deadline</t>
  </si>
  <si>
    <t>Mitko</t>
  </si>
  <si>
    <t>Mitkovski</t>
  </si>
  <si>
    <t>Remarks</t>
  </si>
  <si>
    <t>Number of persons:</t>
  </si>
  <si>
    <t>Number of rooms:</t>
  </si>
  <si>
    <t>PP/night</t>
  </si>
  <si>
    <t>HOTEL</t>
  </si>
  <si>
    <t>ROOM</t>
  </si>
  <si>
    <t>Total:</t>
  </si>
  <si>
    <t>Total per person</t>
  </si>
  <si>
    <t>Total both:</t>
  </si>
  <si>
    <t>Total accomodation + meals:</t>
  </si>
  <si>
    <t xml:space="preserve">Departure Date </t>
  </si>
  <si>
    <t xml:space="preserve">Arrival Date </t>
  </si>
  <si>
    <t>office@judo.org.mk</t>
  </si>
  <si>
    <t xml:space="preserve">Skopje Junior European Cup 2023 / Training Camp </t>
  </si>
  <si>
    <t>Skopje Junior European Cup 2023 / Training Camp</t>
  </si>
  <si>
    <t>In case of Double/Triple room please advice in the column Remarks with whom you will share the room.</t>
  </si>
  <si>
    <t>Competitor</t>
  </si>
  <si>
    <r>
      <t xml:space="preserve"> </t>
    </r>
    <r>
      <rPr>
        <b/>
        <sz val="14"/>
        <color theme="1"/>
        <rFont val="Calibri"/>
        <family val="2"/>
        <charset val="238"/>
        <scheme val="minor"/>
      </rPr>
      <t>JUDO FEDERATION OF NORTH MACEDONIA</t>
    </r>
  </si>
  <si>
    <t>Judo Federation of North Macedonia</t>
  </si>
  <si>
    <t>Skopje - North Macedonia</t>
  </si>
  <si>
    <t>Physiotherapist</t>
  </si>
  <si>
    <t>Info (link) about entry rules to the country</t>
  </si>
  <si>
    <t>https://www.mfa.gov.mk/en/page/432/visa-requirements-for-entering-the-republic-of-north-macedonia</t>
  </si>
  <si>
    <t>FEDERATION NAME</t>
  </si>
  <si>
    <t>ADDRESS</t>
  </si>
  <si>
    <t>Cup/Camp FEE</t>
  </si>
  <si>
    <t>CAMP FEE</t>
  </si>
  <si>
    <t>Total Fee:</t>
  </si>
  <si>
    <t>Total meals:</t>
  </si>
  <si>
    <t>Accomodation:</t>
  </si>
  <si>
    <t>Please let us know if you have some allergenic or Vegetarians in your team</t>
  </si>
  <si>
    <t>You should make the payment when you will receive an official invoice by email</t>
  </si>
  <si>
    <t>Country:</t>
  </si>
  <si>
    <t>INVOICE</t>
  </si>
  <si>
    <t>COUNTRY NAME</t>
  </si>
  <si>
    <t>CONTACT PERSON</t>
  </si>
  <si>
    <t>EMAIL</t>
  </si>
  <si>
    <t>Payment details:</t>
  </si>
  <si>
    <t>* this invoice is not valid without signature and stamp</t>
  </si>
  <si>
    <t>Skopje,</t>
  </si>
  <si>
    <t>Account name:</t>
  </si>
  <si>
    <t>Bank Address:</t>
  </si>
  <si>
    <t>Bank Name:</t>
  </si>
  <si>
    <t>Meals:</t>
  </si>
  <si>
    <t>EJU Fees:</t>
  </si>
  <si>
    <t>Training Camp</t>
  </si>
  <si>
    <t>TOTAL AMOUNT:</t>
  </si>
  <si>
    <t>Payment process:</t>
  </si>
  <si>
    <t>ALL PAYMENTS MUST BE MADE IN FULL VIA BANK TRANSFER TO THE BELLOW BANK DETAILS</t>
  </si>
  <si>
    <t>Any clarfication contac:</t>
  </si>
  <si>
    <t>Organizing Committee</t>
  </si>
  <si>
    <t>An important note:</t>
  </si>
  <si>
    <t>for all participants in total</t>
  </si>
  <si>
    <t>Remittance fee must be paid by sender.</t>
  </si>
  <si>
    <t>Payment deadline:</t>
  </si>
  <si>
    <t>Flight No.</t>
  </si>
  <si>
    <t>ACCOMMODATION  FOR TRAINING CAMP</t>
  </si>
  <si>
    <t>08/11/2023</t>
  </si>
  <si>
    <t>08/17/2023</t>
  </si>
  <si>
    <t>Numbers of nights</t>
  </si>
  <si>
    <t xml:space="preserve">The accommodation capacities are limited, so if there is no place in that category, the organizer will make an automatic reservation in one category above. You will be notified about this by email!                                                                 </t>
  </si>
  <si>
    <t>Share with Mike Petersen n.2</t>
  </si>
  <si>
    <t>FULLY BOOKED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</si>
</sst>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409]d\-mmm;@"/>
    <numFmt numFmtId="165" formatCode="000"/>
    <numFmt numFmtId="166" formatCode="#,##0\ [$€-1]"/>
    <numFmt numFmtId="167" formatCode="h:mm;@"/>
    <numFmt numFmtId="168" formatCode="[$-409]d\-mmm\-yy;@"/>
    <numFmt numFmtId="169" formatCode="#,##0\ [$€-C0A];[Red]#,##0\ [$€-C0A]"/>
    <numFmt numFmtId="170" formatCode="#,##0\ [$€-1];[Red]#,##0\ [$€-1]"/>
    <numFmt numFmtId="171" formatCode="0;[Red]0"/>
    <numFmt numFmtId="172" formatCode="#,##0.00\ [$€-1];[Red]#,##0.00\ [$€-1]"/>
    <numFmt numFmtId="173" formatCode="dd/mm/yyyy;@"/>
  </numFmts>
  <fonts count="37">
    <font>
      <sz val="11"/>
      <color theme="1"/>
      <name val="Calibri"/>
      <family val="2"/>
      <scheme val="minor"/>
    </font>
    <font>
      <b/>
      <sz val="11"/>
      <color theme="1"/>
      <name val="Calibri"/>
      <family val="2"/>
      <charset val="238"/>
      <scheme val="minor"/>
    </font>
    <font>
      <sz val="14"/>
      <color theme="1"/>
      <name val="Calibri"/>
      <family val="2"/>
      <scheme val="minor"/>
    </font>
    <font>
      <b/>
      <sz val="14"/>
      <color theme="1"/>
      <name val="Calibri"/>
      <family val="2"/>
      <charset val="238"/>
      <scheme val="minor"/>
    </font>
    <font>
      <b/>
      <sz val="11"/>
      <color rgb="FFFF0000"/>
      <name val="Calibri"/>
      <family val="2"/>
      <charset val="238"/>
      <scheme val="minor"/>
    </font>
    <font>
      <b/>
      <sz val="14"/>
      <color rgb="FFFF0000"/>
      <name val="Calibri"/>
      <family val="2"/>
      <charset val="238"/>
      <scheme val="minor"/>
    </font>
    <font>
      <b/>
      <sz val="12"/>
      <color theme="1"/>
      <name val="Calibri"/>
      <family val="2"/>
      <charset val="238"/>
      <scheme val="minor"/>
    </font>
    <font>
      <u/>
      <sz val="11"/>
      <color theme="10"/>
      <name val="Calibri"/>
      <family val="2"/>
      <scheme val="minor"/>
    </font>
    <font>
      <b/>
      <u/>
      <sz val="20"/>
      <color theme="1"/>
      <name val="Calibri"/>
      <family val="2"/>
      <charset val="238"/>
      <scheme val="minor"/>
    </font>
    <font>
      <b/>
      <sz val="20"/>
      <color theme="1"/>
      <name val="Calibri"/>
      <family val="2"/>
      <charset val="238"/>
      <scheme val="minor"/>
    </font>
    <font>
      <sz val="20"/>
      <color theme="1"/>
      <name val="Calibri"/>
      <family val="2"/>
      <charset val="238"/>
      <scheme val="minor"/>
    </font>
    <font>
      <b/>
      <sz val="14"/>
      <color theme="1"/>
      <name val="Calibri"/>
      <family val="2"/>
      <scheme val="minor"/>
    </font>
    <font>
      <sz val="11"/>
      <color theme="1"/>
      <name val="Calibri"/>
      <family val="2"/>
      <charset val="238"/>
      <scheme val="minor"/>
    </font>
    <font>
      <sz val="11"/>
      <color rgb="FFFF0000"/>
      <name val="Calibri"/>
      <family val="2"/>
      <charset val="238"/>
      <scheme val="minor"/>
    </font>
    <font>
      <sz val="11"/>
      <color rgb="FFFF0000"/>
      <name val="Calibri"/>
      <family val="2"/>
      <scheme val="minor"/>
    </font>
    <font>
      <sz val="18"/>
      <color rgb="FFFF0000"/>
      <name val="Calibri"/>
      <family val="2"/>
      <scheme val="minor"/>
    </font>
    <font>
      <sz val="11"/>
      <name val="Calibri"/>
      <family val="2"/>
      <scheme val="minor"/>
    </font>
    <font>
      <b/>
      <sz val="12"/>
      <name val="Calibri"/>
      <family val="2"/>
      <charset val="238"/>
      <scheme val="minor"/>
    </font>
    <font>
      <b/>
      <sz val="18"/>
      <color rgb="FFFF0000"/>
      <name val="Calibri"/>
      <family val="2"/>
      <charset val="238"/>
      <scheme val="minor"/>
    </font>
    <font>
      <sz val="12"/>
      <color rgb="FF000000"/>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indexed="8"/>
      <name val="Calibri"/>
      <family val="2"/>
      <scheme val="minor"/>
    </font>
    <font>
      <b/>
      <sz val="12"/>
      <color rgb="FFFF0000"/>
      <name val="Calibri"/>
      <family val="2"/>
      <scheme val="minor"/>
    </font>
    <font>
      <sz val="16"/>
      <color theme="1"/>
      <name val="Calibri"/>
      <family val="2"/>
      <scheme val="minor"/>
    </font>
    <font>
      <b/>
      <sz val="13"/>
      <color theme="1"/>
      <name val="Calibri"/>
      <family val="2"/>
      <charset val="238"/>
      <scheme val="minor"/>
    </font>
    <font>
      <sz val="10"/>
      <color rgb="FFFF0000"/>
      <name val="Calibri"/>
      <family val="2"/>
      <scheme val="minor"/>
    </font>
    <font>
      <b/>
      <sz val="10"/>
      <color rgb="FFFF0000"/>
      <name val="Calibri"/>
      <family val="2"/>
      <charset val="238"/>
      <scheme val="minor"/>
    </font>
    <font>
      <b/>
      <sz val="11"/>
      <name val="Calibri"/>
      <family val="2"/>
      <charset val="238"/>
      <scheme val="minor"/>
    </font>
    <font>
      <sz val="10"/>
      <name val="Calibri"/>
      <family val="2"/>
      <charset val="238"/>
      <scheme val="minor"/>
    </font>
    <font>
      <sz val="11"/>
      <name val="Calibri"/>
      <family val="2"/>
      <charset val="238"/>
      <scheme val="minor"/>
    </font>
    <font>
      <sz val="18"/>
      <color rgb="FFFF0000"/>
      <name val="Calibri"/>
      <family val="2"/>
      <charset val="238"/>
      <scheme val="minor"/>
    </font>
    <font>
      <sz val="10"/>
      <name val="M_Swiss"/>
      <family val="2"/>
      <charset val="204"/>
    </font>
    <font>
      <sz val="12"/>
      <name val="Calibri"/>
      <family val="2"/>
      <charset val="238"/>
      <scheme val="minor"/>
    </font>
    <font>
      <sz val="12"/>
      <name val="M_Swiss"/>
      <family val="2"/>
      <charset val="204"/>
    </font>
    <font>
      <sz val="16"/>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000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267">
    <xf numFmtId="0" fontId="0" fillId="0" borderId="0" xfId="0"/>
    <xf numFmtId="0" fontId="1" fillId="0" borderId="0" xfId="0" applyFont="1"/>
    <xf numFmtId="0" fontId="2" fillId="0" borderId="0" xfId="0" applyFont="1"/>
    <xf numFmtId="0" fontId="5" fillId="2" borderId="0" xfId="0" applyFont="1" applyFill="1"/>
    <xf numFmtId="0" fontId="0" fillId="2" borderId="0" xfId="0" applyFill="1"/>
    <xf numFmtId="0" fontId="6" fillId="0" borderId="0" xfId="0" applyFont="1"/>
    <xf numFmtId="0" fontId="7" fillId="0" borderId="0" xfId="1"/>
    <xf numFmtId="0" fontId="1" fillId="0" borderId="0" xfId="0" applyFont="1" applyAlignment="1">
      <alignment horizontal="center" vertical="center"/>
    </xf>
    <xf numFmtId="0" fontId="0" fillId="0" borderId="0" xfId="0" applyAlignment="1">
      <alignment horizontal="center" vertical="center"/>
    </xf>
    <xf numFmtId="0" fontId="8" fillId="0" borderId="0" xfId="0" applyFont="1"/>
    <xf numFmtId="0" fontId="9" fillId="0" borderId="0" xfId="0" applyFont="1"/>
    <xf numFmtId="0" fontId="10" fillId="0" borderId="0" xfId="0" applyFont="1"/>
    <xf numFmtId="0" fontId="2" fillId="0" borderId="10" xfId="0" applyFont="1" applyBorder="1"/>
    <xf numFmtId="0" fontId="2" fillId="0" borderId="11" xfId="0" applyFont="1" applyBorder="1"/>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2" fillId="0" borderId="5" xfId="0" applyFont="1" applyBorder="1"/>
    <xf numFmtId="0" fontId="11" fillId="0" borderId="0" xfId="0" applyFont="1" applyAlignment="1">
      <alignment horizontal="center" vertical="center"/>
    </xf>
    <xf numFmtId="0" fontId="11" fillId="0" borderId="6" xfId="0" applyFont="1" applyBorder="1" applyAlignment="1">
      <alignment horizontal="center" vertical="center"/>
    </xf>
    <xf numFmtId="0" fontId="2" fillId="0" borderId="7" xfId="0" applyFont="1" applyBorder="1"/>
    <xf numFmtId="0" fontId="2" fillId="0" borderId="8" xfId="0" applyFont="1" applyBorder="1"/>
    <xf numFmtId="0" fontId="11" fillId="0" borderId="8" xfId="0" applyFont="1" applyBorder="1" applyAlignment="1">
      <alignment horizontal="center" vertical="center"/>
    </xf>
    <xf numFmtId="0" fontId="2" fillId="0" borderId="9"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wrapText="1"/>
    </xf>
    <xf numFmtId="0" fontId="1" fillId="0" borderId="13" xfId="0" applyFont="1" applyBorder="1" applyAlignment="1">
      <alignment horizontal="center" vertical="center" wrapText="1"/>
    </xf>
    <xf numFmtId="0" fontId="0" fillId="0" borderId="13" xfId="0" applyBorder="1"/>
    <xf numFmtId="0" fontId="12" fillId="0" borderId="13" xfId="0" applyFont="1" applyBorder="1"/>
    <xf numFmtId="164" fontId="12" fillId="0" borderId="13" xfId="0" applyNumberFormat="1" applyFont="1" applyBorder="1"/>
    <xf numFmtId="0" fontId="4" fillId="0" borderId="13" xfId="0" applyFont="1" applyBorder="1" applyAlignment="1">
      <alignment horizontal="center" vertical="center"/>
    </xf>
    <xf numFmtId="0" fontId="13" fillId="0" borderId="13" xfId="0" applyFont="1" applyBorder="1" applyAlignment="1">
      <alignment horizontal="center" vertical="center"/>
    </xf>
    <xf numFmtId="0" fontId="13" fillId="0" borderId="13" xfId="0" applyFont="1" applyBorder="1" applyAlignment="1">
      <alignment horizontal="center" vertical="center" wrapText="1"/>
    </xf>
    <xf numFmtId="0" fontId="13" fillId="0" borderId="13" xfId="0" applyFont="1" applyBorder="1" applyAlignment="1">
      <alignment horizontal="center" wrapText="1"/>
    </xf>
    <xf numFmtId="0" fontId="13" fillId="0" borderId="13" xfId="0" applyFont="1" applyBorder="1" applyAlignment="1">
      <alignment vertical="center"/>
    </xf>
    <xf numFmtId="0" fontId="4" fillId="2" borderId="2" xfId="0" applyFont="1" applyFill="1" applyBorder="1"/>
    <xf numFmtId="0" fontId="4" fillId="2" borderId="3" xfId="0" applyFont="1" applyFill="1" applyBorder="1"/>
    <xf numFmtId="0" fontId="4" fillId="2" borderId="4" xfId="0" applyFont="1" applyFill="1" applyBorder="1"/>
    <xf numFmtId="0" fontId="1" fillId="0" borderId="1" xfId="0" applyFont="1" applyBorder="1"/>
    <xf numFmtId="0" fontId="0" fillId="0" borderId="13" xfId="0" applyBorder="1" applyAlignment="1">
      <alignment horizontal="center"/>
    </xf>
    <xf numFmtId="166" fontId="0" fillId="0" borderId="13" xfId="0" applyNumberFormat="1" applyBorder="1" applyAlignment="1">
      <alignment horizontal="center"/>
    </xf>
    <xf numFmtId="20" fontId="0" fillId="0" borderId="0" xfId="0" applyNumberFormat="1" applyAlignment="1">
      <alignment horizontal="center" vertical="center"/>
    </xf>
    <xf numFmtId="0" fontId="1" fillId="0" borderId="18" xfId="0" applyFont="1" applyBorder="1" applyAlignment="1">
      <alignment horizontal="center" wrapText="1"/>
    </xf>
    <xf numFmtId="0" fontId="0" fillId="0" borderId="13" xfId="0" applyBorder="1" applyAlignment="1">
      <alignment horizontal="center" vertical="center"/>
    </xf>
    <xf numFmtId="0" fontId="1" fillId="0" borderId="19" xfId="0" applyFont="1" applyBorder="1" applyAlignment="1">
      <alignment horizontal="center" wrapText="1"/>
    </xf>
    <xf numFmtId="1" fontId="0" fillId="0" borderId="13" xfId="0" applyNumberFormat="1" applyBorder="1" applyAlignment="1">
      <alignment horizontal="center" vertical="center"/>
    </xf>
    <xf numFmtId="0" fontId="12" fillId="0" borderId="0" xfId="0" applyFont="1"/>
    <xf numFmtId="0" fontId="1" fillId="0" borderId="2" xfId="0" applyFont="1" applyBorder="1"/>
    <xf numFmtId="166" fontId="1" fillId="0" borderId="1" xfId="0" applyNumberFormat="1" applyFon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166" fontId="0" fillId="0" borderId="24" xfId="0" applyNumberFormat="1" applyBorder="1" applyAlignment="1">
      <alignment horizontal="center"/>
    </xf>
    <xf numFmtId="166" fontId="0" fillId="0" borderId="25" xfId="0" applyNumberFormat="1" applyBorder="1" applyAlignment="1">
      <alignment horizontal="center"/>
    </xf>
    <xf numFmtId="166" fontId="0" fillId="0" borderId="26" xfId="0" applyNumberFormat="1" applyBorder="1" applyAlignment="1">
      <alignment horizontal="center" vertical="center"/>
    </xf>
    <xf numFmtId="166" fontId="0" fillId="0" borderId="27" xfId="0" applyNumberFormat="1" applyBorder="1" applyAlignment="1">
      <alignment horizontal="center"/>
    </xf>
    <xf numFmtId="166" fontId="0" fillId="0" borderId="28" xfId="0" applyNumberFormat="1" applyBorder="1" applyAlignment="1">
      <alignment horizontal="center" vertical="center"/>
    </xf>
    <xf numFmtId="166" fontId="0" fillId="0" borderId="29" xfId="0" applyNumberFormat="1" applyBorder="1" applyAlignment="1">
      <alignment horizontal="center"/>
    </xf>
    <xf numFmtId="166" fontId="0" fillId="0" borderId="30" xfId="0" applyNumberFormat="1" applyBorder="1" applyAlignment="1">
      <alignment horizontal="center"/>
    </xf>
    <xf numFmtId="166" fontId="0" fillId="0" borderId="31" xfId="0" applyNumberFormat="1" applyBorder="1" applyAlignment="1">
      <alignment horizontal="center" vertical="center"/>
    </xf>
    <xf numFmtId="0" fontId="12" fillId="0" borderId="13" xfId="0" applyFont="1" applyBorder="1" applyAlignment="1">
      <alignment horizontal="center" vertical="center"/>
    </xf>
    <xf numFmtId="0" fontId="0" fillId="0" borderId="0" xfId="0" applyAlignment="1">
      <alignment horizontal="center"/>
    </xf>
    <xf numFmtId="16" fontId="1" fillId="2" borderId="1" xfId="0" applyNumberFormat="1" applyFont="1" applyFill="1" applyBorder="1"/>
    <xf numFmtId="0" fontId="1" fillId="2" borderId="13" xfId="0" applyFont="1" applyFill="1" applyBorder="1" applyAlignment="1">
      <alignment horizontal="center" vertical="center"/>
    </xf>
    <xf numFmtId="0" fontId="1" fillId="5" borderId="13" xfId="0" applyFont="1" applyFill="1" applyBorder="1" applyAlignment="1">
      <alignment horizontal="center" vertical="center"/>
    </xf>
    <xf numFmtId="0" fontId="0" fillId="5" borderId="1" xfId="0" applyFill="1" applyBorder="1"/>
    <xf numFmtId="0" fontId="1" fillId="4" borderId="0" xfId="0" applyFont="1" applyFill="1"/>
    <xf numFmtId="0" fontId="1" fillId="7" borderId="0" xfId="0" applyFont="1" applyFill="1"/>
    <xf numFmtId="0" fontId="1" fillId="3" borderId="0" xfId="0" applyFont="1" applyFill="1"/>
    <xf numFmtId="0" fontId="0" fillId="8" borderId="13" xfId="0" applyFill="1" applyBorder="1" applyAlignment="1">
      <alignment horizontal="center"/>
    </xf>
    <xf numFmtId="0" fontId="0" fillId="8" borderId="14" xfId="0" applyFill="1" applyBorder="1" applyAlignment="1">
      <alignment horizontal="center"/>
    </xf>
    <xf numFmtId="0" fontId="14" fillId="0" borderId="13" xfId="0" applyFont="1" applyBorder="1"/>
    <xf numFmtId="167" fontId="14" fillId="0" borderId="13" xfId="0" applyNumberFormat="1" applyFont="1" applyBorder="1" applyAlignment="1">
      <alignment horizontal="center"/>
    </xf>
    <xf numFmtId="0" fontId="14" fillId="0" borderId="13" xfId="0" applyFont="1" applyBorder="1" applyAlignment="1">
      <alignment horizontal="center"/>
    </xf>
    <xf numFmtId="0" fontId="15" fillId="0" borderId="0" xfId="0" applyFont="1"/>
    <xf numFmtId="0" fontId="17" fillId="0" borderId="0" xfId="0" applyFont="1"/>
    <xf numFmtId="0" fontId="17" fillId="6" borderId="2" xfId="0" applyFont="1" applyFill="1" applyBorder="1"/>
    <xf numFmtId="0" fontId="17" fillId="6" borderId="3" xfId="0" applyFont="1" applyFill="1" applyBorder="1"/>
    <xf numFmtId="0" fontId="17" fillId="6" borderId="4" xfId="0" applyFont="1" applyFill="1" applyBorder="1"/>
    <xf numFmtId="0" fontId="4" fillId="0" borderId="0" xfId="0" applyFont="1"/>
    <xf numFmtId="0" fontId="19" fillId="0" borderId="26" xfId="0" applyFont="1" applyBorder="1" applyAlignment="1">
      <alignment vertical="center"/>
    </xf>
    <xf numFmtId="0" fontId="19" fillId="0" borderId="28" xfId="0" applyFont="1" applyBorder="1" applyAlignment="1">
      <alignment vertical="center"/>
    </xf>
    <xf numFmtId="0" fontId="19" fillId="0" borderId="28" xfId="0" applyFont="1" applyBorder="1"/>
    <xf numFmtId="0" fontId="20" fillId="0" borderId="24" xfId="0" applyFont="1" applyBorder="1" applyAlignment="1">
      <alignment vertical="center" wrapText="1"/>
    </xf>
    <xf numFmtId="0" fontId="21" fillId="0" borderId="26" xfId="0" applyFont="1" applyBorder="1" applyAlignment="1">
      <alignment vertical="center"/>
    </xf>
    <xf numFmtId="0" fontId="20" fillId="0" borderId="27" xfId="0" applyFont="1" applyBorder="1" applyAlignment="1">
      <alignment vertical="center" wrapText="1"/>
    </xf>
    <xf numFmtId="0" fontId="20" fillId="0" borderId="28" xfId="0" applyFont="1" applyBorder="1" applyAlignment="1">
      <alignment vertical="center"/>
    </xf>
    <xf numFmtId="0" fontId="20" fillId="0" borderId="28" xfId="0" quotePrefix="1" applyFont="1" applyBorder="1" applyAlignment="1">
      <alignment horizontal="left" vertical="center"/>
    </xf>
    <xf numFmtId="0" fontId="20" fillId="0" borderId="29" xfId="0" applyFont="1" applyBorder="1" applyAlignment="1">
      <alignment vertical="center" wrapText="1"/>
    </xf>
    <xf numFmtId="0" fontId="20" fillId="0" borderId="0" xfId="0" applyFont="1"/>
    <xf numFmtId="0" fontId="21" fillId="0" borderId="24" xfId="0" applyFont="1" applyBorder="1" applyAlignment="1">
      <alignment vertical="center" wrapText="1"/>
    </xf>
    <xf numFmtId="0" fontId="22" fillId="9" borderId="27" xfId="0" applyFont="1" applyFill="1" applyBorder="1" applyAlignment="1" applyProtection="1">
      <alignment vertical="center"/>
      <protection hidden="1"/>
    </xf>
    <xf numFmtId="0" fontId="22" fillId="9" borderId="28" xfId="0" applyFont="1" applyFill="1" applyBorder="1" applyAlignment="1" applyProtection="1">
      <alignment horizontal="left" vertical="center"/>
      <protection hidden="1"/>
    </xf>
    <xf numFmtId="0" fontId="22" fillId="9" borderId="28" xfId="0" applyFont="1" applyFill="1" applyBorder="1" applyAlignment="1" applyProtection="1">
      <alignment vertical="center"/>
      <protection hidden="1"/>
    </xf>
    <xf numFmtId="0" fontId="22" fillId="9" borderId="29" xfId="0" applyFont="1" applyFill="1" applyBorder="1" applyAlignment="1" applyProtection="1">
      <alignment horizontal="left" vertical="center"/>
      <protection hidden="1"/>
    </xf>
    <xf numFmtId="0" fontId="20" fillId="0" borderId="31" xfId="0" applyFont="1" applyBorder="1"/>
    <xf numFmtId="0" fontId="23" fillId="9" borderId="24" xfId="0" applyFont="1" applyFill="1" applyBorder="1" applyAlignment="1" applyProtection="1">
      <alignment vertical="center"/>
      <protection hidden="1"/>
    </xf>
    <xf numFmtId="0" fontId="23" fillId="9" borderId="27" xfId="0" applyFont="1" applyFill="1" applyBorder="1" applyAlignment="1" applyProtection="1">
      <alignment vertical="center"/>
      <protection hidden="1"/>
    </xf>
    <xf numFmtId="0" fontId="23" fillId="9" borderId="29" xfId="0" applyFont="1" applyFill="1" applyBorder="1" applyAlignment="1" applyProtection="1">
      <alignment vertical="center"/>
      <protection hidden="1"/>
    </xf>
    <xf numFmtId="0" fontId="24" fillId="0" borderId="26" xfId="0" applyFont="1" applyBorder="1" applyAlignment="1">
      <alignment horizontal="center"/>
    </xf>
    <xf numFmtId="0" fontId="24" fillId="0" borderId="28" xfId="0" applyFont="1" applyBorder="1" applyAlignment="1">
      <alignment horizontal="center"/>
    </xf>
    <xf numFmtId="0" fontId="24" fillId="0" borderId="31" xfId="0" applyFont="1" applyBorder="1" applyAlignment="1">
      <alignment horizontal="center"/>
    </xf>
    <xf numFmtId="14" fontId="14" fillId="0" borderId="13" xfId="0" applyNumberFormat="1" applyFont="1"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8" xfId="0" applyBorder="1" applyAlignment="1">
      <alignment horizontal="center"/>
    </xf>
    <xf numFmtId="0" fontId="0" fillId="0" borderId="31" xfId="0" applyBorder="1" applyAlignment="1">
      <alignment horizontal="center"/>
    </xf>
    <xf numFmtId="0" fontId="25" fillId="0" borderId="1" xfId="0" applyFont="1" applyBorder="1" applyAlignment="1">
      <alignment horizontal="center" vertical="center"/>
    </xf>
    <xf numFmtId="0" fontId="16" fillId="0" borderId="13" xfId="0" applyFont="1" applyBorder="1" applyAlignment="1">
      <alignment horizontal="center"/>
    </xf>
    <xf numFmtId="0" fontId="0" fillId="0" borderId="0" xfId="0" applyAlignment="1">
      <alignment horizontal="right"/>
    </xf>
    <xf numFmtId="169" fontId="14" fillId="0" borderId="13" xfId="0" applyNumberFormat="1" applyFont="1" applyBorder="1" applyAlignment="1">
      <alignment horizontal="center"/>
    </xf>
    <xf numFmtId="169" fontId="16" fillId="0" borderId="13" xfId="0" applyNumberFormat="1" applyFont="1" applyBorder="1" applyAlignment="1">
      <alignment horizontal="center"/>
    </xf>
    <xf numFmtId="170" fontId="14" fillId="0" borderId="13" xfId="0" applyNumberFormat="1" applyFont="1" applyBorder="1" applyAlignment="1">
      <alignment horizontal="center"/>
    </xf>
    <xf numFmtId="170" fontId="16" fillId="0" borderId="13" xfId="0" applyNumberFormat="1" applyFont="1" applyBorder="1" applyAlignment="1">
      <alignment horizontal="center"/>
    </xf>
    <xf numFmtId="0" fontId="14" fillId="0" borderId="15" xfId="0" applyFont="1" applyBorder="1" applyAlignment="1">
      <alignment horizontal="center"/>
    </xf>
    <xf numFmtId="170" fontId="16" fillId="0" borderId="0" xfId="0" applyNumberFormat="1" applyFont="1" applyAlignment="1">
      <alignment horizontal="center"/>
    </xf>
    <xf numFmtId="0" fontId="2" fillId="0" borderId="1" xfId="0" applyFont="1" applyBorder="1" applyAlignment="1">
      <alignment horizontal="center" vertical="center"/>
    </xf>
    <xf numFmtId="0" fontId="1" fillId="0" borderId="4" xfId="0" applyFont="1" applyBorder="1"/>
    <xf numFmtId="170" fontId="16" fillId="0" borderId="1" xfId="0" applyNumberFormat="1" applyFont="1" applyBorder="1" applyAlignment="1">
      <alignment horizontal="center"/>
    </xf>
    <xf numFmtId="170" fontId="0" fillId="0" borderId="1" xfId="0" applyNumberFormat="1" applyBorder="1" applyAlignment="1">
      <alignment horizontal="center"/>
    </xf>
    <xf numFmtId="0" fontId="7" fillId="0" borderId="31" xfId="1" applyBorder="1" applyAlignment="1">
      <alignment vertical="center"/>
    </xf>
    <xf numFmtId="0" fontId="2" fillId="0" borderId="0" xfId="0" applyFont="1" applyAlignment="1">
      <alignment horizontal="center" vertical="center"/>
    </xf>
    <xf numFmtId="0" fontId="26" fillId="0" borderId="11" xfId="0" applyFont="1" applyBorder="1" applyAlignment="1">
      <alignment horizontal="center" vertical="center"/>
    </xf>
    <xf numFmtId="0" fontId="28" fillId="11" borderId="14" xfId="0" applyFont="1" applyFill="1" applyBorder="1"/>
    <xf numFmtId="0" fontId="27" fillId="11" borderId="16" xfId="0" applyFont="1" applyFill="1" applyBorder="1"/>
    <xf numFmtId="0" fontId="14" fillId="11" borderId="16" xfId="0" applyFont="1" applyFill="1" applyBorder="1"/>
    <xf numFmtId="0" fontId="14" fillId="11" borderId="15" xfId="0" applyFont="1" applyFill="1" applyBorder="1"/>
    <xf numFmtId="0" fontId="14" fillId="0" borderId="0" xfId="0" applyFont="1"/>
    <xf numFmtId="0" fontId="0" fillId="0" borderId="1" xfId="0" applyBorder="1" applyAlignment="1">
      <alignment horizontal="center" vertical="center"/>
    </xf>
    <xf numFmtId="0" fontId="28" fillId="0" borderId="0" xfId="0" applyFont="1"/>
    <xf numFmtId="0" fontId="27" fillId="0" borderId="0" xfId="0" applyFont="1"/>
    <xf numFmtId="166" fontId="0" fillId="0" borderId="15" xfId="0" applyNumberFormat="1" applyBorder="1" applyAlignment="1">
      <alignment horizontal="center"/>
    </xf>
    <xf numFmtId="168" fontId="0" fillId="0" borderId="1" xfId="0" applyNumberFormat="1" applyBorder="1"/>
    <xf numFmtId="0" fontId="0" fillId="0" borderId="3" xfId="0" applyBorder="1"/>
    <xf numFmtId="0" fontId="0" fillId="0" borderId="4" xfId="0" applyBorder="1"/>
    <xf numFmtId="0" fontId="18" fillId="0" borderId="0" xfId="0" applyFont="1"/>
    <xf numFmtId="166" fontId="16" fillId="0" borderId="1" xfId="0" applyNumberFormat="1" applyFont="1" applyBorder="1" applyAlignment="1">
      <alignment horizontal="center"/>
    </xf>
    <xf numFmtId="0" fontId="29" fillId="0" borderId="1" xfId="0" applyFont="1" applyBorder="1" applyAlignment="1">
      <alignment horizontal="right"/>
    </xf>
    <xf numFmtId="0" fontId="1" fillId="0" borderId="1" xfId="0" applyFont="1" applyBorder="1" applyAlignment="1">
      <alignment horizontal="right"/>
    </xf>
    <xf numFmtId="170" fontId="12" fillId="0" borderId="1" xfId="0" applyNumberFormat="1" applyFont="1" applyBorder="1" applyAlignment="1">
      <alignment horizontal="center"/>
    </xf>
    <xf numFmtId="170" fontId="1" fillId="0" borderId="1" xfId="0" applyNumberFormat="1" applyFont="1" applyBorder="1" applyAlignment="1">
      <alignment horizontal="center"/>
    </xf>
    <xf numFmtId="0" fontId="29" fillId="0" borderId="1" xfId="0" applyFont="1" applyBorder="1"/>
    <xf numFmtId="0" fontId="29" fillId="0" borderId="1" xfId="0" applyFont="1" applyBorder="1" applyAlignment="1">
      <alignment horizontal="center"/>
    </xf>
    <xf numFmtId="166" fontId="29" fillId="0" borderId="1" xfId="0" applyNumberFormat="1" applyFont="1" applyBorder="1" applyAlignment="1">
      <alignment horizontal="center"/>
    </xf>
    <xf numFmtId="0" fontId="24" fillId="9" borderId="2" xfId="0" applyFont="1" applyFill="1" applyBorder="1" applyAlignment="1" applyProtection="1">
      <alignment vertical="center"/>
      <protection hidden="1"/>
    </xf>
    <xf numFmtId="0" fontId="33" fillId="0" borderId="0" xfId="0" applyFont="1"/>
    <xf numFmtId="2" fontId="33" fillId="0" borderId="0" xfId="0" applyNumberFormat="1" applyFont="1"/>
    <xf numFmtId="0" fontId="30" fillId="0" borderId="0" xfId="0" applyFont="1"/>
    <xf numFmtId="0" fontId="31" fillId="0" borderId="0" xfId="0" applyFont="1"/>
    <xf numFmtId="0" fontId="34" fillId="0" borderId="0" xfId="0" applyFont="1"/>
    <xf numFmtId="0" fontId="31" fillId="0" borderId="13" xfId="0" applyFont="1" applyBorder="1"/>
    <xf numFmtId="0" fontId="17" fillId="0" borderId="0" xfId="0" applyFont="1" applyAlignment="1">
      <alignment horizontal="center" vertical="center"/>
    </xf>
    <xf numFmtId="14" fontId="33" fillId="0" borderId="0" xfId="0" applyNumberFormat="1" applyFont="1" applyAlignment="1">
      <alignment horizontal="left"/>
    </xf>
    <xf numFmtId="0" fontId="22" fillId="0" borderId="0" xfId="0" applyFont="1" applyAlignment="1" applyProtection="1">
      <alignment vertical="center"/>
      <protection hidden="1"/>
    </xf>
    <xf numFmtId="0" fontId="19" fillId="0" borderId="0" xfId="0" applyFont="1" applyAlignment="1">
      <alignment vertical="center"/>
    </xf>
    <xf numFmtId="0" fontId="21" fillId="0" borderId="0" xfId="0" applyFont="1" applyAlignment="1">
      <alignment vertical="center"/>
    </xf>
    <xf numFmtId="0" fontId="19" fillId="0" borderId="0" xfId="0" applyFont="1" applyAlignment="1">
      <alignment horizontal="center" vertical="center"/>
    </xf>
    <xf numFmtId="0" fontId="22" fillId="0" borderId="0" xfId="0" applyFont="1" applyAlignment="1" applyProtection="1">
      <alignment horizontal="left" vertical="center"/>
      <protection hidden="1"/>
    </xf>
    <xf numFmtId="0" fontId="31" fillId="0" borderId="0" xfId="0" applyFont="1" applyAlignment="1">
      <alignment horizontal="center"/>
    </xf>
    <xf numFmtId="0" fontId="31" fillId="0" borderId="0" xfId="0" applyFont="1" applyAlignment="1">
      <alignment horizontal="center" vertical="center"/>
    </xf>
    <xf numFmtId="2" fontId="30" fillId="0" borderId="0" xfId="0" applyNumberFormat="1" applyFont="1"/>
    <xf numFmtId="0" fontId="31" fillId="0" borderId="0" xfId="0" applyFont="1" applyAlignment="1">
      <alignment horizontal="right"/>
    </xf>
    <xf numFmtId="14" fontId="31" fillId="0" borderId="0" xfId="0" applyNumberFormat="1" applyFont="1" applyAlignment="1">
      <alignment horizontal="left"/>
    </xf>
    <xf numFmtId="2" fontId="34" fillId="0" borderId="0" xfId="0" applyNumberFormat="1" applyFont="1"/>
    <xf numFmtId="0" fontId="35" fillId="0" borderId="0" xfId="0" applyFont="1"/>
    <xf numFmtId="170" fontId="30" fillId="0" borderId="0" xfId="0" applyNumberFormat="1" applyFont="1"/>
    <xf numFmtId="0" fontId="0" fillId="0" borderId="15" xfId="0" applyBorder="1" applyAlignment="1">
      <alignment horizontal="center"/>
    </xf>
    <xf numFmtId="2" fontId="31" fillId="0" borderId="0" xfId="0" applyNumberFormat="1" applyFont="1"/>
    <xf numFmtId="172" fontId="31" fillId="0" borderId="13" xfId="0" applyNumberFormat="1" applyFont="1" applyBorder="1"/>
    <xf numFmtId="172" fontId="30" fillId="0" borderId="0" xfId="0" applyNumberFormat="1" applyFont="1"/>
    <xf numFmtId="172" fontId="17" fillId="0" borderId="1" xfId="0" applyNumberFormat="1" applyFont="1" applyBorder="1"/>
    <xf numFmtId="166" fontId="14" fillId="0" borderId="15" xfId="0" applyNumberFormat="1" applyFont="1" applyBorder="1" applyAlignment="1">
      <alignment horizontal="center"/>
    </xf>
    <xf numFmtId="14" fontId="16" fillId="0" borderId="13" xfId="0" applyNumberFormat="1" applyFont="1" applyBorder="1" applyAlignment="1">
      <alignment horizontal="center"/>
    </xf>
    <xf numFmtId="0" fontId="16" fillId="0" borderId="13" xfId="0" applyFont="1" applyBorder="1"/>
    <xf numFmtId="173" fontId="0" fillId="0" borderId="0" xfId="0" applyNumberFormat="1"/>
    <xf numFmtId="0" fontId="0" fillId="8" borderId="13" xfId="0" applyFill="1" applyBorder="1" applyAlignment="1">
      <alignment horizontal="center" vertical="center"/>
    </xf>
    <xf numFmtId="49" fontId="0" fillId="0" borderId="0" xfId="0" applyNumberFormat="1"/>
    <xf numFmtId="16" fontId="0" fillId="0" borderId="0" xfId="0" applyNumberFormat="1"/>
    <xf numFmtId="168" fontId="0" fillId="0" borderId="0" xfId="0" applyNumberFormat="1"/>
    <xf numFmtId="0" fontId="14" fillId="0" borderId="13" xfId="0" applyFont="1" applyBorder="1" applyAlignment="1">
      <alignment horizontal="center"/>
    </xf>
    <xf numFmtId="168" fontId="14" fillId="0" borderId="13" xfId="0" applyNumberFormat="1" applyFont="1" applyBorder="1" applyAlignment="1">
      <alignment horizontal="center"/>
    </xf>
    <xf numFmtId="168" fontId="0" fillId="0" borderId="13" xfId="0" applyNumberFormat="1" applyFont="1" applyBorder="1" applyAlignment="1">
      <alignment horizontal="center"/>
    </xf>
    <xf numFmtId="167" fontId="0" fillId="0" borderId="13" xfId="0" applyNumberFormat="1" applyFont="1" applyBorder="1" applyAlignment="1">
      <alignment horizontal="center"/>
    </xf>
    <xf numFmtId="0" fontId="0" fillId="0" borderId="13" xfId="0" applyFont="1"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 fillId="0" borderId="0" xfId="0" applyFont="1" applyAlignment="1">
      <alignment horizontal="left"/>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7" fillId="0" borderId="2" xfId="1" applyBorder="1" applyAlignment="1">
      <alignment horizontal="left"/>
    </xf>
    <xf numFmtId="165" fontId="0" fillId="0" borderId="2" xfId="0" applyNumberFormat="1" applyBorder="1" applyAlignment="1">
      <alignment horizontal="left"/>
    </xf>
    <xf numFmtId="165" fontId="0" fillId="0" borderId="3" xfId="0" applyNumberFormat="1" applyBorder="1" applyAlignment="1">
      <alignment horizontal="left"/>
    </xf>
    <xf numFmtId="165" fontId="0" fillId="0" borderId="4" xfId="0" applyNumberFormat="1" applyBorder="1" applyAlignment="1">
      <alignment horizontal="left"/>
    </xf>
    <xf numFmtId="0" fontId="16" fillId="0" borderId="13" xfId="0" applyFont="1" applyBorder="1" applyAlignment="1">
      <alignment horizontal="center"/>
    </xf>
    <xf numFmtId="0" fontId="14" fillId="0" borderId="14" xfId="0" applyFont="1" applyBorder="1" applyAlignment="1">
      <alignment horizontal="center"/>
    </xf>
    <xf numFmtId="0" fontId="14" fillId="0" borderId="16" xfId="0" applyFont="1" applyBorder="1" applyAlignment="1">
      <alignment horizontal="center"/>
    </xf>
    <xf numFmtId="0" fontId="14" fillId="0" borderId="15"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8" borderId="18" xfId="0" applyFill="1" applyBorder="1" applyAlignment="1">
      <alignment horizontal="center" vertical="center"/>
    </xf>
    <xf numFmtId="0" fontId="0" fillId="8" borderId="17" xfId="0" applyFill="1" applyBorder="1" applyAlignment="1">
      <alignment horizontal="center" vertical="center"/>
    </xf>
    <xf numFmtId="0" fontId="14" fillId="0" borderId="13" xfId="0" applyFont="1" applyBorder="1" applyAlignment="1">
      <alignment horizontal="center"/>
    </xf>
    <xf numFmtId="0" fontId="0" fillId="8" borderId="32" xfId="0" applyFill="1" applyBorder="1" applyAlignment="1">
      <alignment horizontal="center" vertical="center"/>
    </xf>
    <xf numFmtId="0" fontId="0" fillId="8" borderId="34" xfId="0" applyFill="1" applyBorder="1" applyAlignment="1">
      <alignment horizontal="center" vertical="center"/>
    </xf>
    <xf numFmtId="0" fontId="0" fillId="8" borderId="33" xfId="0" applyFill="1" applyBorder="1" applyAlignment="1">
      <alignment horizontal="center" vertical="center"/>
    </xf>
    <xf numFmtId="0" fontId="0" fillId="8" borderId="20" xfId="0" applyFill="1" applyBorder="1" applyAlignment="1">
      <alignment horizontal="center" vertical="center"/>
    </xf>
    <xf numFmtId="0" fontId="0" fillId="8" borderId="13" xfId="0" applyFill="1" applyBorder="1" applyAlignment="1">
      <alignment horizontal="center" vertical="center"/>
    </xf>
    <xf numFmtId="0" fontId="0" fillId="8" borderId="18" xfId="0" applyFill="1" applyBorder="1" applyAlignment="1">
      <alignment horizontal="center" vertical="center" wrapText="1"/>
    </xf>
    <xf numFmtId="0" fontId="0" fillId="8" borderId="17" xfId="0" applyFill="1" applyBorder="1" applyAlignment="1">
      <alignment horizontal="center" vertical="center" wrapText="1"/>
    </xf>
    <xf numFmtId="0" fontId="1" fillId="8" borderId="14" xfId="0" applyFont="1" applyFill="1" applyBorder="1" applyAlignment="1">
      <alignment horizontal="center" wrapText="1"/>
    </xf>
    <xf numFmtId="0" fontId="1" fillId="8" borderId="16" xfId="0" applyFont="1" applyFill="1" applyBorder="1" applyAlignment="1">
      <alignment horizontal="center" wrapText="1"/>
    </xf>
    <xf numFmtId="0" fontId="1" fillId="8" borderId="15" xfId="0" applyFont="1" applyFill="1" applyBorder="1" applyAlignment="1">
      <alignment horizontal="center" wrapText="1"/>
    </xf>
    <xf numFmtId="0" fontId="1" fillId="8" borderId="14" xfId="0" applyFont="1" applyFill="1" applyBorder="1" applyAlignment="1">
      <alignment horizontal="center"/>
    </xf>
    <xf numFmtId="0" fontId="1" fillId="8" borderId="16" xfId="0" applyFont="1" applyFill="1" applyBorder="1" applyAlignment="1">
      <alignment horizontal="center"/>
    </xf>
    <xf numFmtId="0" fontId="1" fillId="8" borderId="15" xfId="0" applyFont="1" applyFill="1" applyBorder="1" applyAlignment="1">
      <alignment horizontal="center"/>
    </xf>
    <xf numFmtId="0" fontId="18" fillId="6" borderId="0" xfId="0" applyFont="1" applyFill="1" applyAlignment="1">
      <alignment horizontal="left"/>
    </xf>
    <xf numFmtId="0" fontId="0" fillId="5" borderId="2" xfId="0" applyFill="1" applyBorder="1" applyAlignment="1">
      <alignment horizontal="center" vertical="center"/>
    </xf>
    <xf numFmtId="0" fontId="0" fillId="5" borderId="4" xfId="0" applyFill="1" applyBorder="1" applyAlignment="1">
      <alignment horizontal="center" vertical="center"/>
    </xf>
    <xf numFmtId="0" fontId="1" fillId="0" borderId="2" xfId="0" applyFont="1" applyBorder="1"/>
    <xf numFmtId="0" fontId="1" fillId="0" borderId="3" xfId="0" applyFont="1" applyBorder="1"/>
    <xf numFmtId="0" fontId="1" fillId="0" borderId="2" xfId="0" applyFont="1" applyBorder="1" applyAlignment="1">
      <alignment horizontal="left"/>
    </xf>
    <xf numFmtId="0" fontId="1" fillId="0" borderId="3" xfId="0"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0" fontId="12" fillId="0" borderId="4" xfId="0" applyFont="1" applyBorder="1" applyAlignment="1">
      <alignment horizontal="left"/>
    </xf>
    <xf numFmtId="0" fontId="0" fillId="8" borderId="2" xfId="0" applyFill="1" applyBorder="1" applyAlignment="1">
      <alignment horizontal="center" vertical="center"/>
    </xf>
    <xf numFmtId="0" fontId="0" fillId="8" borderId="4" xfId="0" applyFill="1" applyBorder="1" applyAlignment="1">
      <alignment horizontal="center" vertical="center"/>
    </xf>
    <xf numFmtId="0" fontId="32" fillId="3" borderId="0" xfId="0" applyFont="1" applyFill="1" applyAlignment="1">
      <alignment horizontal="left"/>
    </xf>
    <xf numFmtId="0" fontId="30" fillId="10" borderId="10" xfId="0" applyFont="1" applyFill="1" applyBorder="1" applyAlignment="1">
      <alignment horizontal="left" vertical="center" wrapText="1"/>
    </xf>
    <xf numFmtId="0" fontId="30" fillId="10" borderId="11" xfId="0" applyFont="1" applyFill="1" applyBorder="1" applyAlignment="1">
      <alignment horizontal="left" vertical="center" wrapText="1"/>
    </xf>
    <xf numFmtId="0" fontId="30" fillId="10" borderId="12" xfId="0" applyFont="1" applyFill="1" applyBorder="1" applyAlignment="1">
      <alignment horizontal="left" vertical="center" wrapText="1"/>
    </xf>
    <xf numFmtId="0" fontId="30" fillId="10" borderId="7" xfId="0" applyFont="1" applyFill="1" applyBorder="1" applyAlignment="1">
      <alignment horizontal="left" vertical="center" wrapText="1"/>
    </xf>
    <xf numFmtId="0" fontId="30" fillId="10" borderId="8" xfId="0" applyFont="1" applyFill="1" applyBorder="1" applyAlignment="1">
      <alignment horizontal="left" vertical="center" wrapText="1"/>
    </xf>
    <xf numFmtId="0" fontId="30" fillId="10" borderId="9" xfId="0" applyFont="1" applyFill="1" applyBorder="1" applyAlignment="1">
      <alignment horizontal="left" vertical="center" wrapText="1"/>
    </xf>
    <xf numFmtId="0" fontId="4" fillId="11" borderId="10" xfId="0" applyFont="1" applyFill="1" applyBorder="1" applyAlignment="1">
      <alignment horizontal="left"/>
    </xf>
    <xf numFmtId="0" fontId="4" fillId="11" borderId="12" xfId="0" applyFont="1" applyFill="1" applyBorder="1" applyAlignment="1">
      <alignment horizontal="left"/>
    </xf>
    <xf numFmtId="0" fontId="0" fillId="8" borderId="35" xfId="0" applyFill="1" applyBorder="1" applyAlignment="1">
      <alignment horizontal="center" vertical="center"/>
    </xf>
    <xf numFmtId="0" fontId="0" fillId="8" borderId="36" xfId="0" applyFill="1" applyBorder="1" applyAlignment="1">
      <alignment horizontal="center" vertical="center"/>
    </xf>
    <xf numFmtId="0" fontId="36" fillId="12" borderId="0" xfId="0" applyFont="1" applyFill="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5" borderId="2" xfId="0" applyFill="1" applyBorder="1" applyAlignment="1">
      <alignment horizontal="left"/>
    </xf>
    <xf numFmtId="0" fontId="0" fillId="5" borderId="3" xfId="0" applyFill="1" applyBorder="1" applyAlignment="1">
      <alignment horizontal="left"/>
    </xf>
    <xf numFmtId="0" fontId="1" fillId="0" borderId="4" xfId="0" applyFont="1" applyBorder="1" applyAlignment="1">
      <alignment horizontal="left"/>
    </xf>
    <xf numFmtId="0" fontId="1" fillId="0" borderId="4" xfId="0" applyFont="1" applyBorder="1"/>
    <xf numFmtId="0" fontId="1" fillId="2" borderId="2" xfId="0" applyFont="1" applyFill="1" applyBorder="1" applyAlignment="1">
      <alignment horizontal="left"/>
    </xf>
    <xf numFmtId="0" fontId="1" fillId="2" borderId="3" xfId="0" applyFont="1" applyFill="1" applyBorder="1" applyAlignment="1">
      <alignment horizontal="left"/>
    </xf>
    <xf numFmtId="0" fontId="1" fillId="2" borderId="4" xfId="0" applyFont="1" applyFill="1" applyBorder="1" applyAlignment="1">
      <alignment horizontal="left"/>
    </xf>
    <xf numFmtId="0" fontId="4" fillId="0" borderId="14"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5" xfId="0" applyFont="1" applyBorder="1" applyAlignment="1">
      <alignment horizontal="center" vertical="center" wrapText="1"/>
    </xf>
    <xf numFmtId="0" fontId="0" fillId="0" borderId="13" xfId="0" applyBorder="1" applyAlignment="1">
      <alignment horizontal="center"/>
    </xf>
    <xf numFmtId="0" fontId="29" fillId="10" borderId="2" xfId="0" applyFont="1" applyFill="1" applyBorder="1" applyAlignment="1">
      <alignment horizontal="center"/>
    </xf>
    <xf numFmtId="0" fontId="29" fillId="10" borderId="3" xfId="0" applyFont="1" applyFill="1" applyBorder="1" applyAlignment="1">
      <alignment horizontal="center"/>
    </xf>
    <xf numFmtId="0" fontId="29" fillId="10" borderId="4" xfId="0" applyFont="1" applyFill="1" applyBorder="1" applyAlignment="1">
      <alignment horizontal="center"/>
    </xf>
    <xf numFmtId="0" fontId="29" fillId="0" borderId="13" xfId="0" applyFont="1" applyBorder="1" applyAlignment="1">
      <alignment horizontal="left"/>
    </xf>
    <xf numFmtId="0" fontId="29" fillId="0" borderId="13" xfId="0" applyFont="1" applyBorder="1" applyAlignment="1">
      <alignment horizontal="center"/>
    </xf>
    <xf numFmtId="0" fontId="34" fillId="0" borderId="0" xfId="0" applyFont="1" applyAlignment="1">
      <alignment horizontal="center"/>
    </xf>
    <xf numFmtId="0" fontId="33" fillId="0" borderId="13" xfId="0" applyFont="1" applyBorder="1" applyAlignment="1">
      <alignment horizontal="center"/>
    </xf>
    <xf numFmtId="0" fontId="17" fillId="0" borderId="2" xfId="0" applyFont="1" applyBorder="1" applyAlignment="1">
      <alignment horizontal="center"/>
    </xf>
    <xf numFmtId="0" fontId="17" fillId="0" borderId="4" xfId="0" applyFont="1" applyBorder="1" applyAlignment="1">
      <alignment horizontal="center"/>
    </xf>
    <xf numFmtId="0" fontId="31" fillId="0" borderId="13" xfId="0" applyFont="1" applyBorder="1" applyAlignment="1">
      <alignment horizontal="left"/>
    </xf>
    <xf numFmtId="171" fontId="31" fillId="0" borderId="13" xfId="0" applyNumberFormat="1" applyFont="1" applyBorder="1" applyAlignment="1">
      <alignment horizontal="left"/>
    </xf>
    <xf numFmtId="0" fontId="34" fillId="0" borderId="0" xfId="0" applyFont="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428625</xdr:colOff>
      <xdr:row>2</xdr:row>
      <xdr:rowOff>19050</xdr:rowOff>
    </xdr:from>
    <xdr:to>
      <xdr:col>3</xdr:col>
      <xdr:colOff>535511</xdr:colOff>
      <xdr:row>8</xdr:row>
      <xdr:rowOff>180975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038225" y="447675"/>
          <a:ext cx="1326086" cy="1304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0</xdr:row>
      <xdr:rowOff>161925</xdr:rowOff>
    </xdr:from>
    <xdr:to>
      <xdr:col>12</xdr:col>
      <xdr:colOff>183086</xdr:colOff>
      <xdr:row>6</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172200" y="161925"/>
          <a:ext cx="1326086" cy="13049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285750</xdr:colOff>
      <xdr:row>0</xdr:row>
      <xdr:rowOff>190500</xdr:rowOff>
    </xdr:from>
    <xdr:to>
      <xdr:col>12</xdr:col>
      <xdr:colOff>392636</xdr:colOff>
      <xdr:row>6</xdr:row>
      <xdr:rowOff>47625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381750" y="190500"/>
          <a:ext cx="1326086" cy="13049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133350</xdr:colOff>
      <xdr:row>0</xdr:row>
      <xdr:rowOff>152400</xdr:rowOff>
    </xdr:from>
    <xdr:to>
      <xdr:col>12</xdr:col>
      <xdr:colOff>78311</xdr:colOff>
      <xdr:row>6</xdr:row>
      <xdr:rowOff>9525</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1"/>
        <a:stretch>
          <a:fillRect/>
        </a:stretch>
      </xdr:blipFill>
      <xdr:spPr>
        <a:xfrm>
          <a:off x="7762875" y="152400"/>
          <a:ext cx="1326086" cy="1304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983186</xdr:colOff>
      <xdr:row>6</xdr:row>
      <xdr:rowOff>161925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19050"/>
          <a:ext cx="1326086" cy="1304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ejucupskopje@judo.org.m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mailto:ejucupskopje@judo.org.m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mfa.gov.mk/en/page/432/visa-requirements-for-entering-the-republic-of-north-macedonia" TargetMode="External"/><Relationship Id="rId1" Type="http://schemas.openxmlformats.org/officeDocument/2006/relationships/hyperlink" Target="mailto:ejucupskopje@judo.org.mk"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office@judo.org.mk"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ffice@judo.org.m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H46"/>
  <sheetViews>
    <sheetView showGridLines="0" workbookViewId="0">
      <selection activeCell="A13" sqref="A13:G13"/>
    </sheetView>
  </sheetViews>
  <sheetFormatPr defaultRowHeight="14.4"/>
  <sheetData>
    <row r="2" spans="1:8" ht="18">
      <c r="A2" s="2" t="s">
        <v>160</v>
      </c>
      <c r="B2" s="2"/>
      <c r="C2" s="2"/>
      <c r="D2" s="2"/>
      <c r="E2" s="2"/>
      <c r="F2" s="2"/>
      <c r="G2" s="2"/>
      <c r="H2" s="2"/>
    </row>
    <row r="12" spans="1:8" ht="15" thickBot="1">
      <c r="A12" s="187" t="s">
        <v>0</v>
      </c>
      <c r="B12" s="187"/>
      <c r="C12" s="187"/>
      <c r="D12" s="187"/>
      <c r="E12" s="1"/>
    </row>
    <row r="13" spans="1:8" ht="15" thickBot="1">
      <c r="A13" s="188"/>
      <c r="B13" s="189"/>
      <c r="C13" s="189"/>
      <c r="D13" s="189"/>
      <c r="E13" s="189"/>
      <c r="F13" s="189"/>
      <c r="G13" s="190"/>
    </row>
    <row r="15" spans="1:8" ht="15" thickBot="1">
      <c r="A15" s="1" t="s">
        <v>175</v>
      </c>
    </row>
    <row r="16" spans="1:8" ht="15" thickBot="1">
      <c r="A16" s="184"/>
      <c r="B16" s="185"/>
      <c r="C16" s="185"/>
      <c r="D16" s="185"/>
      <c r="E16" s="185"/>
      <c r="F16" s="185"/>
      <c r="G16" s="186"/>
    </row>
    <row r="18" spans="1:7" ht="15" thickBot="1">
      <c r="A18" s="1" t="s">
        <v>1</v>
      </c>
    </row>
    <row r="19" spans="1:7" ht="15" thickBot="1">
      <c r="A19" s="191"/>
      <c r="B19" s="185"/>
      <c r="C19" s="185"/>
      <c r="D19" s="185"/>
      <c r="E19" s="185"/>
      <c r="F19" s="185"/>
      <c r="G19" s="186"/>
    </row>
    <row r="21" spans="1:7" ht="15" thickBot="1">
      <c r="A21" s="1" t="s">
        <v>2</v>
      </c>
      <c r="B21" s="1"/>
      <c r="C21" s="1"/>
      <c r="D21" s="1"/>
      <c r="E21" s="1"/>
      <c r="F21" s="1"/>
      <c r="G21" s="1"/>
    </row>
    <row r="22" spans="1:7" ht="15" thickBot="1">
      <c r="A22" s="184"/>
      <c r="B22" s="185"/>
      <c r="C22" s="185"/>
      <c r="D22" s="185"/>
      <c r="E22" s="185"/>
      <c r="F22" s="185"/>
      <c r="G22" s="186"/>
    </row>
    <row r="24" spans="1:7" ht="15" thickBot="1">
      <c r="A24" s="1" t="s">
        <v>3</v>
      </c>
      <c r="B24" s="1"/>
      <c r="C24" s="1"/>
    </row>
    <row r="25" spans="1:7" ht="15" thickBot="1">
      <c r="A25" s="192"/>
      <c r="B25" s="193"/>
      <c r="C25" s="193"/>
      <c r="D25" s="193"/>
      <c r="E25" s="193"/>
      <c r="F25" s="193"/>
      <c r="G25" s="194"/>
    </row>
    <row r="27" spans="1:7" ht="15" thickBot="1">
      <c r="A27" s="1" t="s">
        <v>4</v>
      </c>
      <c r="B27" s="1"/>
      <c r="C27" s="1"/>
    </row>
    <row r="28" spans="1:7" ht="15" thickBot="1">
      <c r="A28" s="184"/>
      <c r="B28" s="185"/>
      <c r="C28" s="185"/>
      <c r="D28" s="185"/>
      <c r="E28" s="185"/>
      <c r="F28" s="185"/>
      <c r="G28" s="186"/>
    </row>
    <row r="46" spans="8:8">
      <c r="H46">
        <f>'General lnfo'!A22</f>
        <v>0</v>
      </c>
    </row>
  </sheetData>
  <sheetProtection algorithmName="SHA-512" hashValue="vlTeSVpJxl8IOdJ5gbkPYmD8svuT3eVYaR2DBah+98Yt5WF9zZEmOUPRv60Zq8sgHmva4r/hGpvxcgug02JK3A==" saltValue="VBm1ZgC+wdUlV89C7RxNoA==" spinCount="100000" sheet="1" objects="1" scenarios="1"/>
  <protectedRanges>
    <protectedRange sqref="A13:G13 A16:G16 A19:G19 A22:G22 A25:G25 A28:G28" name="Range1"/>
  </protectedRanges>
  <mergeCells count="7">
    <mergeCell ref="A28:G28"/>
    <mergeCell ref="A12:D12"/>
    <mergeCell ref="A13:G13"/>
    <mergeCell ref="A19:G19"/>
    <mergeCell ref="A22:G22"/>
    <mergeCell ref="A25:G25"/>
    <mergeCell ref="A16:G16"/>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143"/>
  <sheetViews>
    <sheetView showGridLines="0" tabSelected="1" zoomScale="70" zoomScaleNormal="70" workbookViewId="0">
      <selection activeCell="Q27" sqref="Q27:R27"/>
    </sheetView>
  </sheetViews>
  <sheetFormatPr defaultRowHeight="14.4"/>
  <cols>
    <col min="1" max="1" width="5.88671875" customWidth="1"/>
    <col min="2" max="2" width="13.44140625" customWidth="1"/>
    <col min="3" max="3" width="13" customWidth="1"/>
    <col min="5" max="5" width="14.5546875" customWidth="1"/>
    <col min="6" max="6" width="11" customWidth="1"/>
    <col min="7" max="7" width="12.109375" bestFit="1" customWidth="1"/>
    <col min="8" max="8" width="11.88671875" customWidth="1"/>
    <col min="9" max="9" width="13" customWidth="1"/>
    <col min="10" max="10" width="12.109375" customWidth="1"/>
    <col min="13" max="13" width="11.109375" customWidth="1"/>
    <col min="14" max="14" width="14.5546875" customWidth="1"/>
    <col min="15" max="15" width="11.33203125" customWidth="1"/>
    <col min="17" max="17" width="8.5546875" bestFit="1" customWidth="1"/>
    <col min="18" max="18" width="11.109375" customWidth="1"/>
    <col min="19" max="19" width="12.88671875" bestFit="1" customWidth="1"/>
    <col min="20" max="21" width="12.88671875" customWidth="1"/>
    <col min="22" max="22" width="11.5546875" customWidth="1"/>
    <col min="23" max="23" width="19.44140625" customWidth="1"/>
    <col min="24" max="25" width="14.44140625" customWidth="1"/>
    <col min="26" max="26" width="27.5546875" customWidth="1"/>
    <col min="27" max="27" width="19.109375" customWidth="1"/>
  </cols>
  <sheetData>
    <row r="1" spans="1:31" ht="26.4" thickBot="1">
      <c r="A1" s="9" t="s">
        <v>5</v>
      </c>
      <c r="B1" s="10"/>
      <c r="C1" s="10"/>
      <c r="D1" s="11"/>
    </row>
    <row r="2" spans="1:31" ht="15" thickBot="1">
      <c r="K2" s="7"/>
      <c r="O2" s="236" t="s">
        <v>194</v>
      </c>
      <c r="P2" s="237"/>
    </row>
    <row r="3" spans="1:31" ht="18.75" customHeight="1">
      <c r="A3" s="3" t="s">
        <v>41</v>
      </c>
      <c r="B3" s="3"/>
      <c r="C3" s="3"/>
      <c r="D3" s="4"/>
      <c r="F3" s="12"/>
      <c r="G3" s="13"/>
      <c r="H3" s="14" t="s">
        <v>156</v>
      </c>
      <c r="I3" s="14"/>
      <c r="J3" s="15"/>
      <c r="K3" s="8"/>
      <c r="O3" s="230" t="s">
        <v>203</v>
      </c>
      <c r="P3" s="231"/>
      <c r="Q3" s="231"/>
      <c r="R3" s="231"/>
      <c r="S3" s="231"/>
      <c r="T3" s="231"/>
      <c r="U3" s="232"/>
    </row>
    <row r="4" spans="1:31" ht="18.600000000000001" thickBot="1">
      <c r="A4" t="s">
        <v>161</v>
      </c>
      <c r="F4" s="16"/>
      <c r="G4" s="2"/>
      <c r="H4" s="17" t="s">
        <v>9</v>
      </c>
      <c r="I4" s="17"/>
      <c r="J4" s="18"/>
      <c r="K4" s="8"/>
      <c r="O4" s="233"/>
      <c r="P4" s="234"/>
      <c r="Q4" s="234"/>
      <c r="R4" s="234"/>
      <c r="S4" s="234"/>
      <c r="T4" s="234"/>
      <c r="U4" s="235"/>
    </row>
    <row r="5" spans="1:31" ht="18.600000000000001" thickBot="1">
      <c r="A5" t="s">
        <v>1</v>
      </c>
      <c r="B5" s="6" t="s">
        <v>7</v>
      </c>
      <c r="F5" s="19"/>
      <c r="G5" s="20"/>
      <c r="H5" s="21" t="s">
        <v>162</v>
      </c>
      <c r="I5" s="21"/>
      <c r="J5" s="22"/>
    </row>
    <row r="6" spans="1:31" ht="15" thickBot="1">
      <c r="A6" s="78" t="s">
        <v>138</v>
      </c>
      <c r="B6" s="78"/>
      <c r="C6" s="78"/>
    </row>
    <row r="7" spans="1:31" ht="15" thickBot="1">
      <c r="N7" s="241" t="s">
        <v>55</v>
      </c>
      <c r="O7" s="242"/>
      <c r="P7" s="243"/>
    </row>
    <row r="8" spans="1:31" ht="15" thickBot="1">
      <c r="N8" s="102" t="s">
        <v>53</v>
      </c>
      <c r="O8" s="103" t="s">
        <v>54</v>
      </c>
      <c r="P8" s="104" t="s">
        <v>58</v>
      </c>
      <c r="Q8" s="1" t="s">
        <v>56</v>
      </c>
      <c r="R8" s="1" t="s">
        <v>57</v>
      </c>
    </row>
    <row r="9" spans="1:31" ht="16.2" thickBot="1">
      <c r="A9" s="5" t="s">
        <v>6</v>
      </c>
      <c r="B9" s="5"/>
      <c r="C9" s="184">
        <f>'General lnfo'!A13</f>
        <v>0</v>
      </c>
      <c r="D9" s="185"/>
      <c r="E9" s="185"/>
      <c r="F9" s="185"/>
      <c r="G9" s="185"/>
      <c r="H9" s="186"/>
      <c r="J9" s="67" t="s">
        <v>43</v>
      </c>
      <c r="K9" s="220" t="s">
        <v>46</v>
      </c>
      <c r="L9" s="221"/>
      <c r="M9" s="221"/>
      <c r="N9" s="54">
        <v>150</v>
      </c>
      <c r="O9" s="39">
        <v>115</v>
      </c>
      <c r="P9" s="105">
        <v>80</v>
      </c>
      <c r="Q9" s="40">
        <v>0.58333333333333337</v>
      </c>
      <c r="R9" s="40">
        <v>0.5</v>
      </c>
    </row>
    <row r="10" spans="1:31" ht="15" thickBot="1">
      <c r="J10" s="65" t="s">
        <v>44</v>
      </c>
      <c r="K10" s="222" t="s">
        <v>45</v>
      </c>
      <c r="L10" s="223"/>
      <c r="M10" s="223"/>
      <c r="N10" s="54">
        <v>120</v>
      </c>
      <c r="O10" s="39">
        <v>85</v>
      </c>
      <c r="P10" s="105" t="s">
        <v>59</v>
      </c>
      <c r="Q10" s="40">
        <v>0.58333333333333337</v>
      </c>
      <c r="R10" s="40">
        <v>0.5</v>
      </c>
    </row>
    <row r="11" spans="1:31" ht="21.6" thickBot="1">
      <c r="A11" s="224" t="s">
        <v>42</v>
      </c>
      <c r="B11" s="225"/>
      <c r="C11" s="225"/>
      <c r="D11" s="225"/>
      <c r="E11" s="225"/>
      <c r="F11" s="226"/>
      <c r="J11" s="66" t="s">
        <v>47</v>
      </c>
      <c r="K11" s="222" t="s">
        <v>48</v>
      </c>
      <c r="L11" s="223"/>
      <c r="M11" s="223"/>
      <c r="N11" s="56">
        <v>80</v>
      </c>
      <c r="O11" s="57">
        <v>50</v>
      </c>
      <c r="P11" s="106" t="s">
        <v>59</v>
      </c>
      <c r="Q11" s="40">
        <v>0.58333333333333337</v>
      </c>
      <c r="R11" s="40">
        <v>0.5</v>
      </c>
      <c r="S11" s="240" t="s">
        <v>205</v>
      </c>
      <c r="T11" s="240"/>
    </row>
    <row r="13" spans="1:31" ht="15" thickBot="1"/>
    <row r="14" spans="1:31" ht="24" thickBot="1">
      <c r="A14" s="229" t="s">
        <v>113</v>
      </c>
      <c r="B14" s="229"/>
      <c r="C14" s="229"/>
      <c r="D14" s="229"/>
      <c r="E14" s="229"/>
      <c r="F14" s="229"/>
      <c r="G14" s="229"/>
      <c r="H14" s="73"/>
      <c r="J14" s="227" t="s">
        <v>144</v>
      </c>
      <c r="K14" s="228"/>
      <c r="L14" s="107"/>
      <c r="N14" s="227" t="s">
        <v>145</v>
      </c>
      <c r="O14" s="228"/>
      <c r="P14" s="107"/>
      <c r="V14" s="73"/>
      <c r="W14" s="73"/>
      <c r="X14" s="73"/>
      <c r="Y14" s="73"/>
      <c r="Z14" s="73"/>
      <c r="AA14" s="73"/>
      <c r="AB14" s="73"/>
      <c r="AC14" s="73"/>
      <c r="AD14" s="73"/>
      <c r="AE14" s="73"/>
    </row>
    <row r="16" spans="1:31" ht="15" customHeight="1">
      <c r="A16" s="208" t="s">
        <v>88</v>
      </c>
      <c r="B16" s="208" t="s">
        <v>12</v>
      </c>
      <c r="C16" s="208" t="s">
        <v>11</v>
      </c>
      <c r="D16" s="208" t="s">
        <v>52</v>
      </c>
      <c r="E16" s="208" t="s">
        <v>13</v>
      </c>
      <c r="F16" s="208" t="s">
        <v>86</v>
      </c>
      <c r="G16" s="208" t="s">
        <v>15</v>
      </c>
      <c r="H16" s="208" t="s">
        <v>93</v>
      </c>
      <c r="I16" s="214" t="s">
        <v>154</v>
      </c>
      <c r="J16" s="215"/>
      <c r="K16" s="215"/>
      <c r="L16" s="216"/>
      <c r="M16" s="214" t="s">
        <v>137</v>
      </c>
      <c r="N16" s="215"/>
      <c r="O16" s="215"/>
      <c r="P16" s="216"/>
      <c r="Q16" s="208" t="s">
        <v>97</v>
      </c>
      <c r="R16" s="208"/>
      <c r="S16" s="201" t="s">
        <v>87</v>
      </c>
      <c r="T16" s="209" t="s">
        <v>202</v>
      </c>
      <c r="U16" s="208" t="s">
        <v>146</v>
      </c>
      <c r="V16" s="208" t="s">
        <v>112</v>
      </c>
      <c r="W16" s="204" t="s">
        <v>143</v>
      </c>
      <c r="X16" s="205"/>
      <c r="Y16" s="201" t="s">
        <v>168</v>
      </c>
      <c r="Z16" s="208" t="s">
        <v>150</v>
      </c>
      <c r="AA16" s="60"/>
    </row>
    <row r="17" spans="1:27">
      <c r="A17" s="208"/>
      <c r="B17" s="208"/>
      <c r="C17" s="208"/>
      <c r="D17" s="208"/>
      <c r="E17" s="208"/>
      <c r="F17" s="208"/>
      <c r="G17" s="208"/>
      <c r="H17" s="208"/>
      <c r="I17" s="175" t="s">
        <v>60</v>
      </c>
      <c r="J17" s="68" t="s">
        <v>61</v>
      </c>
      <c r="K17" s="68" t="s">
        <v>62</v>
      </c>
      <c r="L17" s="68" t="s">
        <v>198</v>
      </c>
      <c r="M17" s="68" t="s">
        <v>60</v>
      </c>
      <c r="N17" s="68" t="s">
        <v>61</v>
      </c>
      <c r="O17" s="68" t="s">
        <v>63</v>
      </c>
      <c r="P17" s="69" t="s">
        <v>198</v>
      </c>
      <c r="Q17" s="208"/>
      <c r="R17" s="208"/>
      <c r="S17" s="202"/>
      <c r="T17" s="210"/>
      <c r="U17" s="208"/>
      <c r="V17" s="208"/>
      <c r="W17" s="206"/>
      <c r="X17" s="207"/>
      <c r="Y17" s="202"/>
      <c r="Z17" s="208"/>
      <c r="AA17" s="60"/>
    </row>
    <row r="18" spans="1:27">
      <c r="A18" s="108">
        <v>1</v>
      </c>
      <c r="B18" s="70" t="s">
        <v>106</v>
      </c>
      <c r="C18" s="70" t="s">
        <v>107</v>
      </c>
      <c r="D18" s="179" t="s">
        <v>101</v>
      </c>
      <c r="E18" s="179" t="s">
        <v>159</v>
      </c>
      <c r="F18" s="179" t="s">
        <v>108</v>
      </c>
      <c r="G18" s="101">
        <v>31719</v>
      </c>
      <c r="H18" s="179" t="s">
        <v>104</v>
      </c>
      <c r="I18" s="180">
        <v>45148</v>
      </c>
      <c r="J18" s="71">
        <v>0.51041666666666663</v>
      </c>
      <c r="K18" s="179" t="s">
        <v>105</v>
      </c>
      <c r="L18" s="179" t="s">
        <v>109</v>
      </c>
      <c r="M18" s="180">
        <v>45151</v>
      </c>
      <c r="N18" s="71">
        <v>0.60555555555555551</v>
      </c>
      <c r="O18" s="179" t="s">
        <v>110</v>
      </c>
      <c r="P18" s="179" t="s">
        <v>111</v>
      </c>
      <c r="Q18" s="203" t="s">
        <v>98</v>
      </c>
      <c r="R18" s="203"/>
      <c r="S18" s="72" t="s">
        <v>53</v>
      </c>
      <c r="T18" s="72">
        <f>_xlfn.DAYS(M18,I18)</f>
        <v>3</v>
      </c>
      <c r="U18" s="110">
        <f t="shared" ref="U18:U33" si="0">IF($Q18="HOTEL",0,IF($Q18="Double Tree by Hilton",(IF(S18="Single",150,IF(S18="Double",115,IF(S18="Triple",80,IF(S18="ROOM",0))))),IF($Q18="Hotel Rusia",(IF(S18="Single",120,IF(S18="Double",85,IF(S18="Triple","There is no triple rooms for this hotel",IF(S18="ROOM",0))))),IF($Q18="Hotel Continental",(IF(S18="Single",80,IF(S18="Double",50,IF(S18="Triple","There is no triple rooms for this hotel",IF(S18="ROOM",0)))))))))</f>
        <v>120</v>
      </c>
      <c r="V18" s="72" t="s">
        <v>114</v>
      </c>
      <c r="W18" s="196" t="s">
        <v>204</v>
      </c>
      <c r="X18" s="198"/>
      <c r="Y18" s="171">
        <f t="shared" ref="Y18:Y33" si="1">IF(E18="",0,IF($E18="Competitor",IF(V18="Yes",20,IF(V18="No",10,IF($B3="Coach",0,0))),0))</f>
        <v>20</v>
      </c>
      <c r="Z18" s="112">
        <f>T18*U18</f>
        <v>360</v>
      </c>
    </row>
    <row r="19" spans="1:27">
      <c r="A19" s="108">
        <v>2</v>
      </c>
      <c r="B19" s="26"/>
      <c r="C19" s="26"/>
      <c r="D19" s="38"/>
      <c r="E19" s="108"/>
      <c r="F19" s="108"/>
      <c r="G19" s="172"/>
      <c r="H19" s="108"/>
      <c r="I19" s="181"/>
      <c r="J19" s="182"/>
      <c r="K19" s="183"/>
      <c r="L19" s="183"/>
      <c r="M19" s="181"/>
      <c r="N19" s="182"/>
      <c r="O19" s="183"/>
      <c r="P19" s="183"/>
      <c r="Q19" s="195" t="s">
        <v>147</v>
      </c>
      <c r="R19" s="195"/>
      <c r="S19" s="108" t="s">
        <v>148</v>
      </c>
      <c r="T19" s="72">
        <f>_xlfn.DAYS(M19,I19)</f>
        <v>0</v>
      </c>
      <c r="U19" s="111">
        <f t="shared" si="0"/>
        <v>0</v>
      </c>
      <c r="V19" s="108"/>
      <c r="W19" s="199"/>
      <c r="X19" s="200"/>
      <c r="Y19" s="131">
        <f t="shared" si="1"/>
        <v>0</v>
      </c>
      <c r="Z19" s="113">
        <f>T19*U19</f>
        <v>0</v>
      </c>
    </row>
    <row r="20" spans="1:27">
      <c r="A20" s="108">
        <v>3</v>
      </c>
      <c r="B20" s="26"/>
      <c r="C20" s="26"/>
      <c r="D20" s="38"/>
      <c r="E20" s="108"/>
      <c r="F20" s="38"/>
      <c r="G20" s="38"/>
      <c r="H20" s="38"/>
      <c r="I20" s="181"/>
      <c r="J20" s="182"/>
      <c r="K20" s="183"/>
      <c r="L20" s="183"/>
      <c r="M20" s="181"/>
      <c r="N20" s="182"/>
      <c r="O20" s="183"/>
      <c r="P20" s="183"/>
      <c r="Q20" s="195" t="s">
        <v>147</v>
      </c>
      <c r="R20" s="195"/>
      <c r="S20" s="108" t="s">
        <v>148</v>
      </c>
      <c r="T20" s="72">
        <f t="shared" ref="T20:T33" si="2">_xlfn.DAYS(M20,I20)</f>
        <v>0</v>
      </c>
      <c r="U20" s="111">
        <f t="shared" si="0"/>
        <v>0</v>
      </c>
      <c r="V20" s="108"/>
      <c r="W20" s="199"/>
      <c r="X20" s="200"/>
      <c r="Y20" s="131">
        <f t="shared" si="1"/>
        <v>0</v>
      </c>
      <c r="Z20" s="113">
        <f t="shared" ref="Z20:Z33" si="3">T20*U20</f>
        <v>0</v>
      </c>
    </row>
    <row r="21" spans="1:27">
      <c r="A21" s="108">
        <v>4</v>
      </c>
      <c r="B21" s="26"/>
      <c r="C21" s="26"/>
      <c r="D21" s="38"/>
      <c r="E21" s="108"/>
      <c r="F21" s="38"/>
      <c r="G21" s="38"/>
      <c r="H21" s="38"/>
      <c r="I21" s="181"/>
      <c r="J21" s="182"/>
      <c r="K21" s="183"/>
      <c r="L21" s="183"/>
      <c r="M21" s="181"/>
      <c r="N21" s="182"/>
      <c r="O21" s="183"/>
      <c r="P21" s="183"/>
      <c r="Q21" s="195" t="s">
        <v>147</v>
      </c>
      <c r="R21" s="195"/>
      <c r="S21" s="108" t="s">
        <v>148</v>
      </c>
      <c r="T21" s="72">
        <f t="shared" si="2"/>
        <v>0</v>
      </c>
      <c r="U21" s="111">
        <f t="shared" si="0"/>
        <v>0</v>
      </c>
      <c r="V21" s="108"/>
      <c r="W21" s="199"/>
      <c r="X21" s="200"/>
      <c r="Y21" s="131">
        <f t="shared" si="1"/>
        <v>0</v>
      </c>
      <c r="Z21" s="113">
        <f t="shared" si="3"/>
        <v>0</v>
      </c>
    </row>
    <row r="22" spans="1:27">
      <c r="A22" s="108">
        <v>5</v>
      </c>
      <c r="B22" s="26"/>
      <c r="C22" s="26"/>
      <c r="D22" s="38"/>
      <c r="E22" s="108"/>
      <c r="F22" s="38"/>
      <c r="G22" s="38"/>
      <c r="H22" s="38"/>
      <c r="I22" s="181"/>
      <c r="J22" s="182"/>
      <c r="K22" s="183"/>
      <c r="L22" s="183"/>
      <c r="M22" s="181"/>
      <c r="N22" s="182"/>
      <c r="O22" s="183"/>
      <c r="P22" s="183"/>
      <c r="Q22" s="195" t="s">
        <v>147</v>
      </c>
      <c r="R22" s="195"/>
      <c r="S22" s="108" t="s">
        <v>148</v>
      </c>
      <c r="T22" s="72">
        <f t="shared" si="2"/>
        <v>0</v>
      </c>
      <c r="U22" s="111">
        <f t="shared" si="0"/>
        <v>0</v>
      </c>
      <c r="V22" s="108"/>
      <c r="W22" s="199"/>
      <c r="X22" s="200"/>
      <c r="Y22" s="131">
        <f t="shared" si="1"/>
        <v>0</v>
      </c>
      <c r="Z22" s="113">
        <f t="shared" si="3"/>
        <v>0</v>
      </c>
    </row>
    <row r="23" spans="1:27">
      <c r="A23" s="108">
        <v>6</v>
      </c>
      <c r="B23" s="26"/>
      <c r="C23" s="26"/>
      <c r="D23" s="38"/>
      <c r="E23" s="108"/>
      <c r="F23" s="38"/>
      <c r="G23" s="38"/>
      <c r="H23" s="38"/>
      <c r="I23" s="181"/>
      <c r="J23" s="182"/>
      <c r="K23" s="183"/>
      <c r="L23" s="183"/>
      <c r="M23" s="181"/>
      <c r="N23" s="182"/>
      <c r="O23" s="183"/>
      <c r="P23" s="183"/>
      <c r="Q23" s="195" t="s">
        <v>147</v>
      </c>
      <c r="R23" s="195"/>
      <c r="S23" s="108" t="s">
        <v>148</v>
      </c>
      <c r="T23" s="72">
        <f t="shared" si="2"/>
        <v>0</v>
      </c>
      <c r="U23" s="111">
        <f t="shared" si="0"/>
        <v>0</v>
      </c>
      <c r="V23" s="108"/>
      <c r="W23" s="199"/>
      <c r="X23" s="200"/>
      <c r="Y23" s="131">
        <f t="shared" si="1"/>
        <v>0</v>
      </c>
      <c r="Z23" s="113">
        <f t="shared" si="3"/>
        <v>0</v>
      </c>
    </row>
    <row r="24" spans="1:27">
      <c r="A24" s="108">
        <v>7</v>
      </c>
      <c r="B24" s="26"/>
      <c r="C24" s="26"/>
      <c r="D24" s="38"/>
      <c r="E24" s="108"/>
      <c r="F24" s="38"/>
      <c r="G24" s="38"/>
      <c r="H24" s="38"/>
      <c r="I24" s="181"/>
      <c r="J24" s="182"/>
      <c r="K24" s="183"/>
      <c r="L24" s="183"/>
      <c r="M24" s="181"/>
      <c r="N24" s="182"/>
      <c r="O24" s="183"/>
      <c r="P24" s="183"/>
      <c r="Q24" s="195" t="s">
        <v>147</v>
      </c>
      <c r="R24" s="195"/>
      <c r="S24" s="108" t="s">
        <v>148</v>
      </c>
      <c r="T24" s="72">
        <f t="shared" si="2"/>
        <v>0</v>
      </c>
      <c r="U24" s="111">
        <f t="shared" si="0"/>
        <v>0</v>
      </c>
      <c r="V24" s="108"/>
      <c r="W24" s="199"/>
      <c r="X24" s="200"/>
      <c r="Y24" s="131">
        <f t="shared" si="1"/>
        <v>0</v>
      </c>
      <c r="Z24" s="113">
        <f t="shared" si="3"/>
        <v>0</v>
      </c>
    </row>
    <row r="25" spans="1:27">
      <c r="A25" s="108">
        <v>8</v>
      </c>
      <c r="B25" s="26"/>
      <c r="C25" s="26"/>
      <c r="D25" s="38"/>
      <c r="E25" s="108"/>
      <c r="F25" s="38"/>
      <c r="G25" s="38"/>
      <c r="H25" s="38"/>
      <c r="I25" s="181"/>
      <c r="J25" s="182"/>
      <c r="K25" s="183"/>
      <c r="L25" s="183"/>
      <c r="M25" s="181"/>
      <c r="N25" s="182"/>
      <c r="O25" s="183"/>
      <c r="P25" s="183"/>
      <c r="Q25" s="195" t="s">
        <v>147</v>
      </c>
      <c r="R25" s="195"/>
      <c r="S25" s="108" t="s">
        <v>148</v>
      </c>
      <c r="T25" s="72">
        <f t="shared" si="2"/>
        <v>0</v>
      </c>
      <c r="U25" s="111">
        <f t="shared" si="0"/>
        <v>0</v>
      </c>
      <c r="V25" s="108"/>
      <c r="W25" s="199"/>
      <c r="X25" s="200"/>
      <c r="Y25" s="131">
        <f t="shared" si="1"/>
        <v>0</v>
      </c>
      <c r="Z25" s="113">
        <f t="shared" si="3"/>
        <v>0</v>
      </c>
    </row>
    <row r="26" spans="1:27">
      <c r="A26" s="108">
        <v>9</v>
      </c>
      <c r="B26" s="26"/>
      <c r="C26" s="26"/>
      <c r="D26" s="38"/>
      <c r="E26" s="108"/>
      <c r="F26" s="38"/>
      <c r="G26" s="38"/>
      <c r="H26" s="38"/>
      <c r="I26" s="181"/>
      <c r="J26" s="182"/>
      <c r="K26" s="183"/>
      <c r="L26" s="183"/>
      <c r="M26" s="181"/>
      <c r="N26" s="182"/>
      <c r="O26" s="183"/>
      <c r="P26" s="183"/>
      <c r="Q26" s="195" t="s">
        <v>147</v>
      </c>
      <c r="R26" s="195"/>
      <c r="S26" s="108" t="s">
        <v>148</v>
      </c>
      <c r="T26" s="72">
        <f t="shared" si="2"/>
        <v>0</v>
      </c>
      <c r="U26" s="111">
        <f t="shared" si="0"/>
        <v>0</v>
      </c>
      <c r="V26" s="108"/>
      <c r="W26" s="199"/>
      <c r="X26" s="200"/>
      <c r="Y26" s="131">
        <f t="shared" si="1"/>
        <v>0</v>
      </c>
      <c r="Z26" s="113">
        <f t="shared" si="3"/>
        <v>0</v>
      </c>
    </row>
    <row r="27" spans="1:27">
      <c r="A27" s="108">
        <v>10</v>
      </c>
      <c r="B27" s="26"/>
      <c r="C27" s="26"/>
      <c r="D27" s="38"/>
      <c r="E27" s="108"/>
      <c r="F27" s="38"/>
      <c r="G27" s="38"/>
      <c r="H27" s="38"/>
      <c r="I27" s="181"/>
      <c r="J27" s="182"/>
      <c r="K27" s="183"/>
      <c r="L27" s="183"/>
      <c r="M27" s="181"/>
      <c r="N27" s="182"/>
      <c r="O27" s="183"/>
      <c r="P27" s="183"/>
      <c r="Q27" s="195" t="s">
        <v>147</v>
      </c>
      <c r="R27" s="195"/>
      <c r="S27" s="108" t="s">
        <v>148</v>
      </c>
      <c r="T27" s="72">
        <f t="shared" si="2"/>
        <v>0</v>
      </c>
      <c r="U27" s="111">
        <f t="shared" si="0"/>
        <v>0</v>
      </c>
      <c r="V27" s="108"/>
      <c r="W27" s="199"/>
      <c r="X27" s="200"/>
      <c r="Y27" s="131">
        <f t="shared" si="1"/>
        <v>0</v>
      </c>
      <c r="Z27" s="113">
        <f t="shared" si="3"/>
        <v>0</v>
      </c>
    </row>
    <row r="28" spans="1:27">
      <c r="A28" s="108">
        <v>11</v>
      </c>
      <c r="B28" s="26"/>
      <c r="C28" s="26"/>
      <c r="D28" s="38"/>
      <c r="E28" s="108"/>
      <c r="F28" s="38"/>
      <c r="G28" s="38"/>
      <c r="H28" s="38"/>
      <c r="I28" s="181"/>
      <c r="J28" s="182"/>
      <c r="K28" s="183"/>
      <c r="L28" s="183"/>
      <c r="M28" s="181"/>
      <c r="N28" s="182"/>
      <c r="O28" s="183"/>
      <c r="P28" s="183"/>
      <c r="Q28" s="195" t="s">
        <v>147</v>
      </c>
      <c r="R28" s="195"/>
      <c r="S28" s="108" t="s">
        <v>148</v>
      </c>
      <c r="T28" s="72">
        <f t="shared" si="2"/>
        <v>0</v>
      </c>
      <c r="U28" s="111">
        <f t="shared" si="0"/>
        <v>0</v>
      </c>
      <c r="V28" s="108"/>
      <c r="W28" s="199"/>
      <c r="X28" s="200"/>
      <c r="Y28" s="131">
        <f t="shared" si="1"/>
        <v>0</v>
      </c>
      <c r="Z28" s="113">
        <f t="shared" si="3"/>
        <v>0</v>
      </c>
    </row>
    <row r="29" spans="1:27">
      <c r="A29" s="108">
        <v>12</v>
      </c>
      <c r="B29" s="26"/>
      <c r="C29" s="26"/>
      <c r="D29" s="38"/>
      <c r="E29" s="108"/>
      <c r="F29" s="38"/>
      <c r="G29" s="38"/>
      <c r="H29" s="38"/>
      <c r="I29" s="181"/>
      <c r="J29" s="182"/>
      <c r="K29" s="183"/>
      <c r="L29" s="183"/>
      <c r="M29" s="181"/>
      <c r="N29" s="182"/>
      <c r="O29" s="183"/>
      <c r="P29" s="183"/>
      <c r="Q29" s="195" t="s">
        <v>147</v>
      </c>
      <c r="R29" s="195"/>
      <c r="S29" s="108" t="s">
        <v>148</v>
      </c>
      <c r="T29" s="72">
        <f t="shared" si="2"/>
        <v>0</v>
      </c>
      <c r="U29" s="111">
        <f t="shared" si="0"/>
        <v>0</v>
      </c>
      <c r="V29" s="108"/>
      <c r="W29" s="199"/>
      <c r="X29" s="200"/>
      <c r="Y29" s="131">
        <f t="shared" si="1"/>
        <v>0</v>
      </c>
      <c r="Z29" s="113">
        <f t="shared" si="3"/>
        <v>0</v>
      </c>
    </row>
    <row r="30" spans="1:27">
      <c r="A30" s="108">
        <v>13</v>
      </c>
      <c r="B30" s="26"/>
      <c r="C30" s="26"/>
      <c r="D30" s="38"/>
      <c r="E30" s="108"/>
      <c r="F30" s="38"/>
      <c r="G30" s="38"/>
      <c r="H30" s="38"/>
      <c r="I30" s="181"/>
      <c r="J30" s="182"/>
      <c r="K30" s="183"/>
      <c r="L30" s="183"/>
      <c r="M30" s="181"/>
      <c r="N30" s="182"/>
      <c r="O30" s="183"/>
      <c r="P30" s="183"/>
      <c r="Q30" s="195" t="s">
        <v>147</v>
      </c>
      <c r="R30" s="195"/>
      <c r="S30" s="108" t="s">
        <v>148</v>
      </c>
      <c r="T30" s="72">
        <f t="shared" si="2"/>
        <v>0</v>
      </c>
      <c r="U30" s="111">
        <f t="shared" si="0"/>
        <v>0</v>
      </c>
      <c r="V30" s="108"/>
      <c r="W30" s="199"/>
      <c r="X30" s="200"/>
      <c r="Y30" s="131">
        <f t="shared" si="1"/>
        <v>0</v>
      </c>
      <c r="Z30" s="113">
        <f t="shared" si="3"/>
        <v>0</v>
      </c>
    </row>
    <row r="31" spans="1:27">
      <c r="A31" s="108">
        <v>14</v>
      </c>
      <c r="B31" s="26"/>
      <c r="C31" s="26"/>
      <c r="D31" s="38"/>
      <c r="E31" s="108"/>
      <c r="F31" s="38"/>
      <c r="G31" s="38"/>
      <c r="H31" s="38"/>
      <c r="I31" s="181"/>
      <c r="J31" s="182"/>
      <c r="K31" s="183"/>
      <c r="L31" s="183"/>
      <c r="M31" s="181"/>
      <c r="N31" s="182"/>
      <c r="O31" s="183"/>
      <c r="P31" s="183"/>
      <c r="Q31" s="195" t="s">
        <v>147</v>
      </c>
      <c r="R31" s="195"/>
      <c r="S31" s="108" t="s">
        <v>148</v>
      </c>
      <c r="T31" s="72">
        <f t="shared" si="2"/>
        <v>0</v>
      </c>
      <c r="U31" s="111">
        <f t="shared" si="0"/>
        <v>0</v>
      </c>
      <c r="V31" s="108"/>
      <c r="W31" s="199"/>
      <c r="X31" s="200"/>
      <c r="Y31" s="131">
        <f t="shared" si="1"/>
        <v>0</v>
      </c>
      <c r="Z31" s="113">
        <f t="shared" si="3"/>
        <v>0</v>
      </c>
    </row>
    <row r="32" spans="1:27">
      <c r="A32" s="108">
        <v>15</v>
      </c>
      <c r="B32" s="26"/>
      <c r="C32" s="26"/>
      <c r="D32" s="38"/>
      <c r="E32" s="108"/>
      <c r="F32" s="38"/>
      <c r="G32" s="38"/>
      <c r="H32" s="38"/>
      <c r="I32" s="181"/>
      <c r="J32" s="182"/>
      <c r="K32" s="183"/>
      <c r="L32" s="183"/>
      <c r="M32" s="181"/>
      <c r="N32" s="182"/>
      <c r="O32" s="183"/>
      <c r="P32" s="183"/>
      <c r="Q32" s="195" t="s">
        <v>147</v>
      </c>
      <c r="R32" s="195"/>
      <c r="S32" s="108" t="s">
        <v>148</v>
      </c>
      <c r="T32" s="72">
        <f t="shared" si="2"/>
        <v>0</v>
      </c>
      <c r="U32" s="111">
        <f t="shared" si="0"/>
        <v>0</v>
      </c>
      <c r="V32" s="108"/>
      <c r="W32" s="199"/>
      <c r="X32" s="200"/>
      <c r="Y32" s="131">
        <f t="shared" si="1"/>
        <v>0</v>
      </c>
      <c r="Z32" s="113">
        <f t="shared" si="3"/>
        <v>0</v>
      </c>
    </row>
    <row r="33" spans="1:26">
      <c r="A33" s="108">
        <v>16</v>
      </c>
      <c r="B33" s="26"/>
      <c r="C33" s="26"/>
      <c r="D33" s="38"/>
      <c r="E33" s="108"/>
      <c r="F33" s="38"/>
      <c r="G33" s="38"/>
      <c r="H33" s="38"/>
      <c r="I33" s="181"/>
      <c r="J33" s="182"/>
      <c r="K33" s="183"/>
      <c r="L33" s="183"/>
      <c r="M33" s="181"/>
      <c r="N33" s="182"/>
      <c r="O33" s="183"/>
      <c r="P33" s="183"/>
      <c r="Q33" s="195" t="s">
        <v>147</v>
      </c>
      <c r="R33" s="195"/>
      <c r="S33" s="108" t="s">
        <v>148</v>
      </c>
      <c r="T33" s="72">
        <f t="shared" si="2"/>
        <v>0</v>
      </c>
      <c r="U33" s="111">
        <f t="shared" si="0"/>
        <v>0</v>
      </c>
      <c r="V33" s="108"/>
      <c r="W33" s="199"/>
      <c r="X33" s="200"/>
      <c r="Y33" s="131">
        <f t="shared" si="1"/>
        <v>0</v>
      </c>
      <c r="Z33" s="113">
        <f t="shared" si="3"/>
        <v>0</v>
      </c>
    </row>
    <row r="34" spans="1:26">
      <c r="A34" s="108">
        <v>17</v>
      </c>
      <c r="B34" s="26"/>
      <c r="C34" s="26"/>
      <c r="D34" s="38"/>
      <c r="E34" s="108"/>
      <c r="F34" s="38"/>
      <c r="G34" s="38"/>
      <c r="H34" s="38"/>
      <c r="I34" s="181"/>
      <c r="J34" s="182"/>
      <c r="K34" s="183"/>
      <c r="L34" s="183"/>
      <c r="M34" s="181"/>
      <c r="N34" s="182"/>
      <c r="O34" s="183"/>
      <c r="P34" s="183"/>
      <c r="Q34" s="195" t="s">
        <v>147</v>
      </c>
      <c r="R34" s="195"/>
      <c r="S34" s="108" t="s">
        <v>148</v>
      </c>
      <c r="T34" s="72">
        <f t="shared" ref="T34:T58" si="4">_xlfn.DAYS(M34,I34)</f>
        <v>0</v>
      </c>
      <c r="U34" s="111">
        <f t="shared" ref="U34:U58" si="5">IF($Q34="HOTEL",0,IF($Q34="Double Tree by Hilton",(IF(S34="Single",150,IF(S34="Double",115,IF(S34="Triple",80,IF(S34="ROOM",0))))),IF($Q34="Hotel Rusia",(IF(S34="Single",120,IF(S34="Double",85,IF(S34="Triple","There is no triple rooms for this hotel",IF(S34="ROOM",0))))),IF($Q34="Hotel Continental",(IF(S34="Single",80,IF(S34="Double",50,IF(S34="Triple","There is no triple rooms for this hotel",IF(S34="ROOM",0)))))))))</f>
        <v>0</v>
      </c>
      <c r="V34" s="108"/>
      <c r="W34" s="199"/>
      <c r="X34" s="200"/>
      <c r="Y34" s="131">
        <f t="shared" ref="Y34:Y58" si="6">IF(E34="",0,IF($E34="Competitor",IF(V34="Yes",20,IF(V34="No",10,IF($B19="Coach",0,0))),0))</f>
        <v>0</v>
      </c>
      <c r="Z34" s="113">
        <f t="shared" ref="Z34:Z58" si="7">T34*U34</f>
        <v>0</v>
      </c>
    </row>
    <row r="35" spans="1:26">
      <c r="A35" s="108">
        <v>18</v>
      </c>
      <c r="B35" s="26"/>
      <c r="C35" s="26"/>
      <c r="D35" s="38"/>
      <c r="E35" s="108"/>
      <c r="F35" s="38"/>
      <c r="G35" s="38"/>
      <c r="H35" s="38"/>
      <c r="I35" s="181"/>
      <c r="J35" s="182"/>
      <c r="K35" s="183"/>
      <c r="L35" s="183"/>
      <c r="M35" s="181"/>
      <c r="N35" s="182"/>
      <c r="O35" s="183"/>
      <c r="P35" s="183"/>
      <c r="Q35" s="195" t="s">
        <v>147</v>
      </c>
      <c r="R35" s="195"/>
      <c r="S35" s="108" t="s">
        <v>148</v>
      </c>
      <c r="T35" s="72">
        <f t="shared" si="4"/>
        <v>0</v>
      </c>
      <c r="U35" s="111">
        <f t="shared" si="5"/>
        <v>0</v>
      </c>
      <c r="V35" s="108"/>
      <c r="W35" s="199"/>
      <c r="X35" s="200"/>
      <c r="Y35" s="131">
        <f t="shared" si="6"/>
        <v>0</v>
      </c>
      <c r="Z35" s="113">
        <f t="shared" si="7"/>
        <v>0</v>
      </c>
    </row>
    <row r="36" spans="1:26">
      <c r="A36" s="108">
        <v>19</v>
      </c>
      <c r="B36" s="26"/>
      <c r="C36" s="26"/>
      <c r="D36" s="38"/>
      <c r="E36" s="108"/>
      <c r="F36" s="38"/>
      <c r="G36" s="38"/>
      <c r="H36" s="38"/>
      <c r="I36" s="181"/>
      <c r="J36" s="182"/>
      <c r="K36" s="183"/>
      <c r="L36" s="183"/>
      <c r="M36" s="181"/>
      <c r="N36" s="182"/>
      <c r="O36" s="183"/>
      <c r="P36" s="183"/>
      <c r="Q36" s="195" t="s">
        <v>147</v>
      </c>
      <c r="R36" s="195"/>
      <c r="S36" s="108" t="s">
        <v>148</v>
      </c>
      <c r="T36" s="72">
        <f t="shared" si="4"/>
        <v>0</v>
      </c>
      <c r="U36" s="111">
        <f t="shared" si="5"/>
        <v>0</v>
      </c>
      <c r="V36" s="108"/>
      <c r="W36" s="199"/>
      <c r="X36" s="200"/>
      <c r="Y36" s="131">
        <f t="shared" si="6"/>
        <v>0</v>
      </c>
      <c r="Z36" s="113">
        <f t="shared" si="7"/>
        <v>0</v>
      </c>
    </row>
    <row r="37" spans="1:26">
      <c r="A37" s="108">
        <v>20</v>
      </c>
      <c r="B37" s="26"/>
      <c r="C37" s="26"/>
      <c r="D37" s="38"/>
      <c r="E37" s="108"/>
      <c r="F37" s="38"/>
      <c r="G37" s="38"/>
      <c r="H37" s="38"/>
      <c r="I37" s="181"/>
      <c r="J37" s="182"/>
      <c r="K37" s="183"/>
      <c r="L37" s="183"/>
      <c r="M37" s="181"/>
      <c r="N37" s="182"/>
      <c r="O37" s="183"/>
      <c r="P37" s="183"/>
      <c r="Q37" s="195" t="s">
        <v>147</v>
      </c>
      <c r="R37" s="195"/>
      <c r="S37" s="108" t="s">
        <v>148</v>
      </c>
      <c r="T37" s="72">
        <f t="shared" si="4"/>
        <v>0</v>
      </c>
      <c r="U37" s="111">
        <f t="shared" si="5"/>
        <v>0</v>
      </c>
      <c r="V37" s="108"/>
      <c r="W37" s="199"/>
      <c r="X37" s="200"/>
      <c r="Y37" s="131">
        <f t="shared" si="6"/>
        <v>0</v>
      </c>
      <c r="Z37" s="113">
        <f t="shared" si="7"/>
        <v>0</v>
      </c>
    </row>
    <row r="38" spans="1:26">
      <c r="A38" s="108">
        <v>21</v>
      </c>
      <c r="B38" s="26"/>
      <c r="C38" s="26"/>
      <c r="D38" s="38"/>
      <c r="E38" s="108"/>
      <c r="F38" s="38"/>
      <c r="G38" s="38"/>
      <c r="H38" s="38"/>
      <c r="I38" s="181"/>
      <c r="J38" s="182"/>
      <c r="K38" s="183"/>
      <c r="L38" s="183"/>
      <c r="M38" s="181"/>
      <c r="N38" s="182"/>
      <c r="O38" s="183"/>
      <c r="P38" s="183"/>
      <c r="Q38" s="195" t="s">
        <v>147</v>
      </c>
      <c r="R38" s="195"/>
      <c r="S38" s="108" t="s">
        <v>148</v>
      </c>
      <c r="T38" s="72">
        <f t="shared" si="4"/>
        <v>0</v>
      </c>
      <c r="U38" s="111">
        <f t="shared" si="5"/>
        <v>0</v>
      </c>
      <c r="V38" s="108"/>
      <c r="W38" s="199"/>
      <c r="X38" s="200"/>
      <c r="Y38" s="131">
        <f t="shared" si="6"/>
        <v>0</v>
      </c>
      <c r="Z38" s="113">
        <f t="shared" si="7"/>
        <v>0</v>
      </c>
    </row>
    <row r="39" spans="1:26">
      <c r="A39" s="108">
        <v>22</v>
      </c>
      <c r="B39" s="26"/>
      <c r="C39" s="26"/>
      <c r="D39" s="38"/>
      <c r="E39" s="108"/>
      <c r="F39" s="38"/>
      <c r="G39" s="38"/>
      <c r="H39" s="38"/>
      <c r="I39" s="181"/>
      <c r="J39" s="182"/>
      <c r="K39" s="183"/>
      <c r="L39" s="183"/>
      <c r="M39" s="181"/>
      <c r="N39" s="182"/>
      <c r="O39" s="183"/>
      <c r="P39" s="183"/>
      <c r="Q39" s="195" t="s">
        <v>147</v>
      </c>
      <c r="R39" s="195"/>
      <c r="S39" s="108" t="s">
        <v>148</v>
      </c>
      <c r="T39" s="72">
        <f t="shared" si="4"/>
        <v>0</v>
      </c>
      <c r="U39" s="111">
        <f t="shared" si="5"/>
        <v>0</v>
      </c>
      <c r="V39" s="108"/>
      <c r="W39" s="199"/>
      <c r="X39" s="200"/>
      <c r="Y39" s="131">
        <f t="shared" si="6"/>
        <v>0</v>
      </c>
      <c r="Z39" s="113">
        <f t="shared" si="7"/>
        <v>0</v>
      </c>
    </row>
    <row r="40" spans="1:26">
      <c r="A40" s="108">
        <v>23</v>
      </c>
      <c r="B40" s="26"/>
      <c r="C40" s="26"/>
      <c r="D40" s="38"/>
      <c r="E40" s="108"/>
      <c r="F40" s="38"/>
      <c r="G40" s="38"/>
      <c r="H40" s="38"/>
      <c r="I40" s="181"/>
      <c r="J40" s="182"/>
      <c r="K40" s="183"/>
      <c r="L40" s="183"/>
      <c r="M40" s="181"/>
      <c r="N40" s="182"/>
      <c r="O40" s="183"/>
      <c r="P40" s="183"/>
      <c r="Q40" s="195" t="s">
        <v>147</v>
      </c>
      <c r="R40" s="195"/>
      <c r="S40" s="108" t="s">
        <v>148</v>
      </c>
      <c r="T40" s="72">
        <f t="shared" si="4"/>
        <v>0</v>
      </c>
      <c r="U40" s="111">
        <f t="shared" si="5"/>
        <v>0</v>
      </c>
      <c r="V40" s="108"/>
      <c r="W40" s="199"/>
      <c r="X40" s="200"/>
      <c r="Y40" s="131">
        <f t="shared" si="6"/>
        <v>0</v>
      </c>
      <c r="Z40" s="113">
        <f t="shared" si="7"/>
        <v>0</v>
      </c>
    </row>
    <row r="41" spans="1:26">
      <c r="A41" s="108">
        <v>24</v>
      </c>
      <c r="B41" s="26"/>
      <c r="C41" s="26"/>
      <c r="D41" s="38"/>
      <c r="E41" s="108"/>
      <c r="F41" s="38"/>
      <c r="G41" s="38"/>
      <c r="H41" s="38"/>
      <c r="I41" s="181"/>
      <c r="J41" s="182"/>
      <c r="K41" s="183"/>
      <c r="L41" s="183"/>
      <c r="M41" s="181"/>
      <c r="N41" s="182"/>
      <c r="O41" s="183"/>
      <c r="P41" s="183"/>
      <c r="Q41" s="195" t="s">
        <v>147</v>
      </c>
      <c r="R41" s="195"/>
      <c r="S41" s="108" t="s">
        <v>148</v>
      </c>
      <c r="T41" s="72">
        <f t="shared" si="4"/>
        <v>0</v>
      </c>
      <c r="U41" s="111">
        <f t="shared" si="5"/>
        <v>0</v>
      </c>
      <c r="V41" s="108"/>
      <c r="W41" s="199"/>
      <c r="X41" s="200"/>
      <c r="Y41" s="131">
        <f t="shared" si="6"/>
        <v>0</v>
      </c>
      <c r="Z41" s="113">
        <f t="shared" si="7"/>
        <v>0</v>
      </c>
    </row>
    <row r="42" spans="1:26">
      <c r="A42" s="108">
        <v>25</v>
      </c>
      <c r="B42" s="26"/>
      <c r="C42" s="26"/>
      <c r="D42" s="38"/>
      <c r="E42" s="108"/>
      <c r="F42" s="38"/>
      <c r="G42" s="38"/>
      <c r="H42" s="38"/>
      <c r="I42" s="181"/>
      <c r="J42" s="182"/>
      <c r="K42" s="183"/>
      <c r="L42" s="183"/>
      <c r="M42" s="181"/>
      <c r="N42" s="182"/>
      <c r="O42" s="183"/>
      <c r="P42" s="183"/>
      <c r="Q42" s="195" t="s">
        <v>147</v>
      </c>
      <c r="R42" s="195"/>
      <c r="S42" s="108" t="s">
        <v>148</v>
      </c>
      <c r="T42" s="72">
        <f t="shared" si="4"/>
        <v>0</v>
      </c>
      <c r="U42" s="111">
        <f t="shared" si="5"/>
        <v>0</v>
      </c>
      <c r="V42" s="108"/>
      <c r="W42" s="199"/>
      <c r="X42" s="200"/>
      <c r="Y42" s="131">
        <f t="shared" si="6"/>
        <v>0</v>
      </c>
      <c r="Z42" s="113">
        <f t="shared" si="7"/>
        <v>0</v>
      </c>
    </row>
    <row r="43" spans="1:26">
      <c r="A43" s="108">
        <v>26</v>
      </c>
      <c r="B43" s="26"/>
      <c r="C43" s="26"/>
      <c r="D43" s="38"/>
      <c r="E43" s="108"/>
      <c r="F43" s="38"/>
      <c r="G43" s="38"/>
      <c r="H43" s="38"/>
      <c r="I43" s="181"/>
      <c r="J43" s="182"/>
      <c r="K43" s="183"/>
      <c r="L43" s="183"/>
      <c r="M43" s="181"/>
      <c r="N43" s="182"/>
      <c r="O43" s="183"/>
      <c r="P43" s="183"/>
      <c r="Q43" s="195" t="s">
        <v>147</v>
      </c>
      <c r="R43" s="195"/>
      <c r="S43" s="108" t="s">
        <v>148</v>
      </c>
      <c r="T43" s="72">
        <f t="shared" si="4"/>
        <v>0</v>
      </c>
      <c r="U43" s="111">
        <f t="shared" si="5"/>
        <v>0</v>
      </c>
      <c r="V43" s="108"/>
      <c r="W43" s="199"/>
      <c r="X43" s="200"/>
      <c r="Y43" s="131">
        <f t="shared" si="6"/>
        <v>0</v>
      </c>
      <c r="Z43" s="113">
        <f t="shared" si="7"/>
        <v>0</v>
      </c>
    </row>
    <row r="44" spans="1:26">
      <c r="A44" s="108">
        <v>27</v>
      </c>
      <c r="B44" s="26"/>
      <c r="C44" s="26"/>
      <c r="D44" s="38"/>
      <c r="E44" s="108"/>
      <c r="F44" s="38"/>
      <c r="G44" s="38"/>
      <c r="H44" s="38"/>
      <c r="I44" s="181"/>
      <c r="J44" s="182"/>
      <c r="K44" s="183"/>
      <c r="L44" s="183"/>
      <c r="M44" s="181"/>
      <c r="N44" s="182"/>
      <c r="O44" s="183"/>
      <c r="P44" s="183"/>
      <c r="Q44" s="195" t="s">
        <v>147</v>
      </c>
      <c r="R44" s="195"/>
      <c r="S44" s="108" t="s">
        <v>148</v>
      </c>
      <c r="T44" s="72">
        <f t="shared" si="4"/>
        <v>0</v>
      </c>
      <c r="U44" s="111">
        <f t="shared" si="5"/>
        <v>0</v>
      </c>
      <c r="V44" s="108"/>
      <c r="W44" s="199"/>
      <c r="X44" s="200"/>
      <c r="Y44" s="131">
        <f t="shared" si="6"/>
        <v>0</v>
      </c>
      <c r="Z44" s="113">
        <f t="shared" si="7"/>
        <v>0</v>
      </c>
    </row>
    <row r="45" spans="1:26">
      <c r="A45" s="108">
        <v>28</v>
      </c>
      <c r="B45" s="26"/>
      <c r="C45" s="26"/>
      <c r="D45" s="38"/>
      <c r="E45" s="108"/>
      <c r="F45" s="38"/>
      <c r="G45" s="38"/>
      <c r="H45" s="38"/>
      <c r="I45" s="181"/>
      <c r="J45" s="182"/>
      <c r="K45" s="183"/>
      <c r="L45" s="183"/>
      <c r="M45" s="181"/>
      <c r="N45" s="182"/>
      <c r="O45" s="183"/>
      <c r="P45" s="183"/>
      <c r="Q45" s="195" t="s">
        <v>147</v>
      </c>
      <c r="R45" s="195"/>
      <c r="S45" s="108" t="s">
        <v>148</v>
      </c>
      <c r="T45" s="72">
        <f t="shared" si="4"/>
        <v>0</v>
      </c>
      <c r="U45" s="111">
        <f t="shared" si="5"/>
        <v>0</v>
      </c>
      <c r="V45" s="108"/>
      <c r="W45" s="199"/>
      <c r="X45" s="200"/>
      <c r="Y45" s="131">
        <f t="shared" si="6"/>
        <v>0</v>
      </c>
      <c r="Z45" s="113">
        <f t="shared" si="7"/>
        <v>0</v>
      </c>
    </row>
    <row r="46" spans="1:26">
      <c r="A46" s="108">
        <v>29</v>
      </c>
      <c r="B46" s="26"/>
      <c r="C46" s="26"/>
      <c r="D46" s="38"/>
      <c r="E46" s="108"/>
      <c r="F46" s="38"/>
      <c r="G46" s="38"/>
      <c r="H46" s="38"/>
      <c r="I46" s="181"/>
      <c r="J46" s="182"/>
      <c r="K46" s="183"/>
      <c r="L46" s="183"/>
      <c r="M46" s="181"/>
      <c r="N46" s="182"/>
      <c r="O46" s="183"/>
      <c r="P46" s="183"/>
      <c r="Q46" s="195" t="s">
        <v>147</v>
      </c>
      <c r="R46" s="195"/>
      <c r="S46" s="108" t="s">
        <v>148</v>
      </c>
      <c r="T46" s="72">
        <f t="shared" si="4"/>
        <v>0</v>
      </c>
      <c r="U46" s="111">
        <f t="shared" si="5"/>
        <v>0</v>
      </c>
      <c r="V46" s="108"/>
      <c r="W46" s="199"/>
      <c r="X46" s="200"/>
      <c r="Y46" s="131">
        <f t="shared" si="6"/>
        <v>0</v>
      </c>
      <c r="Z46" s="113">
        <f t="shared" si="7"/>
        <v>0</v>
      </c>
    </row>
    <row r="47" spans="1:26">
      <c r="A47" s="108">
        <v>30</v>
      </c>
      <c r="B47" s="26"/>
      <c r="C47" s="26"/>
      <c r="D47" s="38"/>
      <c r="E47" s="108"/>
      <c r="F47" s="38"/>
      <c r="G47" s="38"/>
      <c r="H47" s="38"/>
      <c r="I47" s="181"/>
      <c r="J47" s="182"/>
      <c r="K47" s="183"/>
      <c r="L47" s="183"/>
      <c r="M47" s="181"/>
      <c r="N47" s="182"/>
      <c r="O47" s="183"/>
      <c r="P47" s="183"/>
      <c r="Q47" s="195" t="s">
        <v>147</v>
      </c>
      <c r="R47" s="195"/>
      <c r="S47" s="108" t="s">
        <v>148</v>
      </c>
      <c r="T47" s="72">
        <f t="shared" si="4"/>
        <v>0</v>
      </c>
      <c r="U47" s="111">
        <f t="shared" si="5"/>
        <v>0</v>
      </c>
      <c r="V47" s="108"/>
      <c r="W47" s="199"/>
      <c r="X47" s="200"/>
      <c r="Y47" s="131">
        <f t="shared" si="6"/>
        <v>0</v>
      </c>
      <c r="Z47" s="113">
        <f t="shared" si="7"/>
        <v>0</v>
      </c>
    </row>
    <row r="48" spans="1:26">
      <c r="A48" s="108">
        <v>31</v>
      </c>
      <c r="B48" s="26"/>
      <c r="C48" s="26"/>
      <c r="D48" s="38"/>
      <c r="E48" s="108"/>
      <c r="F48" s="38"/>
      <c r="G48" s="38"/>
      <c r="H48" s="38"/>
      <c r="I48" s="181"/>
      <c r="J48" s="182"/>
      <c r="K48" s="183"/>
      <c r="L48" s="183"/>
      <c r="M48" s="181"/>
      <c r="N48" s="182"/>
      <c r="O48" s="183"/>
      <c r="P48" s="183"/>
      <c r="Q48" s="195" t="s">
        <v>147</v>
      </c>
      <c r="R48" s="195"/>
      <c r="S48" s="108" t="s">
        <v>148</v>
      </c>
      <c r="T48" s="72">
        <f t="shared" si="4"/>
        <v>0</v>
      </c>
      <c r="U48" s="111">
        <f t="shared" si="5"/>
        <v>0</v>
      </c>
      <c r="V48" s="108"/>
      <c r="W48" s="199"/>
      <c r="X48" s="200"/>
      <c r="Y48" s="131">
        <f t="shared" si="6"/>
        <v>0</v>
      </c>
      <c r="Z48" s="113">
        <f t="shared" si="7"/>
        <v>0</v>
      </c>
    </row>
    <row r="49" spans="1:26">
      <c r="A49" s="108">
        <v>32</v>
      </c>
      <c r="B49" s="26"/>
      <c r="C49" s="26"/>
      <c r="D49" s="38"/>
      <c r="E49" s="108"/>
      <c r="F49" s="38"/>
      <c r="G49" s="38"/>
      <c r="H49" s="38"/>
      <c r="I49" s="181"/>
      <c r="J49" s="182"/>
      <c r="K49" s="183"/>
      <c r="L49" s="183"/>
      <c r="M49" s="181"/>
      <c r="N49" s="182"/>
      <c r="O49" s="183"/>
      <c r="P49" s="183"/>
      <c r="Q49" s="195" t="s">
        <v>147</v>
      </c>
      <c r="R49" s="195"/>
      <c r="S49" s="108" t="s">
        <v>148</v>
      </c>
      <c r="T49" s="72">
        <f t="shared" si="4"/>
        <v>0</v>
      </c>
      <c r="U49" s="111">
        <f t="shared" si="5"/>
        <v>0</v>
      </c>
      <c r="V49" s="108"/>
      <c r="W49" s="199"/>
      <c r="X49" s="200"/>
      <c r="Y49" s="131">
        <f t="shared" si="6"/>
        <v>0</v>
      </c>
      <c r="Z49" s="113">
        <f t="shared" si="7"/>
        <v>0</v>
      </c>
    </row>
    <row r="50" spans="1:26">
      <c r="A50" s="108">
        <v>33</v>
      </c>
      <c r="B50" s="26"/>
      <c r="C50" s="26"/>
      <c r="D50" s="38"/>
      <c r="E50" s="108"/>
      <c r="F50" s="38"/>
      <c r="G50" s="38"/>
      <c r="H50" s="38"/>
      <c r="I50" s="181"/>
      <c r="J50" s="182"/>
      <c r="K50" s="183"/>
      <c r="L50" s="183"/>
      <c r="M50" s="181"/>
      <c r="N50" s="182"/>
      <c r="O50" s="183"/>
      <c r="P50" s="183"/>
      <c r="Q50" s="195" t="s">
        <v>147</v>
      </c>
      <c r="R50" s="195"/>
      <c r="S50" s="108" t="s">
        <v>148</v>
      </c>
      <c r="T50" s="72">
        <f t="shared" si="4"/>
        <v>0</v>
      </c>
      <c r="U50" s="111">
        <f t="shared" si="5"/>
        <v>0</v>
      </c>
      <c r="V50" s="108"/>
      <c r="W50" s="199"/>
      <c r="X50" s="200"/>
      <c r="Y50" s="131">
        <f t="shared" si="6"/>
        <v>0</v>
      </c>
      <c r="Z50" s="113">
        <f t="shared" si="7"/>
        <v>0</v>
      </c>
    </row>
    <row r="51" spans="1:26">
      <c r="A51" s="108">
        <v>34</v>
      </c>
      <c r="B51" s="26"/>
      <c r="C51" s="26"/>
      <c r="D51" s="38"/>
      <c r="E51" s="108"/>
      <c r="F51" s="38"/>
      <c r="G51" s="38"/>
      <c r="H51" s="38"/>
      <c r="I51" s="181"/>
      <c r="J51" s="182"/>
      <c r="K51" s="183"/>
      <c r="L51" s="183"/>
      <c r="M51" s="181"/>
      <c r="N51" s="182"/>
      <c r="O51" s="183"/>
      <c r="P51" s="183"/>
      <c r="Q51" s="195" t="s">
        <v>147</v>
      </c>
      <c r="R51" s="195"/>
      <c r="S51" s="108" t="s">
        <v>148</v>
      </c>
      <c r="T51" s="72">
        <f t="shared" si="4"/>
        <v>0</v>
      </c>
      <c r="U51" s="111">
        <f t="shared" si="5"/>
        <v>0</v>
      </c>
      <c r="V51" s="108"/>
      <c r="W51" s="199"/>
      <c r="X51" s="200"/>
      <c r="Y51" s="131">
        <f t="shared" si="6"/>
        <v>0</v>
      </c>
      <c r="Z51" s="113">
        <f t="shared" si="7"/>
        <v>0</v>
      </c>
    </row>
    <row r="52" spans="1:26">
      <c r="A52" s="108">
        <v>35</v>
      </c>
      <c r="B52" s="26"/>
      <c r="C52" s="26"/>
      <c r="D52" s="38"/>
      <c r="E52" s="108"/>
      <c r="F52" s="38"/>
      <c r="G52" s="38"/>
      <c r="H52" s="38"/>
      <c r="I52" s="181"/>
      <c r="J52" s="182"/>
      <c r="K52" s="183"/>
      <c r="L52" s="183"/>
      <c r="M52" s="181"/>
      <c r="N52" s="182"/>
      <c r="O52" s="183"/>
      <c r="P52" s="183"/>
      <c r="Q52" s="195" t="s">
        <v>147</v>
      </c>
      <c r="R52" s="195"/>
      <c r="S52" s="108" t="s">
        <v>148</v>
      </c>
      <c r="T52" s="72">
        <f t="shared" si="4"/>
        <v>0</v>
      </c>
      <c r="U52" s="111">
        <f t="shared" si="5"/>
        <v>0</v>
      </c>
      <c r="V52" s="108"/>
      <c r="W52" s="199"/>
      <c r="X52" s="200"/>
      <c r="Y52" s="131">
        <f t="shared" si="6"/>
        <v>0</v>
      </c>
      <c r="Z52" s="113">
        <f t="shared" si="7"/>
        <v>0</v>
      </c>
    </row>
    <row r="53" spans="1:26">
      <c r="A53" s="108">
        <v>36</v>
      </c>
      <c r="B53" s="26"/>
      <c r="C53" s="26"/>
      <c r="D53" s="38"/>
      <c r="E53" s="108"/>
      <c r="F53" s="38"/>
      <c r="G53" s="38"/>
      <c r="H53" s="38"/>
      <c r="I53" s="181"/>
      <c r="J53" s="182"/>
      <c r="K53" s="183"/>
      <c r="L53" s="183"/>
      <c r="M53" s="181"/>
      <c r="N53" s="182"/>
      <c r="O53" s="183"/>
      <c r="P53" s="183"/>
      <c r="Q53" s="195" t="s">
        <v>147</v>
      </c>
      <c r="R53" s="195"/>
      <c r="S53" s="108" t="s">
        <v>148</v>
      </c>
      <c r="T53" s="72">
        <f t="shared" si="4"/>
        <v>0</v>
      </c>
      <c r="U53" s="111">
        <f t="shared" si="5"/>
        <v>0</v>
      </c>
      <c r="V53" s="108"/>
      <c r="W53" s="199"/>
      <c r="X53" s="200"/>
      <c r="Y53" s="131">
        <f t="shared" si="6"/>
        <v>0</v>
      </c>
      <c r="Z53" s="113">
        <f t="shared" si="7"/>
        <v>0</v>
      </c>
    </row>
    <row r="54" spans="1:26">
      <c r="A54" s="108">
        <v>37</v>
      </c>
      <c r="B54" s="26"/>
      <c r="C54" s="26"/>
      <c r="D54" s="38"/>
      <c r="E54" s="108"/>
      <c r="F54" s="38"/>
      <c r="G54" s="38"/>
      <c r="H54" s="38"/>
      <c r="I54" s="181"/>
      <c r="J54" s="182"/>
      <c r="K54" s="183"/>
      <c r="L54" s="183"/>
      <c r="M54" s="181"/>
      <c r="N54" s="182"/>
      <c r="O54" s="183"/>
      <c r="P54" s="183"/>
      <c r="Q54" s="195" t="s">
        <v>147</v>
      </c>
      <c r="R54" s="195"/>
      <c r="S54" s="108" t="s">
        <v>148</v>
      </c>
      <c r="T54" s="72">
        <f t="shared" si="4"/>
        <v>0</v>
      </c>
      <c r="U54" s="111">
        <f t="shared" si="5"/>
        <v>0</v>
      </c>
      <c r="V54" s="108"/>
      <c r="W54" s="199"/>
      <c r="X54" s="200"/>
      <c r="Y54" s="131">
        <f t="shared" si="6"/>
        <v>0</v>
      </c>
      <c r="Z54" s="113">
        <f t="shared" si="7"/>
        <v>0</v>
      </c>
    </row>
    <row r="55" spans="1:26">
      <c r="A55" s="108">
        <v>38</v>
      </c>
      <c r="B55" s="26"/>
      <c r="C55" s="26"/>
      <c r="D55" s="38"/>
      <c r="E55" s="108"/>
      <c r="F55" s="38"/>
      <c r="G55" s="38"/>
      <c r="H55" s="38"/>
      <c r="I55" s="181"/>
      <c r="J55" s="182"/>
      <c r="K55" s="183"/>
      <c r="L55" s="183"/>
      <c r="M55" s="181"/>
      <c r="N55" s="182"/>
      <c r="O55" s="183"/>
      <c r="P55" s="183"/>
      <c r="Q55" s="195" t="s">
        <v>147</v>
      </c>
      <c r="R55" s="195"/>
      <c r="S55" s="108" t="s">
        <v>148</v>
      </c>
      <c r="T55" s="72">
        <f t="shared" si="4"/>
        <v>0</v>
      </c>
      <c r="U55" s="111">
        <f t="shared" si="5"/>
        <v>0</v>
      </c>
      <c r="V55" s="108"/>
      <c r="W55" s="199"/>
      <c r="X55" s="200"/>
      <c r="Y55" s="131">
        <f t="shared" si="6"/>
        <v>0</v>
      </c>
      <c r="Z55" s="113">
        <f t="shared" si="7"/>
        <v>0</v>
      </c>
    </row>
    <row r="56" spans="1:26">
      <c r="A56" s="108">
        <v>39</v>
      </c>
      <c r="B56" s="26"/>
      <c r="C56" s="26"/>
      <c r="D56" s="38"/>
      <c r="E56" s="108"/>
      <c r="F56" s="38"/>
      <c r="G56" s="38"/>
      <c r="H56" s="38"/>
      <c r="I56" s="181"/>
      <c r="J56" s="182"/>
      <c r="K56" s="183"/>
      <c r="L56" s="183"/>
      <c r="M56" s="181"/>
      <c r="N56" s="182"/>
      <c r="O56" s="183"/>
      <c r="P56" s="183"/>
      <c r="Q56" s="195" t="s">
        <v>147</v>
      </c>
      <c r="R56" s="195"/>
      <c r="S56" s="108" t="s">
        <v>148</v>
      </c>
      <c r="T56" s="72">
        <f t="shared" si="4"/>
        <v>0</v>
      </c>
      <c r="U56" s="111">
        <f t="shared" si="5"/>
        <v>0</v>
      </c>
      <c r="V56" s="108"/>
      <c r="W56" s="199"/>
      <c r="X56" s="200"/>
      <c r="Y56" s="131">
        <f t="shared" si="6"/>
        <v>0</v>
      </c>
      <c r="Z56" s="113">
        <f t="shared" si="7"/>
        <v>0</v>
      </c>
    </row>
    <row r="57" spans="1:26">
      <c r="A57" s="108">
        <v>40</v>
      </c>
      <c r="B57" s="26"/>
      <c r="C57" s="26"/>
      <c r="D57" s="38"/>
      <c r="E57" s="108"/>
      <c r="F57" s="38"/>
      <c r="G57" s="38"/>
      <c r="H57" s="38"/>
      <c r="I57" s="181"/>
      <c r="J57" s="182"/>
      <c r="K57" s="183"/>
      <c r="L57" s="183"/>
      <c r="M57" s="181"/>
      <c r="N57" s="182"/>
      <c r="O57" s="183"/>
      <c r="P57" s="183"/>
      <c r="Q57" s="195" t="s">
        <v>147</v>
      </c>
      <c r="R57" s="195"/>
      <c r="S57" s="108" t="s">
        <v>148</v>
      </c>
      <c r="T57" s="72">
        <f t="shared" si="4"/>
        <v>0</v>
      </c>
      <c r="U57" s="111">
        <f t="shared" si="5"/>
        <v>0</v>
      </c>
      <c r="V57" s="108"/>
      <c r="W57" s="199"/>
      <c r="X57" s="200"/>
      <c r="Y57" s="131">
        <f t="shared" si="6"/>
        <v>0</v>
      </c>
      <c r="Z57" s="113">
        <f t="shared" si="7"/>
        <v>0</v>
      </c>
    </row>
    <row r="58" spans="1:26">
      <c r="A58" s="108">
        <v>41</v>
      </c>
      <c r="B58" s="26"/>
      <c r="C58" s="26"/>
      <c r="D58" s="38"/>
      <c r="E58" s="108"/>
      <c r="F58" s="38"/>
      <c r="G58" s="38"/>
      <c r="H58" s="38"/>
      <c r="I58" s="181"/>
      <c r="J58" s="182"/>
      <c r="K58" s="183"/>
      <c r="L58" s="183"/>
      <c r="M58" s="181"/>
      <c r="N58" s="182"/>
      <c r="O58" s="183"/>
      <c r="P58" s="183"/>
      <c r="Q58" s="195" t="s">
        <v>147</v>
      </c>
      <c r="R58" s="195"/>
      <c r="S58" s="108" t="s">
        <v>148</v>
      </c>
      <c r="T58" s="72">
        <f t="shared" si="4"/>
        <v>0</v>
      </c>
      <c r="U58" s="111">
        <f t="shared" si="5"/>
        <v>0</v>
      </c>
      <c r="V58" s="108"/>
      <c r="W58" s="199"/>
      <c r="X58" s="200"/>
      <c r="Y58" s="131">
        <f t="shared" si="6"/>
        <v>0</v>
      </c>
      <c r="Z58" s="113">
        <f t="shared" si="7"/>
        <v>0</v>
      </c>
    </row>
    <row r="59" spans="1:26">
      <c r="A59" s="108">
        <v>42</v>
      </c>
      <c r="B59" s="26"/>
      <c r="C59" s="26"/>
      <c r="D59" s="38"/>
      <c r="E59" s="108"/>
      <c r="F59" s="38"/>
      <c r="G59" s="38"/>
      <c r="H59" s="38"/>
      <c r="I59" s="181"/>
      <c r="J59" s="182"/>
      <c r="K59" s="183"/>
      <c r="L59" s="183"/>
      <c r="M59" s="181"/>
      <c r="N59" s="182"/>
      <c r="O59" s="183"/>
      <c r="P59" s="183"/>
      <c r="Q59" s="195" t="s">
        <v>147</v>
      </c>
      <c r="R59" s="195"/>
      <c r="S59" s="108" t="s">
        <v>148</v>
      </c>
      <c r="T59" s="72">
        <f t="shared" ref="T59:T69" si="8">_xlfn.DAYS(M59,I59)</f>
        <v>0</v>
      </c>
      <c r="U59" s="111">
        <f t="shared" ref="U59:U69" si="9">IF($Q59="HOTEL",0,IF($Q59="Double Tree by Hilton",(IF(S59="Single",150,IF(S59="Double",115,IF(S59="Triple",80,IF(S59="ROOM",0))))),IF($Q59="Hotel Rusia",(IF(S59="Single",120,IF(S59="Double",85,IF(S59="Triple","There is no triple rooms for this hotel",IF(S59="ROOM",0))))),IF($Q59="Hotel Continental",(IF(S59="Single",80,IF(S59="Double",50,IF(S59="Triple","There is no triple rooms for this hotel",IF(S59="ROOM",0)))))))))</f>
        <v>0</v>
      </c>
      <c r="V59" s="108"/>
      <c r="W59" s="199"/>
      <c r="X59" s="200"/>
      <c r="Y59" s="131">
        <f t="shared" ref="Y59:Y69" si="10">IF(E59="",0,IF($E59="Competitor",IF(V59="Yes",20,IF(V59="No",10,IF($B44="Coach",0,0))),0))</f>
        <v>0</v>
      </c>
      <c r="Z59" s="113">
        <f t="shared" ref="Z59:Z69" si="11">T59*U59</f>
        <v>0</v>
      </c>
    </row>
    <row r="60" spans="1:26">
      <c r="A60" s="108">
        <v>43</v>
      </c>
      <c r="B60" s="26"/>
      <c r="C60" s="26"/>
      <c r="D60" s="38"/>
      <c r="E60" s="108"/>
      <c r="F60" s="38"/>
      <c r="G60" s="38"/>
      <c r="H60" s="38"/>
      <c r="I60" s="181"/>
      <c r="J60" s="182"/>
      <c r="K60" s="183"/>
      <c r="L60" s="183"/>
      <c r="M60" s="181"/>
      <c r="N60" s="182"/>
      <c r="O60" s="183"/>
      <c r="P60" s="183"/>
      <c r="Q60" s="195" t="s">
        <v>147</v>
      </c>
      <c r="R60" s="195"/>
      <c r="S60" s="108" t="s">
        <v>148</v>
      </c>
      <c r="T60" s="72">
        <f t="shared" si="8"/>
        <v>0</v>
      </c>
      <c r="U60" s="111">
        <f t="shared" si="9"/>
        <v>0</v>
      </c>
      <c r="V60" s="108"/>
      <c r="W60" s="199"/>
      <c r="X60" s="200"/>
      <c r="Y60" s="131">
        <f t="shared" si="10"/>
        <v>0</v>
      </c>
      <c r="Z60" s="113">
        <f t="shared" si="11"/>
        <v>0</v>
      </c>
    </row>
    <row r="61" spans="1:26">
      <c r="A61" s="108">
        <v>44</v>
      </c>
      <c r="B61" s="26"/>
      <c r="C61" s="26"/>
      <c r="D61" s="38"/>
      <c r="E61" s="108"/>
      <c r="F61" s="38"/>
      <c r="G61" s="38"/>
      <c r="H61" s="38"/>
      <c r="I61" s="181"/>
      <c r="J61" s="182"/>
      <c r="K61" s="183"/>
      <c r="L61" s="183"/>
      <c r="M61" s="181"/>
      <c r="N61" s="182"/>
      <c r="O61" s="183"/>
      <c r="P61" s="183"/>
      <c r="Q61" s="195" t="s">
        <v>147</v>
      </c>
      <c r="R61" s="195"/>
      <c r="S61" s="108" t="s">
        <v>148</v>
      </c>
      <c r="T61" s="72">
        <f t="shared" si="8"/>
        <v>0</v>
      </c>
      <c r="U61" s="111">
        <f t="shared" si="9"/>
        <v>0</v>
      </c>
      <c r="V61" s="108"/>
      <c r="W61" s="199"/>
      <c r="X61" s="200"/>
      <c r="Y61" s="131">
        <f t="shared" si="10"/>
        <v>0</v>
      </c>
      <c r="Z61" s="113">
        <f t="shared" si="11"/>
        <v>0</v>
      </c>
    </row>
    <row r="62" spans="1:26">
      <c r="A62" s="108">
        <v>45</v>
      </c>
      <c r="B62" s="26"/>
      <c r="C62" s="26"/>
      <c r="D62" s="38"/>
      <c r="E62" s="108"/>
      <c r="F62" s="38"/>
      <c r="G62" s="38"/>
      <c r="H62" s="38"/>
      <c r="I62" s="181"/>
      <c r="J62" s="182"/>
      <c r="K62" s="183"/>
      <c r="L62" s="183"/>
      <c r="M62" s="181"/>
      <c r="N62" s="182"/>
      <c r="O62" s="183"/>
      <c r="P62" s="183"/>
      <c r="Q62" s="195" t="s">
        <v>147</v>
      </c>
      <c r="R62" s="195"/>
      <c r="S62" s="108" t="s">
        <v>148</v>
      </c>
      <c r="T62" s="72">
        <f t="shared" si="8"/>
        <v>0</v>
      </c>
      <c r="U62" s="111">
        <f t="shared" si="9"/>
        <v>0</v>
      </c>
      <c r="V62" s="108"/>
      <c r="W62" s="199"/>
      <c r="X62" s="200"/>
      <c r="Y62" s="131">
        <f t="shared" si="10"/>
        <v>0</v>
      </c>
      <c r="Z62" s="113">
        <f t="shared" si="11"/>
        <v>0</v>
      </c>
    </row>
    <row r="63" spans="1:26">
      <c r="A63" s="108">
        <v>46</v>
      </c>
      <c r="B63" s="26"/>
      <c r="C63" s="26"/>
      <c r="D63" s="38"/>
      <c r="E63" s="108"/>
      <c r="F63" s="38"/>
      <c r="G63" s="38"/>
      <c r="H63" s="38"/>
      <c r="I63" s="181"/>
      <c r="J63" s="182"/>
      <c r="K63" s="183"/>
      <c r="L63" s="183"/>
      <c r="M63" s="181"/>
      <c r="N63" s="182"/>
      <c r="O63" s="183"/>
      <c r="P63" s="183"/>
      <c r="Q63" s="195" t="s">
        <v>147</v>
      </c>
      <c r="R63" s="195"/>
      <c r="S63" s="108" t="s">
        <v>148</v>
      </c>
      <c r="T63" s="72">
        <f t="shared" si="8"/>
        <v>0</v>
      </c>
      <c r="U63" s="111">
        <f t="shared" si="9"/>
        <v>0</v>
      </c>
      <c r="V63" s="108"/>
      <c r="W63" s="199"/>
      <c r="X63" s="200"/>
      <c r="Y63" s="131">
        <f t="shared" si="10"/>
        <v>0</v>
      </c>
      <c r="Z63" s="113">
        <f t="shared" si="11"/>
        <v>0</v>
      </c>
    </row>
    <row r="64" spans="1:26">
      <c r="A64" s="108">
        <v>47</v>
      </c>
      <c r="B64" s="26"/>
      <c r="C64" s="26"/>
      <c r="D64" s="38"/>
      <c r="E64" s="108"/>
      <c r="F64" s="38"/>
      <c r="G64" s="38"/>
      <c r="H64" s="38"/>
      <c r="I64" s="181"/>
      <c r="J64" s="182"/>
      <c r="K64" s="183"/>
      <c r="L64" s="183"/>
      <c r="M64" s="181"/>
      <c r="N64" s="182"/>
      <c r="O64" s="183"/>
      <c r="P64" s="183"/>
      <c r="Q64" s="195" t="s">
        <v>147</v>
      </c>
      <c r="R64" s="195"/>
      <c r="S64" s="108" t="s">
        <v>148</v>
      </c>
      <c r="T64" s="72">
        <f t="shared" si="8"/>
        <v>0</v>
      </c>
      <c r="U64" s="111">
        <f t="shared" si="9"/>
        <v>0</v>
      </c>
      <c r="V64" s="108"/>
      <c r="W64" s="199"/>
      <c r="X64" s="200"/>
      <c r="Y64" s="131">
        <f t="shared" si="10"/>
        <v>0</v>
      </c>
      <c r="Z64" s="113">
        <f t="shared" si="11"/>
        <v>0</v>
      </c>
    </row>
    <row r="65" spans="1:27">
      <c r="A65" s="108">
        <v>48</v>
      </c>
      <c r="B65" s="26"/>
      <c r="C65" s="26"/>
      <c r="D65" s="38"/>
      <c r="E65" s="108"/>
      <c r="F65" s="38"/>
      <c r="G65" s="38"/>
      <c r="H65" s="38"/>
      <c r="I65" s="181"/>
      <c r="J65" s="182"/>
      <c r="K65" s="183"/>
      <c r="L65" s="183"/>
      <c r="M65" s="181"/>
      <c r="N65" s="182"/>
      <c r="O65" s="183"/>
      <c r="P65" s="183"/>
      <c r="Q65" s="195" t="s">
        <v>147</v>
      </c>
      <c r="R65" s="195"/>
      <c r="S65" s="108" t="s">
        <v>148</v>
      </c>
      <c r="T65" s="72">
        <f t="shared" si="8"/>
        <v>0</v>
      </c>
      <c r="U65" s="111">
        <f t="shared" si="9"/>
        <v>0</v>
      </c>
      <c r="V65" s="108"/>
      <c r="W65" s="199"/>
      <c r="X65" s="200"/>
      <c r="Y65" s="131">
        <f t="shared" si="10"/>
        <v>0</v>
      </c>
      <c r="Z65" s="113">
        <f t="shared" si="11"/>
        <v>0</v>
      </c>
    </row>
    <row r="66" spans="1:27">
      <c r="A66" s="108">
        <v>49</v>
      </c>
      <c r="B66" s="26"/>
      <c r="C66" s="26"/>
      <c r="D66" s="38"/>
      <c r="E66" s="108"/>
      <c r="F66" s="38"/>
      <c r="G66" s="38"/>
      <c r="H66" s="38"/>
      <c r="I66" s="181"/>
      <c r="J66" s="182"/>
      <c r="K66" s="183"/>
      <c r="L66" s="183"/>
      <c r="M66" s="181"/>
      <c r="N66" s="182"/>
      <c r="O66" s="183"/>
      <c r="P66" s="183"/>
      <c r="Q66" s="195" t="s">
        <v>147</v>
      </c>
      <c r="R66" s="195"/>
      <c r="S66" s="108" t="s">
        <v>148</v>
      </c>
      <c r="T66" s="72">
        <f t="shared" si="8"/>
        <v>0</v>
      </c>
      <c r="U66" s="111">
        <f t="shared" si="9"/>
        <v>0</v>
      </c>
      <c r="V66" s="108"/>
      <c r="W66" s="199"/>
      <c r="X66" s="200"/>
      <c r="Y66" s="131">
        <f t="shared" si="10"/>
        <v>0</v>
      </c>
      <c r="Z66" s="113">
        <f t="shared" si="11"/>
        <v>0</v>
      </c>
    </row>
    <row r="67" spans="1:27">
      <c r="A67" s="108">
        <v>50</v>
      </c>
      <c r="B67" s="26"/>
      <c r="C67" s="26"/>
      <c r="D67" s="38"/>
      <c r="E67" s="108"/>
      <c r="F67" s="38"/>
      <c r="G67" s="38"/>
      <c r="H67" s="38"/>
      <c r="I67" s="181"/>
      <c r="J67" s="182"/>
      <c r="K67" s="183"/>
      <c r="L67" s="183"/>
      <c r="M67" s="181"/>
      <c r="N67" s="182"/>
      <c r="O67" s="183"/>
      <c r="P67" s="183"/>
      <c r="Q67" s="195" t="s">
        <v>147</v>
      </c>
      <c r="R67" s="195"/>
      <c r="S67" s="108" t="s">
        <v>148</v>
      </c>
      <c r="T67" s="72">
        <f t="shared" si="8"/>
        <v>0</v>
      </c>
      <c r="U67" s="111">
        <f t="shared" si="9"/>
        <v>0</v>
      </c>
      <c r="V67" s="108"/>
      <c r="W67" s="199"/>
      <c r="X67" s="200"/>
      <c r="Y67" s="131">
        <f t="shared" si="10"/>
        <v>0</v>
      </c>
      <c r="Z67" s="113">
        <f t="shared" si="11"/>
        <v>0</v>
      </c>
    </row>
    <row r="68" spans="1:27">
      <c r="A68" s="108">
        <v>51</v>
      </c>
      <c r="B68" s="26"/>
      <c r="C68" s="26"/>
      <c r="D68" s="38"/>
      <c r="E68" s="108"/>
      <c r="F68" s="38"/>
      <c r="G68" s="38"/>
      <c r="H68" s="38"/>
      <c r="I68" s="181"/>
      <c r="J68" s="182"/>
      <c r="K68" s="183"/>
      <c r="L68" s="183"/>
      <c r="M68" s="181"/>
      <c r="N68" s="182"/>
      <c r="O68" s="183"/>
      <c r="P68" s="183"/>
      <c r="Q68" s="195" t="s">
        <v>147</v>
      </c>
      <c r="R68" s="195"/>
      <c r="S68" s="108" t="s">
        <v>148</v>
      </c>
      <c r="T68" s="72">
        <f t="shared" si="8"/>
        <v>0</v>
      </c>
      <c r="U68" s="111">
        <f t="shared" si="9"/>
        <v>0</v>
      </c>
      <c r="V68" s="108"/>
      <c r="W68" s="199"/>
      <c r="X68" s="200"/>
      <c r="Y68" s="131">
        <f t="shared" si="10"/>
        <v>0</v>
      </c>
      <c r="Z68" s="113">
        <f t="shared" si="11"/>
        <v>0</v>
      </c>
    </row>
    <row r="69" spans="1:27">
      <c r="A69" s="108">
        <v>52</v>
      </c>
      <c r="B69" s="26"/>
      <c r="C69" s="26"/>
      <c r="D69" s="38"/>
      <c r="E69" s="108"/>
      <c r="F69" s="38"/>
      <c r="G69" s="38"/>
      <c r="H69" s="38"/>
      <c r="I69" s="181"/>
      <c r="J69" s="182"/>
      <c r="K69" s="183"/>
      <c r="L69" s="183"/>
      <c r="M69" s="181"/>
      <c r="N69" s="182"/>
      <c r="O69" s="183"/>
      <c r="P69" s="183"/>
      <c r="Q69" s="195" t="s">
        <v>147</v>
      </c>
      <c r="R69" s="195"/>
      <c r="S69" s="108" t="s">
        <v>148</v>
      </c>
      <c r="T69" s="72">
        <f t="shared" si="8"/>
        <v>0</v>
      </c>
      <c r="U69" s="111">
        <f t="shared" si="9"/>
        <v>0</v>
      </c>
      <c r="V69" s="108"/>
      <c r="W69" s="199"/>
      <c r="X69" s="200"/>
      <c r="Y69" s="131">
        <f t="shared" si="10"/>
        <v>0</v>
      </c>
      <c r="Z69" s="113">
        <f t="shared" si="11"/>
        <v>0</v>
      </c>
    </row>
    <row r="70" spans="1:27">
      <c r="Q70" s="123" t="s">
        <v>158</v>
      </c>
      <c r="R70" s="124"/>
      <c r="S70" s="125"/>
      <c r="T70" s="125"/>
      <c r="U70" s="125"/>
      <c r="V70" s="125"/>
      <c r="W70" s="126"/>
    </row>
    <row r="71" spans="1:27" ht="15" thickBot="1">
      <c r="X71" s="127"/>
    </row>
    <row r="72" spans="1:27" ht="16.2" thickBot="1">
      <c r="F72" s="75" t="s">
        <v>115</v>
      </c>
      <c r="G72" s="76"/>
      <c r="H72" s="76"/>
      <c r="I72" s="76"/>
      <c r="J72" s="76"/>
      <c r="K72" s="76"/>
      <c r="L72" s="76"/>
      <c r="M72" s="76"/>
      <c r="N72" s="77"/>
      <c r="Q72" s="129"/>
      <c r="R72" s="130"/>
      <c r="S72" s="127"/>
      <c r="T72" s="127"/>
      <c r="U72" s="127"/>
      <c r="V72" s="127"/>
      <c r="W72" s="127"/>
      <c r="X72" s="137" t="s">
        <v>149</v>
      </c>
      <c r="Y72" s="136">
        <f>SUM(Y19:Y69)</f>
        <v>0</v>
      </c>
      <c r="Z72" s="118">
        <f>SUM(Z19:Z69)</f>
        <v>0</v>
      </c>
    </row>
    <row r="73" spans="1:27" ht="15" thickBot="1">
      <c r="Z73" s="109"/>
      <c r="AA73" s="115"/>
    </row>
    <row r="74" spans="1:27" ht="24" thickBot="1">
      <c r="A74" s="217" t="s">
        <v>199</v>
      </c>
      <c r="B74" s="217"/>
      <c r="C74" s="217"/>
      <c r="D74" s="217"/>
      <c r="E74" s="217"/>
      <c r="F74" s="217"/>
      <c r="G74" s="135"/>
      <c r="J74" s="218" t="s">
        <v>144</v>
      </c>
      <c r="K74" s="219"/>
      <c r="L74" s="116"/>
      <c r="N74" s="218" t="s">
        <v>145</v>
      </c>
      <c r="O74" s="219"/>
      <c r="P74" s="128"/>
      <c r="Q74" s="74"/>
      <c r="Z74" s="121"/>
    </row>
    <row r="76" spans="1:27" ht="15" customHeight="1">
      <c r="A76" s="208" t="s">
        <v>88</v>
      </c>
      <c r="B76" s="208" t="s">
        <v>12</v>
      </c>
      <c r="C76" s="208" t="s">
        <v>11</v>
      </c>
      <c r="D76" s="208" t="s">
        <v>52</v>
      </c>
      <c r="E76" s="208" t="s">
        <v>13</v>
      </c>
      <c r="F76" s="208" t="s">
        <v>86</v>
      </c>
      <c r="G76" s="208" t="s">
        <v>15</v>
      </c>
      <c r="H76" s="208" t="s">
        <v>93</v>
      </c>
      <c r="I76" s="214" t="s">
        <v>14</v>
      </c>
      <c r="J76" s="215"/>
      <c r="K76" s="215"/>
      <c r="L76" s="216"/>
      <c r="M76" s="211" t="s">
        <v>153</v>
      </c>
      <c r="N76" s="212"/>
      <c r="O76" s="212"/>
      <c r="P76" s="213"/>
      <c r="Q76" s="208" t="s">
        <v>97</v>
      </c>
      <c r="R76" s="208"/>
      <c r="S76" s="201" t="s">
        <v>87</v>
      </c>
      <c r="T76" s="209" t="s">
        <v>100</v>
      </c>
      <c r="U76" s="208" t="s">
        <v>146</v>
      </c>
      <c r="V76" s="204" t="s">
        <v>143</v>
      </c>
      <c r="W76" s="238"/>
      <c r="X76" s="205"/>
      <c r="Y76" s="201" t="s">
        <v>169</v>
      </c>
      <c r="Z76" s="208" t="s">
        <v>150</v>
      </c>
      <c r="AA76" s="60"/>
    </row>
    <row r="77" spans="1:27">
      <c r="A77" s="208"/>
      <c r="B77" s="208"/>
      <c r="C77" s="208"/>
      <c r="D77" s="208"/>
      <c r="E77" s="208"/>
      <c r="F77" s="208"/>
      <c r="G77" s="208"/>
      <c r="H77" s="208"/>
      <c r="I77" s="175" t="s">
        <v>60</v>
      </c>
      <c r="J77" s="68" t="s">
        <v>61</v>
      </c>
      <c r="K77" s="68" t="s">
        <v>62</v>
      </c>
      <c r="L77" s="68" t="s">
        <v>198</v>
      </c>
      <c r="M77" s="68" t="s">
        <v>60</v>
      </c>
      <c r="N77" s="68" t="s">
        <v>61</v>
      </c>
      <c r="O77" s="68" t="s">
        <v>63</v>
      </c>
      <c r="P77" s="69" t="s">
        <v>198</v>
      </c>
      <c r="Q77" s="208"/>
      <c r="R77" s="208"/>
      <c r="S77" s="202"/>
      <c r="T77" s="210"/>
      <c r="U77" s="208"/>
      <c r="V77" s="206"/>
      <c r="W77" s="239"/>
      <c r="X77" s="207"/>
      <c r="Y77" s="202"/>
      <c r="Z77" s="208"/>
      <c r="AA77" s="60"/>
    </row>
    <row r="78" spans="1:27">
      <c r="A78" s="108">
        <v>1</v>
      </c>
      <c r="B78" s="70" t="s">
        <v>141</v>
      </c>
      <c r="C78" s="70" t="s">
        <v>142</v>
      </c>
      <c r="D78" s="179" t="s">
        <v>103</v>
      </c>
      <c r="E78" s="179" t="s">
        <v>159</v>
      </c>
      <c r="F78" s="179" t="s">
        <v>102</v>
      </c>
      <c r="G78" s="101">
        <v>38477</v>
      </c>
      <c r="H78" s="179">
        <v>852852</v>
      </c>
      <c r="I78" s="180">
        <v>45151</v>
      </c>
      <c r="J78" s="71">
        <v>0.51041666666666663</v>
      </c>
      <c r="K78" s="179" t="s">
        <v>105</v>
      </c>
      <c r="L78" s="179" t="s">
        <v>109</v>
      </c>
      <c r="M78" s="180">
        <v>45154</v>
      </c>
      <c r="N78" s="71">
        <v>0.60555555555555551</v>
      </c>
      <c r="O78" s="179" t="s">
        <v>110</v>
      </c>
      <c r="P78" s="179" t="s">
        <v>111</v>
      </c>
      <c r="Q78" s="203" t="s">
        <v>99</v>
      </c>
      <c r="R78" s="203"/>
      <c r="S78" s="72" t="s">
        <v>53</v>
      </c>
      <c r="T78" s="72">
        <f>_xlfn.DAYS(M78,I78)</f>
        <v>3</v>
      </c>
      <c r="U78" s="110">
        <f>IF($Q78="HOTEL",0,IF($Q78="Double Tree by Hilton",(IF(S78="Single",150,IF(S78="Double",115,IF(S78="Triple",80,IF(S78="ROOM",0))))),IF($Q78="Hotel Rusia",(IF(S78="Single",120,IF(S78="Double",85,IF(S78="Triple","There is no triple rooms for this hotel",IF(S78="ROOM",0))))),IF($Q78="Hotel Continental",(IF(S78="Single",80,IF(S78="Double",50,IF(S78="Triple","There is no triple rooms for this hotel",IF(S78="ROOM",0)))))))))</f>
        <v>150</v>
      </c>
      <c r="V78" s="196"/>
      <c r="W78" s="197"/>
      <c r="X78" s="198"/>
      <c r="Y78" s="114">
        <f t="shared" ref="Y78:Y93" si="12">IF(E78="",0,IF($E78="Competitor",10,IF(42="Coach",0,0)))</f>
        <v>10</v>
      </c>
      <c r="Z78" s="112">
        <f>T78*U78</f>
        <v>450</v>
      </c>
    </row>
    <row r="79" spans="1:27">
      <c r="A79" s="108">
        <v>2</v>
      </c>
      <c r="B79" s="173"/>
      <c r="C79" s="173"/>
      <c r="D79" s="108"/>
      <c r="E79" s="108"/>
      <c r="F79" s="108"/>
      <c r="G79" s="172"/>
      <c r="H79" s="108"/>
      <c r="I79" s="181"/>
      <c r="J79" s="182"/>
      <c r="K79" s="183"/>
      <c r="L79" s="183"/>
      <c r="M79" s="181"/>
      <c r="N79" s="182"/>
      <c r="O79" s="183"/>
      <c r="P79" s="183"/>
      <c r="Q79" s="195" t="s">
        <v>147</v>
      </c>
      <c r="R79" s="195"/>
      <c r="S79" s="108" t="s">
        <v>148</v>
      </c>
      <c r="T79" s="108">
        <f t="shared" ref="T79:T93" si="13">_xlfn.DAYS(M79,I79)</f>
        <v>0</v>
      </c>
      <c r="U79" s="111">
        <f t="shared" ref="U79:U93" si="14">IF($Q79="HOTEL",0,IF($Q79="Double Tree by Hilton",(IF(S79="Single",150,IF(S79="Double",115,IF(S79="Triple",80,IF(S79="ROOM",0))))),IF($Q79="Hotel Rusia",(IF(S79="Single",120,IF(S79="Double",85,IF(S79="Triple","There is no triple rooms for this hotel",IF(S79="ROOM",0))))),IF($Q79="Hotel Continental",(IF(S79="Single",80,IF(S79="Double",50,IF(S79="Triple","There is no triple rooms for this hotel",IF(S79="ROOM",0)))))))))</f>
        <v>0</v>
      </c>
      <c r="V79" s="196"/>
      <c r="W79" s="197"/>
      <c r="X79" s="198"/>
      <c r="Y79" s="166">
        <f t="shared" si="12"/>
        <v>0</v>
      </c>
      <c r="Z79" s="113">
        <f t="shared" ref="Z79:Z93" si="15">T79*U79</f>
        <v>0</v>
      </c>
    </row>
    <row r="80" spans="1:27">
      <c r="A80" s="108">
        <v>3</v>
      </c>
      <c r="B80" s="26"/>
      <c r="C80" s="26"/>
      <c r="D80" s="38"/>
      <c r="E80" s="108"/>
      <c r="F80" s="38"/>
      <c r="G80" s="38"/>
      <c r="H80" s="38"/>
      <c r="I80" s="181"/>
      <c r="J80" s="182"/>
      <c r="K80" s="183"/>
      <c r="L80" s="183"/>
      <c r="M80" s="181"/>
      <c r="N80" s="182"/>
      <c r="O80" s="183"/>
      <c r="P80" s="183"/>
      <c r="Q80" s="195" t="s">
        <v>147</v>
      </c>
      <c r="R80" s="195"/>
      <c r="S80" s="108" t="s">
        <v>148</v>
      </c>
      <c r="T80" s="108">
        <f t="shared" si="13"/>
        <v>0</v>
      </c>
      <c r="U80" s="111">
        <f t="shared" si="14"/>
        <v>0</v>
      </c>
      <c r="V80" s="196"/>
      <c r="W80" s="197"/>
      <c r="X80" s="198"/>
      <c r="Y80" s="166">
        <f t="shared" si="12"/>
        <v>0</v>
      </c>
      <c r="Z80" s="113">
        <f t="shared" si="15"/>
        <v>0</v>
      </c>
    </row>
    <row r="81" spans="1:26">
      <c r="A81" s="108">
        <v>4</v>
      </c>
      <c r="B81" s="26"/>
      <c r="C81" s="26"/>
      <c r="D81" s="38"/>
      <c r="E81" s="108"/>
      <c r="F81" s="38"/>
      <c r="G81" s="38"/>
      <c r="H81" s="38"/>
      <c r="I81" s="181"/>
      <c r="J81" s="182"/>
      <c r="K81" s="183"/>
      <c r="L81" s="183"/>
      <c r="M81" s="181"/>
      <c r="N81" s="182"/>
      <c r="O81" s="183"/>
      <c r="P81" s="183"/>
      <c r="Q81" s="195" t="s">
        <v>147</v>
      </c>
      <c r="R81" s="195"/>
      <c r="S81" s="108" t="s">
        <v>148</v>
      </c>
      <c r="T81" s="108">
        <f t="shared" si="13"/>
        <v>0</v>
      </c>
      <c r="U81" s="111">
        <f t="shared" si="14"/>
        <v>0</v>
      </c>
      <c r="V81" s="196"/>
      <c r="W81" s="197"/>
      <c r="X81" s="198"/>
      <c r="Y81" s="166">
        <f t="shared" si="12"/>
        <v>0</v>
      </c>
      <c r="Z81" s="113">
        <f t="shared" si="15"/>
        <v>0</v>
      </c>
    </row>
    <row r="82" spans="1:26">
      <c r="A82" s="108">
        <v>5</v>
      </c>
      <c r="B82" s="26"/>
      <c r="C82" s="26"/>
      <c r="D82" s="38"/>
      <c r="E82" s="108"/>
      <c r="F82" s="38"/>
      <c r="G82" s="38"/>
      <c r="H82" s="38"/>
      <c r="I82" s="181"/>
      <c r="J82" s="182"/>
      <c r="K82" s="183"/>
      <c r="L82" s="183"/>
      <c r="M82" s="181"/>
      <c r="N82" s="182"/>
      <c r="O82" s="183"/>
      <c r="P82" s="183"/>
      <c r="Q82" s="195" t="s">
        <v>147</v>
      </c>
      <c r="R82" s="195"/>
      <c r="S82" s="108" t="s">
        <v>148</v>
      </c>
      <c r="T82" s="108">
        <f t="shared" si="13"/>
        <v>0</v>
      </c>
      <c r="U82" s="111">
        <f t="shared" si="14"/>
        <v>0</v>
      </c>
      <c r="V82" s="196"/>
      <c r="W82" s="197"/>
      <c r="X82" s="198"/>
      <c r="Y82" s="166">
        <f t="shared" si="12"/>
        <v>0</v>
      </c>
      <c r="Z82" s="113">
        <f t="shared" si="15"/>
        <v>0</v>
      </c>
    </row>
    <row r="83" spans="1:26">
      <c r="A83" s="108">
        <v>6</v>
      </c>
      <c r="B83" s="26"/>
      <c r="C83" s="26"/>
      <c r="D83" s="38"/>
      <c r="E83" s="108"/>
      <c r="F83" s="38"/>
      <c r="G83" s="38"/>
      <c r="H83" s="38"/>
      <c r="I83" s="181"/>
      <c r="J83" s="182"/>
      <c r="K83" s="183"/>
      <c r="L83" s="183"/>
      <c r="M83" s="181"/>
      <c r="N83" s="182"/>
      <c r="O83" s="183"/>
      <c r="P83" s="183"/>
      <c r="Q83" s="195" t="s">
        <v>147</v>
      </c>
      <c r="R83" s="195"/>
      <c r="S83" s="108" t="s">
        <v>148</v>
      </c>
      <c r="T83" s="108">
        <f t="shared" si="13"/>
        <v>0</v>
      </c>
      <c r="U83" s="111">
        <f t="shared" si="14"/>
        <v>0</v>
      </c>
      <c r="V83" s="196"/>
      <c r="W83" s="197"/>
      <c r="X83" s="198"/>
      <c r="Y83" s="166">
        <f t="shared" si="12"/>
        <v>0</v>
      </c>
      <c r="Z83" s="113">
        <f t="shared" si="15"/>
        <v>0</v>
      </c>
    </row>
    <row r="84" spans="1:26">
      <c r="A84" s="108">
        <v>7</v>
      </c>
      <c r="B84" s="26"/>
      <c r="C84" s="26"/>
      <c r="D84" s="38"/>
      <c r="E84" s="108"/>
      <c r="F84" s="38"/>
      <c r="G84" s="38"/>
      <c r="H84" s="38"/>
      <c r="I84" s="181"/>
      <c r="J84" s="182"/>
      <c r="K84" s="183"/>
      <c r="L84" s="183"/>
      <c r="M84" s="181"/>
      <c r="N84" s="182"/>
      <c r="O84" s="183"/>
      <c r="P84" s="183"/>
      <c r="Q84" s="195" t="s">
        <v>147</v>
      </c>
      <c r="R84" s="195"/>
      <c r="S84" s="108" t="s">
        <v>148</v>
      </c>
      <c r="T84" s="108">
        <f t="shared" si="13"/>
        <v>0</v>
      </c>
      <c r="U84" s="111">
        <f t="shared" si="14"/>
        <v>0</v>
      </c>
      <c r="V84" s="196"/>
      <c r="W84" s="197"/>
      <c r="X84" s="198"/>
      <c r="Y84" s="166">
        <f t="shared" si="12"/>
        <v>0</v>
      </c>
      <c r="Z84" s="113">
        <f t="shared" si="15"/>
        <v>0</v>
      </c>
    </row>
    <row r="85" spans="1:26">
      <c r="A85" s="108">
        <v>8</v>
      </c>
      <c r="B85" s="26"/>
      <c r="C85" s="26"/>
      <c r="D85" s="38"/>
      <c r="E85" s="108"/>
      <c r="F85" s="38"/>
      <c r="G85" s="38"/>
      <c r="H85" s="38"/>
      <c r="I85" s="181"/>
      <c r="J85" s="182"/>
      <c r="K85" s="183"/>
      <c r="L85" s="183"/>
      <c r="M85" s="181"/>
      <c r="N85" s="182"/>
      <c r="O85" s="183"/>
      <c r="P85" s="183"/>
      <c r="Q85" s="195" t="s">
        <v>147</v>
      </c>
      <c r="R85" s="195"/>
      <c r="S85" s="108" t="s">
        <v>148</v>
      </c>
      <c r="T85" s="108">
        <f t="shared" si="13"/>
        <v>0</v>
      </c>
      <c r="U85" s="111">
        <f t="shared" si="14"/>
        <v>0</v>
      </c>
      <c r="V85" s="196"/>
      <c r="W85" s="197"/>
      <c r="X85" s="198"/>
      <c r="Y85" s="166">
        <f t="shared" si="12"/>
        <v>0</v>
      </c>
      <c r="Z85" s="113">
        <f t="shared" si="15"/>
        <v>0</v>
      </c>
    </row>
    <row r="86" spans="1:26">
      <c r="A86" s="108">
        <v>9</v>
      </c>
      <c r="B86" s="26"/>
      <c r="C86" s="26"/>
      <c r="D86" s="38"/>
      <c r="E86" s="108"/>
      <c r="F86" s="38"/>
      <c r="G86" s="38"/>
      <c r="H86" s="38"/>
      <c r="I86" s="181"/>
      <c r="J86" s="182"/>
      <c r="K86" s="183"/>
      <c r="L86" s="183"/>
      <c r="M86" s="181"/>
      <c r="N86" s="182"/>
      <c r="O86" s="183"/>
      <c r="P86" s="183"/>
      <c r="Q86" s="195" t="s">
        <v>147</v>
      </c>
      <c r="R86" s="195"/>
      <c r="S86" s="108" t="s">
        <v>148</v>
      </c>
      <c r="T86" s="108">
        <f t="shared" si="13"/>
        <v>0</v>
      </c>
      <c r="U86" s="111">
        <f t="shared" si="14"/>
        <v>0</v>
      </c>
      <c r="V86" s="196"/>
      <c r="W86" s="197"/>
      <c r="X86" s="198"/>
      <c r="Y86" s="166">
        <f t="shared" si="12"/>
        <v>0</v>
      </c>
      <c r="Z86" s="113">
        <f t="shared" si="15"/>
        <v>0</v>
      </c>
    </row>
    <row r="87" spans="1:26">
      <c r="A87" s="108">
        <v>10</v>
      </c>
      <c r="B87" s="26"/>
      <c r="C87" s="26"/>
      <c r="D87" s="38"/>
      <c r="E87" s="108"/>
      <c r="F87" s="38"/>
      <c r="G87" s="38"/>
      <c r="H87" s="38"/>
      <c r="I87" s="181"/>
      <c r="J87" s="182"/>
      <c r="K87" s="183"/>
      <c r="L87" s="183"/>
      <c r="M87" s="181"/>
      <c r="N87" s="182"/>
      <c r="O87" s="183"/>
      <c r="P87" s="183"/>
      <c r="Q87" s="195" t="s">
        <v>147</v>
      </c>
      <c r="R87" s="195"/>
      <c r="S87" s="108" t="s">
        <v>148</v>
      </c>
      <c r="T87" s="108">
        <f t="shared" si="13"/>
        <v>0</v>
      </c>
      <c r="U87" s="111">
        <f t="shared" si="14"/>
        <v>0</v>
      </c>
      <c r="V87" s="196"/>
      <c r="W87" s="197"/>
      <c r="X87" s="198"/>
      <c r="Y87" s="166">
        <f t="shared" si="12"/>
        <v>0</v>
      </c>
      <c r="Z87" s="113">
        <f t="shared" si="15"/>
        <v>0</v>
      </c>
    </row>
    <row r="88" spans="1:26">
      <c r="A88" s="108">
        <v>11</v>
      </c>
      <c r="B88" s="26"/>
      <c r="C88" s="26"/>
      <c r="D88" s="38"/>
      <c r="E88" s="108"/>
      <c r="F88" s="38"/>
      <c r="G88" s="38"/>
      <c r="H88" s="38"/>
      <c r="I88" s="181"/>
      <c r="J88" s="182"/>
      <c r="K88" s="183"/>
      <c r="L88" s="183"/>
      <c r="M88" s="181"/>
      <c r="N88" s="182"/>
      <c r="O88" s="183"/>
      <c r="P88" s="183"/>
      <c r="Q88" s="195" t="s">
        <v>147</v>
      </c>
      <c r="R88" s="195"/>
      <c r="S88" s="108" t="s">
        <v>148</v>
      </c>
      <c r="T88" s="108">
        <f t="shared" si="13"/>
        <v>0</v>
      </c>
      <c r="U88" s="111">
        <f t="shared" si="14"/>
        <v>0</v>
      </c>
      <c r="V88" s="196"/>
      <c r="W88" s="197"/>
      <c r="X88" s="198"/>
      <c r="Y88" s="166">
        <f t="shared" si="12"/>
        <v>0</v>
      </c>
      <c r="Z88" s="113">
        <f t="shared" si="15"/>
        <v>0</v>
      </c>
    </row>
    <row r="89" spans="1:26">
      <c r="A89" s="108">
        <v>12</v>
      </c>
      <c r="B89" s="26"/>
      <c r="C89" s="26"/>
      <c r="D89" s="38"/>
      <c r="E89" s="108"/>
      <c r="F89" s="38"/>
      <c r="G89" s="38"/>
      <c r="H89" s="38"/>
      <c r="I89" s="181"/>
      <c r="J89" s="182"/>
      <c r="K89" s="183"/>
      <c r="L89" s="183"/>
      <c r="M89" s="181"/>
      <c r="N89" s="182"/>
      <c r="O89" s="183"/>
      <c r="P89" s="183"/>
      <c r="Q89" s="195" t="s">
        <v>147</v>
      </c>
      <c r="R89" s="195"/>
      <c r="S89" s="108" t="s">
        <v>148</v>
      </c>
      <c r="T89" s="108">
        <f t="shared" si="13"/>
        <v>0</v>
      </c>
      <c r="U89" s="111">
        <f t="shared" si="14"/>
        <v>0</v>
      </c>
      <c r="V89" s="196"/>
      <c r="W89" s="197"/>
      <c r="X89" s="198"/>
      <c r="Y89" s="166">
        <f t="shared" si="12"/>
        <v>0</v>
      </c>
      <c r="Z89" s="113">
        <f t="shared" si="15"/>
        <v>0</v>
      </c>
    </row>
    <row r="90" spans="1:26">
      <c r="A90" s="108">
        <v>13</v>
      </c>
      <c r="B90" s="26"/>
      <c r="C90" s="26"/>
      <c r="D90" s="38"/>
      <c r="E90" s="108"/>
      <c r="F90" s="38"/>
      <c r="G90" s="38"/>
      <c r="H90" s="38"/>
      <c r="I90" s="181"/>
      <c r="J90" s="182"/>
      <c r="K90" s="183"/>
      <c r="L90" s="183"/>
      <c r="M90" s="181"/>
      <c r="N90" s="182"/>
      <c r="O90" s="183"/>
      <c r="P90" s="183"/>
      <c r="Q90" s="195" t="s">
        <v>147</v>
      </c>
      <c r="R90" s="195"/>
      <c r="S90" s="108" t="s">
        <v>148</v>
      </c>
      <c r="T90" s="108">
        <f t="shared" si="13"/>
        <v>0</v>
      </c>
      <c r="U90" s="111">
        <f t="shared" si="14"/>
        <v>0</v>
      </c>
      <c r="V90" s="196"/>
      <c r="W90" s="197"/>
      <c r="X90" s="198"/>
      <c r="Y90" s="166">
        <f t="shared" si="12"/>
        <v>0</v>
      </c>
      <c r="Z90" s="113">
        <f t="shared" si="15"/>
        <v>0</v>
      </c>
    </row>
    <row r="91" spans="1:26">
      <c r="A91" s="108">
        <v>14</v>
      </c>
      <c r="B91" s="26"/>
      <c r="C91" s="26"/>
      <c r="D91" s="38"/>
      <c r="E91" s="108"/>
      <c r="F91" s="38"/>
      <c r="G91" s="38"/>
      <c r="H91" s="38"/>
      <c r="I91" s="181"/>
      <c r="J91" s="182"/>
      <c r="K91" s="183"/>
      <c r="L91" s="183"/>
      <c r="M91" s="181"/>
      <c r="N91" s="182"/>
      <c r="O91" s="183"/>
      <c r="P91" s="183"/>
      <c r="Q91" s="195" t="s">
        <v>147</v>
      </c>
      <c r="R91" s="195"/>
      <c r="S91" s="108" t="s">
        <v>148</v>
      </c>
      <c r="T91" s="108">
        <f t="shared" si="13"/>
        <v>0</v>
      </c>
      <c r="U91" s="111">
        <f t="shared" si="14"/>
        <v>0</v>
      </c>
      <c r="V91" s="196"/>
      <c r="W91" s="197"/>
      <c r="X91" s="198"/>
      <c r="Y91" s="166">
        <f t="shared" si="12"/>
        <v>0</v>
      </c>
      <c r="Z91" s="113">
        <f t="shared" si="15"/>
        <v>0</v>
      </c>
    </row>
    <row r="92" spans="1:26">
      <c r="A92" s="108">
        <v>15</v>
      </c>
      <c r="B92" s="26"/>
      <c r="C92" s="26"/>
      <c r="D92" s="38"/>
      <c r="E92" s="108"/>
      <c r="F92" s="38"/>
      <c r="G92" s="38"/>
      <c r="H92" s="38"/>
      <c r="I92" s="181"/>
      <c r="J92" s="182"/>
      <c r="K92" s="183"/>
      <c r="L92" s="183"/>
      <c r="M92" s="181"/>
      <c r="N92" s="182"/>
      <c r="O92" s="183"/>
      <c r="P92" s="183"/>
      <c r="Q92" s="195" t="s">
        <v>147</v>
      </c>
      <c r="R92" s="195"/>
      <c r="S92" s="108" t="s">
        <v>148</v>
      </c>
      <c r="T92" s="108">
        <f t="shared" si="13"/>
        <v>0</v>
      </c>
      <c r="U92" s="111">
        <f t="shared" si="14"/>
        <v>0</v>
      </c>
      <c r="V92" s="196"/>
      <c r="W92" s="197"/>
      <c r="X92" s="198"/>
      <c r="Y92" s="166">
        <f t="shared" si="12"/>
        <v>0</v>
      </c>
      <c r="Z92" s="113">
        <f t="shared" si="15"/>
        <v>0</v>
      </c>
    </row>
    <row r="93" spans="1:26">
      <c r="A93" s="108">
        <v>16</v>
      </c>
      <c r="B93" s="26"/>
      <c r="C93" s="26"/>
      <c r="D93" s="38"/>
      <c r="E93" s="108"/>
      <c r="F93" s="38"/>
      <c r="G93" s="38"/>
      <c r="H93" s="38"/>
      <c r="I93" s="181"/>
      <c r="J93" s="182"/>
      <c r="K93" s="183"/>
      <c r="L93" s="183"/>
      <c r="M93" s="181"/>
      <c r="N93" s="182"/>
      <c r="O93" s="183"/>
      <c r="P93" s="183"/>
      <c r="Q93" s="195" t="s">
        <v>147</v>
      </c>
      <c r="R93" s="195"/>
      <c r="S93" s="108" t="s">
        <v>148</v>
      </c>
      <c r="T93" s="108">
        <f t="shared" si="13"/>
        <v>0</v>
      </c>
      <c r="U93" s="111">
        <f t="shared" si="14"/>
        <v>0</v>
      </c>
      <c r="V93" s="196"/>
      <c r="W93" s="197"/>
      <c r="X93" s="198"/>
      <c r="Y93" s="166">
        <f t="shared" si="12"/>
        <v>0</v>
      </c>
      <c r="Z93" s="113">
        <f t="shared" si="15"/>
        <v>0</v>
      </c>
    </row>
    <row r="94" spans="1:26">
      <c r="A94" s="108">
        <v>17</v>
      </c>
      <c r="B94" s="173"/>
      <c r="C94" s="173"/>
      <c r="D94" s="108"/>
      <c r="E94" s="108"/>
      <c r="F94" s="108"/>
      <c r="G94" s="172"/>
      <c r="H94" s="108"/>
      <c r="I94" s="181"/>
      <c r="J94" s="182"/>
      <c r="K94" s="183"/>
      <c r="L94" s="183"/>
      <c r="M94" s="181"/>
      <c r="N94" s="182"/>
      <c r="O94" s="183"/>
      <c r="P94" s="183"/>
      <c r="Q94" s="195" t="s">
        <v>147</v>
      </c>
      <c r="R94" s="195"/>
      <c r="S94" s="108" t="s">
        <v>148</v>
      </c>
      <c r="T94" s="108">
        <f t="shared" ref="T94:T123" si="16">_xlfn.DAYS(M94,I94)</f>
        <v>0</v>
      </c>
      <c r="U94" s="111">
        <f t="shared" ref="U94:U123" si="17">IF($Q94="HOTEL",0,IF($Q94="Double Tree by Hilton",(IF(S94="Single",150,IF(S94="Double",115,IF(S94="Triple",80,IF(S94="ROOM",0))))),IF($Q94="Hotel Rusia",(IF(S94="Single",120,IF(S94="Double",85,IF(S94="Triple","There is no triple rooms for this hotel",IF(S94="ROOM",0))))),IF($Q94="Hotel Continental",(IF(S94="Single",80,IF(S94="Double",50,IF(S94="Triple","There is no triple rooms for this hotel",IF(S94="ROOM",0)))))))))</f>
        <v>0</v>
      </c>
      <c r="V94" s="196"/>
      <c r="W94" s="197"/>
      <c r="X94" s="198"/>
      <c r="Y94" s="166">
        <f t="shared" ref="Y94:Y123" si="18">IF(E94="",0,IF($E94="Competitor",10,IF(42="Coach",0,0)))</f>
        <v>0</v>
      </c>
      <c r="Z94" s="113">
        <f t="shared" ref="Z94:Z123" si="19">T94*U94</f>
        <v>0</v>
      </c>
    </row>
    <row r="95" spans="1:26">
      <c r="A95" s="108">
        <v>18</v>
      </c>
      <c r="B95" s="26"/>
      <c r="C95" s="26"/>
      <c r="D95" s="38"/>
      <c r="E95" s="108"/>
      <c r="F95" s="38"/>
      <c r="G95" s="38"/>
      <c r="H95" s="38"/>
      <c r="I95" s="181"/>
      <c r="J95" s="182"/>
      <c r="K95" s="183"/>
      <c r="L95" s="183"/>
      <c r="M95" s="181"/>
      <c r="N95" s="182"/>
      <c r="O95" s="183"/>
      <c r="P95" s="183"/>
      <c r="Q95" s="195" t="s">
        <v>147</v>
      </c>
      <c r="R95" s="195"/>
      <c r="S95" s="108" t="s">
        <v>148</v>
      </c>
      <c r="T95" s="108">
        <f t="shared" si="16"/>
        <v>0</v>
      </c>
      <c r="U95" s="111">
        <f t="shared" si="17"/>
        <v>0</v>
      </c>
      <c r="V95" s="196"/>
      <c r="W95" s="197"/>
      <c r="X95" s="198"/>
      <c r="Y95" s="166">
        <f t="shared" si="18"/>
        <v>0</v>
      </c>
      <c r="Z95" s="113">
        <f t="shared" si="19"/>
        <v>0</v>
      </c>
    </row>
    <row r="96" spans="1:26">
      <c r="A96" s="108">
        <v>19</v>
      </c>
      <c r="B96" s="26"/>
      <c r="C96" s="26"/>
      <c r="D96" s="38"/>
      <c r="E96" s="108"/>
      <c r="F96" s="38"/>
      <c r="G96" s="38"/>
      <c r="H96" s="38"/>
      <c r="I96" s="181"/>
      <c r="J96" s="182"/>
      <c r="K96" s="183"/>
      <c r="L96" s="183"/>
      <c r="M96" s="181"/>
      <c r="N96" s="182"/>
      <c r="O96" s="183"/>
      <c r="P96" s="183"/>
      <c r="Q96" s="195" t="s">
        <v>147</v>
      </c>
      <c r="R96" s="195"/>
      <c r="S96" s="108" t="s">
        <v>148</v>
      </c>
      <c r="T96" s="108">
        <f t="shared" si="16"/>
        <v>0</v>
      </c>
      <c r="U96" s="111">
        <f t="shared" si="17"/>
        <v>0</v>
      </c>
      <c r="V96" s="196"/>
      <c r="W96" s="197"/>
      <c r="X96" s="198"/>
      <c r="Y96" s="166">
        <f t="shared" si="18"/>
        <v>0</v>
      </c>
      <c r="Z96" s="113">
        <f t="shared" si="19"/>
        <v>0</v>
      </c>
    </row>
    <row r="97" spans="1:26">
      <c r="A97" s="108">
        <v>20</v>
      </c>
      <c r="B97" s="26"/>
      <c r="C97" s="26"/>
      <c r="D97" s="38"/>
      <c r="E97" s="108"/>
      <c r="F97" s="38"/>
      <c r="G97" s="38"/>
      <c r="H97" s="38"/>
      <c r="I97" s="181"/>
      <c r="J97" s="182"/>
      <c r="K97" s="183"/>
      <c r="L97" s="183"/>
      <c r="M97" s="181"/>
      <c r="N97" s="182"/>
      <c r="O97" s="183"/>
      <c r="P97" s="183"/>
      <c r="Q97" s="195" t="s">
        <v>147</v>
      </c>
      <c r="R97" s="195"/>
      <c r="S97" s="108" t="s">
        <v>148</v>
      </c>
      <c r="T97" s="108">
        <f t="shared" si="16"/>
        <v>0</v>
      </c>
      <c r="U97" s="111">
        <f t="shared" si="17"/>
        <v>0</v>
      </c>
      <c r="V97" s="196"/>
      <c r="W97" s="197"/>
      <c r="X97" s="198"/>
      <c r="Y97" s="166">
        <f t="shared" si="18"/>
        <v>0</v>
      </c>
      <c r="Z97" s="113">
        <f t="shared" si="19"/>
        <v>0</v>
      </c>
    </row>
    <row r="98" spans="1:26">
      <c r="A98" s="108">
        <v>21</v>
      </c>
      <c r="B98" s="26"/>
      <c r="C98" s="26"/>
      <c r="D98" s="38"/>
      <c r="E98" s="108"/>
      <c r="F98" s="38"/>
      <c r="G98" s="38"/>
      <c r="H98" s="38"/>
      <c r="I98" s="181"/>
      <c r="J98" s="182"/>
      <c r="K98" s="183"/>
      <c r="L98" s="183"/>
      <c r="M98" s="181"/>
      <c r="N98" s="182"/>
      <c r="O98" s="183"/>
      <c r="P98" s="183"/>
      <c r="Q98" s="195" t="s">
        <v>147</v>
      </c>
      <c r="R98" s="195"/>
      <c r="S98" s="108" t="s">
        <v>148</v>
      </c>
      <c r="T98" s="108">
        <f t="shared" si="16"/>
        <v>0</v>
      </c>
      <c r="U98" s="111">
        <f t="shared" si="17"/>
        <v>0</v>
      </c>
      <c r="V98" s="196"/>
      <c r="W98" s="197"/>
      <c r="X98" s="198"/>
      <c r="Y98" s="166">
        <f t="shared" si="18"/>
        <v>0</v>
      </c>
      <c r="Z98" s="113">
        <f t="shared" si="19"/>
        <v>0</v>
      </c>
    </row>
    <row r="99" spans="1:26">
      <c r="A99" s="108">
        <v>22</v>
      </c>
      <c r="B99" s="26"/>
      <c r="C99" s="26"/>
      <c r="D99" s="38"/>
      <c r="E99" s="108"/>
      <c r="F99" s="38"/>
      <c r="G99" s="38"/>
      <c r="H99" s="38"/>
      <c r="I99" s="181"/>
      <c r="J99" s="182"/>
      <c r="K99" s="183"/>
      <c r="L99" s="183"/>
      <c r="M99" s="181"/>
      <c r="N99" s="182"/>
      <c r="O99" s="183"/>
      <c r="P99" s="183"/>
      <c r="Q99" s="195" t="s">
        <v>147</v>
      </c>
      <c r="R99" s="195"/>
      <c r="S99" s="108" t="s">
        <v>148</v>
      </c>
      <c r="T99" s="108">
        <f t="shared" si="16"/>
        <v>0</v>
      </c>
      <c r="U99" s="111">
        <f t="shared" si="17"/>
        <v>0</v>
      </c>
      <c r="V99" s="196"/>
      <c r="W99" s="197"/>
      <c r="X99" s="198"/>
      <c r="Y99" s="166">
        <f t="shared" si="18"/>
        <v>0</v>
      </c>
      <c r="Z99" s="113">
        <f t="shared" si="19"/>
        <v>0</v>
      </c>
    </row>
    <row r="100" spans="1:26">
      <c r="A100" s="108">
        <v>23</v>
      </c>
      <c r="B100" s="26"/>
      <c r="C100" s="26"/>
      <c r="D100" s="38"/>
      <c r="E100" s="108"/>
      <c r="F100" s="38"/>
      <c r="G100" s="38"/>
      <c r="H100" s="38"/>
      <c r="I100" s="181"/>
      <c r="J100" s="182"/>
      <c r="K100" s="183"/>
      <c r="L100" s="183"/>
      <c r="M100" s="181"/>
      <c r="N100" s="182"/>
      <c r="O100" s="183"/>
      <c r="P100" s="183"/>
      <c r="Q100" s="195" t="s">
        <v>147</v>
      </c>
      <c r="R100" s="195"/>
      <c r="S100" s="108" t="s">
        <v>148</v>
      </c>
      <c r="T100" s="108">
        <f t="shared" si="16"/>
        <v>0</v>
      </c>
      <c r="U100" s="111">
        <f t="shared" si="17"/>
        <v>0</v>
      </c>
      <c r="V100" s="196"/>
      <c r="W100" s="197"/>
      <c r="X100" s="198"/>
      <c r="Y100" s="166">
        <f t="shared" si="18"/>
        <v>0</v>
      </c>
      <c r="Z100" s="113">
        <f t="shared" si="19"/>
        <v>0</v>
      </c>
    </row>
    <row r="101" spans="1:26">
      <c r="A101" s="108">
        <v>24</v>
      </c>
      <c r="B101" s="26"/>
      <c r="C101" s="26"/>
      <c r="D101" s="38"/>
      <c r="E101" s="108"/>
      <c r="F101" s="38"/>
      <c r="G101" s="38"/>
      <c r="H101" s="38"/>
      <c r="I101" s="181"/>
      <c r="J101" s="182"/>
      <c r="K101" s="183"/>
      <c r="L101" s="183"/>
      <c r="M101" s="181"/>
      <c r="N101" s="182"/>
      <c r="O101" s="183"/>
      <c r="P101" s="183"/>
      <c r="Q101" s="195" t="s">
        <v>147</v>
      </c>
      <c r="R101" s="195"/>
      <c r="S101" s="108" t="s">
        <v>148</v>
      </c>
      <c r="T101" s="108">
        <f t="shared" si="16"/>
        <v>0</v>
      </c>
      <c r="U101" s="111">
        <f t="shared" si="17"/>
        <v>0</v>
      </c>
      <c r="V101" s="196"/>
      <c r="W101" s="197"/>
      <c r="X101" s="198"/>
      <c r="Y101" s="166">
        <f t="shared" si="18"/>
        <v>0</v>
      </c>
      <c r="Z101" s="113">
        <f t="shared" si="19"/>
        <v>0</v>
      </c>
    </row>
    <row r="102" spans="1:26">
      <c r="A102" s="108">
        <v>25</v>
      </c>
      <c r="B102" s="26"/>
      <c r="C102" s="26"/>
      <c r="D102" s="38"/>
      <c r="E102" s="108"/>
      <c r="F102" s="38"/>
      <c r="G102" s="38"/>
      <c r="H102" s="38"/>
      <c r="I102" s="181"/>
      <c r="J102" s="182"/>
      <c r="K102" s="183"/>
      <c r="L102" s="183"/>
      <c r="M102" s="181"/>
      <c r="N102" s="182"/>
      <c r="O102" s="183"/>
      <c r="P102" s="183"/>
      <c r="Q102" s="195" t="s">
        <v>147</v>
      </c>
      <c r="R102" s="195"/>
      <c r="S102" s="108" t="s">
        <v>148</v>
      </c>
      <c r="T102" s="108">
        <f t="shared" si="16"/>
        <v>0</v>
      </c>
      <c r="U102" s="111">
        <f t="shared" si="17"/>
        <v>0</v>
      </c>
      <c r="V102" s="196"/>
      <c r="W102" s="197"/>
      <c r="X102" s="198"/>
      <c r="Y102" s="166">
        <f t="shared" si="18"/>
        <v>0</v>
      </c>
      <c r="Z102" s="113">
        <f t="shared" si="19"/>
        <v>0</v>
      </c>
    </row>
    <row r="103" spans="1:26">
      <c r="A103" s="108">
        <v>26</v>
      </c>
      <c r="B103" s="26"/>
      <c r="C103" s="26"/>
      <c r="D103" s="38"/>
      <c r="E103" s="108"/>
      <c r="F103" s="38"/>
      <c r="G103" s="38"/>
      <c r="H103" s="38"/>
      <c r="I103" s="181"/>
      <c r="J103" s="182"/>
      <c r="K103" s="183"/>
      <c r="L103" s="183"/>
      <c r="M103" s="181"/>
      <c r="N103" s="182"/>
      <c r="O103" s="183"/>
      <c r="P103" s="183"/>
      <c r="Q103" s="195" t="s">
        <v>147</v>
      </c>
      <c r="R103" s="195"/>
      <c r="S103" s="108" t="s">
        <v>148</v>
      </c>
      <c r="T103" s="108">
        <f t="shared" si="16"/>
        <v>0</v>
      </c>
      <c r="U103" s="111">
        <f t="shared" si="17"/>
        <v>0</v>
      </c>
      <c r="V103" s="196"/>
      <c r="W103" s="197"/>
      <c r="X103" s="198"/>
      <c r="Y103" s="166">
        <f t="shared" si="18"/>
        <v>0</v>
      </c>
      <c r="Z103" s="113">
        <f t="shared" si="19"/>
        <v>0</v>
      </c>
    </row>
    <row r="104" spans="1:26">
      <c r="A104" s="108">
        <v>27</v>
      </c>
      <c r="B104" s="26"/>
      <c r="C104" s="26"/>
      <c r="D104" s="38"/>
      <c r="E104" s="108"/>
      <c r="F104" s="38"/>
      <c r="G104" s="38"/>
      <c r="H104" s="38"/>
      <c r="I104" s="181"/>
      <c r="J104" s="182"/>
      <c r="K104" s="183"/>
      <c r="L104" s="183"/>
      <c r="M104" s="181"/>
      <c r="N104" s="182"/>
      <c r="O104" s="183"/>
      <c r="P104" s="183"/>
      <c r="Q104" s="195" t="s">
        <v>147</v>
      </c>
      <c r="R104" s="195"/>
      <c r="S104" s="108" t="s">
        <v>148</v>
      </c>
      <c r="T104" s="108">
        <f t="shared" si="16"/>
        <v>0</v>
      </c>
      <c r="U104" s="111">
        <f t="shared" si="17"/>
        <v>0</v>
      </c>
      <c r="V104" s="196"/>
      <c r="W104" s="197"/>
      <c r="X104" s="198"/>
      <c r="Y104" s="166">
        <f t="shared" si="18"/>
        <v>0</v>
      </c>
      <c r="Z104" s="113">
        <f t="shared" si="19"/>
        <v>0</v>
      </c>
    </row>
    <row r="105" spans="1:26">
      <c r="A105" s="108">
        <v>28</v>
      </c>
      <c r="B105" s="26"/>
      <c r="C105" s="26"/>
      <c r="D105" s="38"/>
      <c r="E105" s="108"/>
      <c r="F105" s="38"/>
      <c r="G105" s="38"/>
      <c r="H105" s="38"/>
      <c r="I105" s="181"/>
      <c r="J105" s="182"/>
      <c r="K105" s="183"/>
      <c r="L105" s="183"/>
      <c r="M105" s="181"/>
      <c r="N105" s="182"/>
      <c r="O105" s="183"/>
      <c r="P105" s="183"/>
      <c r="Q105" s="195" t="s">
        <v>147</v>
      </c>
      <c r="R105" s="195"/>
      <c r="S105" s="108" t="s">
        <v>148</v>
      </c>
      <c r="T105" s="108">
        <f t="shared" si="16"/>
        <v>0</v>
      </c>
      <c r="U105" s="111">
        <f t="shared" si="17"/>
        <v>0</v>
      </c>
      <c r="V105" s="196"/>
      <c r="W105" s="197"/>
      <c r="X105" s="198"/>
      <c r="Y105" s="166">
        <f t="shared" si="18"/>
        <v>0</v>
      </c>
      <c r="Z105" s="113">
        <f t="shared" si="19"/>
        <v>0</v>
      </c>
    </row>
    <row r="106" spans="1:26">
      <c r="A106" s="108">
        <v>29</v>
      </c>
      <c r="B106" s="26"/>
      <c r="C106" s="26"/>
      <c r="D106" s="38"/>
      <c r="E106" s="108"/>
      <c r="F106" s="38"/>
      <c r="G106" s="38"/>
      <c r="H106" s="38"/>
      <c r="I106" s="181"/>
      <c r="J106" s="182"/>
      <c r="K106" s="183"/>
      <c r="L106" s="183"/>
      <c r="M106" s="181"/>
      <c r="N106" s="182"/>
      <c r="O106" s="183"/>
      <c r="P106" s="183"/>
      <c r="Q106" s="195" t="s">
        <v>147</v>
      </c>
      <c r="R106" s="195"/>
      <c r="S106" s="108" t="s">
        <v>148</v>
      </c>
      <c r="T106" s="108">
        <f t="shared" si="16"/>
        <v>0</v>
      </c>
      <c r="U106" s="111">
        <f t="shared" si="17"/>
        <v>0</v>
      </c>
      <c r="V106" s="196"/>
      <c r="W106" s="197"/>
      <c r="X106" s="198"/>
      <c r="Y106" s="166">
        <f t="shared" si="18"/>
        <v>0</v>
      </c>
      <c r="Z106" s="113">
        <f t="shared" si="19"/>
        <v>0</v>
      </c>
    </row>
    <row r="107" spans="1:26">
      <c r="A107" s="108">
        <v>30</v>
      </c>
      <c r="B107" s="26"/>
      <c r="C107" s="26"/>
      <c r="D107" s="38"/>
      <c r="E107" s="108"/>
      <c r="F107" s="38"/>
      <c r="G107" s="38"/>
      <c r="H107" s="38"/>
      <c r="I107" s="181"/>
      <c r="J107" s="182"/>
      <c r="K107" s="183"/>
      <c r="L107" s="183"/>
      <c r="M107" s="181"/>
      <c r="N107" s="182"/>
      <c r="O107" s="183"/>
      <c r="P107" s="183"/>
      <c r="Q107" s="195" t="s">
        <v>147</v>
      </c>
      <c r="R107" s="195"/>
      <c r="S107" s="108" t="s">
        <v>148</v>
      </c>
      <c r="T107" s="108">
        <f t="shared" si="16"/>
        <v>0</v>
      </c>
      <c r="U107" s="111">
        <f t="shared" si="17"/>
        <v>0</v>
      </c>
      <c r="V107" s="196"/>
      <c r="W107" s="197"/>
      <c r="X107" s="198"/>
      <c r="Y107" s="166">
        <f t="shared" si="18"/>
        <v>0</v>
      </c>
      <c r="Z107" s="113">
        <f t="shared" si="19"/>
        <v>0</v>
      </c>
    </row>
    <row r="108" spans="1:26">
      <c r="A108" s="108">
        <v>31</v>
      </c>
      <c r="B108" s="26"/>
      <c r="C108" s="26"/>
      <c r="D108" s="38"/>
      <c r="E108" s="108"/>
      <c r="F108" s="38"/>
      <c r="G108" s="38"/>
      <c r="H108" s="38"/>
      <c r="I108" s="181"/>
      <c r="J108" s="182"/>
      <c r="K108" s="183"/>
      <c r="L108" s="183"/>
      <c r="M108" s="181"/>
      <c r="N108" s="182"/>
      <c r="O108" s="183"/>
      <c r="P108" s="183"/>
      <c r="Q108" s="195" t="s">
        <v>147</v>
      </c>
      <c r="R108" s="195"/>
      <c r="S108" s="108" t="s">
        <v>148</v>
      </c>
      <c r="T108" s="108">
        <f t="shared" si="16"/>
        <v>0</v>
      </c>
      <c r="U108" s="111">
        <f t="shared" si="17"/>
        <v>0</v>
      </c>
      <c r="V108" s="196"/>
      <c r="W108" s="197"/>
      <c r="X108" s="198"/>
      <c r="Y108" s="166">
        <f t="shared" si="18"/>
        <v>0</v>
      </c>
      <c r="Z108" s="113">
        <f t="shared" si="19"/>
        <v>0</v>
      </c>
    </row>
    <row r="109" spans="1:26">
      <c r="A109" s="108">
        <v>32</v>
      </c>
      <c r="B109" s="173"/>
      <c r="C109" s="173"/>
      <c r="D109" s="108"/>
      <c r="E109" s="108"/>
      <c r="F109" s="108"/>
      <c r="G109" s="172"/>
      <c r="H109" s="108"/>
      <c r="I109" s="181"/>
      <c r="J109" s="182"/>
      <c r="K109" s="183"/>
      <c r="L109" s="183"/>
      <c r="M109" s="181"/>
      <c r="N109" s="182"/>
      <c r="O109" s="183"/>
      <c r="P109" s="183"/>
      <c r="Q109" s="195" t="s">
        <v>147</v>
      </c>
      <c r="R109" s="195"/>
      <c r="S109" s="108" t="s">
        <v>148</v>
      </c>
      <c r="T109" s="108">
        <f t="shared" si="16"/>
        <v>0</v>
      </c>
      <c r="U109" s="111">
        <f t="shared" si="17"/>
        <v>0</v>
      </c>
      <c r="V109" s="196"/>
      <c r="W109" s="197"/>
      <c r="X109" s="198"/>
      <c r="Y109" s="166">
        <f t="shared" si="18"/>
        <v>0</v>
      </c>
      <c r="Z109" s="113">
        <f t="shared" si="19"/>
        <v>0</v>
      </c>
    </row>
    <row r="110" spans="1:26">
      <c r="A110" s="108">
        <v>33</v>
      </c>
      <c r="B110" s="26"/>
      <c r="C110" s="26"/>
      <c r="D110" s="38"/>
      <c r="E110" s="108"/>
      <c r="F110" s="38"/>
      <c r="G110" s="38"/>
      <c r="H110" s="38"/>
      <c r="I110" s="181"/>
      <c r="J110" s="182"/>
      <c r="K110" s="183"/>
      <c r="L110" s="183"/>
      <c r="M110" s="181"/>
      <c r="N110" s="182"/>
      <c r="O110" s="183"/>
      <c r="P110" s="183"/>
      <c r="Q110" s="195" t="s">
        <v>147</v>
      </c>
      <c r="R110" s="195"/>
      <c r="S110" s="108" t="s">
        <v>148</v>
      </c>
      <c r="T110" s="108">
        <f t="shared" si="16"/>
        <v>0</v>
      </c>
      <c r="U110" s="111">
        <f t="shared" si="17"/>
        <v>0</v>
      </c>
      <c r="V110" s="196"/>
      <c r="W110" s="197"/>
      <c r="X110" s="198"/>
      <c r="Y110" s="166">
        <f t="shared" si="18"/>
        <v>0</v>
      </c>
      <c r="Z110" s="113">
        <f t="shared" si="19"/>
        <v>0</v>
      </c>
    </row>
    <row r="111" spans="1:26">
      <c r="A111" s="108">
        <v>34</v>
      </c>
      <c r="B111" s="26"/>
      <c r="C111" s="26"/>
      <c r="D111" s="38"/>
      <c r="E111" s="108"/>
      <c r="F111" s="38"/>
      <c r="G111" s="38"/>
      <c r="H111" s="38"/>
      <c r="I111" s="181"/>
      <c r="J111" s="182"/>
      <c r="K111" s="183"/>
      <c r="L111" s="183"/>
      <c r="M111" s="181"/>
      <c r="N111" s="182"/>
      <c r="O111" s="183"/>
      <c r="P111" s="183"/>
      <c r="Q111" s="195" t="s">
        <v>147</v>
      </c>
      <c r="R111" s="195"/>
      <c r="S111" s="108" t="s">
        <v>148</v>
      </c>
      <c r="T111" s="108">
        <f t="shared" si="16"/>
        <v>0</v>
      </c>
      <c r="U111" s="111">
        <f t="shared" si="17"/>
        <v>0</v>
      </c>
      <c r="V111" s="196"/>
      <c r="W111" s="197"/>
      <c r="X111" s="198"/>
      <c r="Y111" s="166">
        <f t="shared" si="18"/>
        <v>0</v>
      </c>
      <c r="Z111" s="113">
        <f t="shared" si="19"/>
        <v>0</v>
      </c>
    </row>
    <row r="112" spans="1:26">
      <c r="A112" s="108">
        <v>35</v>
      </c>
      <c r="B112" s="26"/>
      <c r="C112" s="26"/>
      <c r="D112" s="38"/>
      <c r="E112" s="108"/>
      <c r="F112" s="38"/>
      <c r="G112" s="38"/>
      <c r="H112" s="38"/>
      <c r="I112" s="181"/>
      <c r="J112" s="182"/>
      <c r="K112" s="183"/>
      <c r="L112" s="183"/>
      <c r="M112" s="181"/>
      <c r="N112" s="182"/>
      <c r="O112" s="183"/>
      <c r="P112" s="183"/>
      <c r="Q112" s="195" t="s">
        <v>147</v>
      </c>
      <c r="R112" s="195"/>
      <c r="S112" s="108" t="s">
        <v>148</v>
      </c>
      <c r="T112" s="108">
        <f t="shared" si="16"/>
        <v>0</v>
      </c>
      <c r="U112" s="111">
        <f t="shared" si="17"/>
        <v>0</v>
      </c>
      <c r="V112" s="196"/>
      <c r="W112" s="197"/>
      <c r="X112" s="198"/>
      <c r="Y112" s="166">
        <f t="shared" si="18"/>
        <v>0</v>
      </c>
      <c r="Z112" s="113">
        <f t="shared" si="19"/>
        <v>0</v>
      </c>
    </row>
    <row r="113" spans="1:26">
      <c r="A113" s="108">
        <v>36</v>
      </c>
      <c r="B113" s="26"/>
      <c r="C113" s="26"/>
      <c r="D113" s="38"/>
      <c r="E113" s="108"/>
      <c r="F113" s="38"/>
      <c r="G113" s="38"/>
      <c r="H113" s="38"/>
      <c r="I113" s="181"/>
      <c r="J113" s="182"/>
      <c r="K113" s="183"/>
      <c r="L113" s="183"/>
      <c r="M113" s="181"/>
      <c r="N113" s="182"/>
      <c r="O113" s="183"/>
      <c r="P113" s="183"/>
      <c r="Q113" s="195" t="s">
        <v>147</v>
      </c>
      <c r="R113" s="195"/>
      <c r="S113" s="108" t="s">
        <v>148</v>
      </c>
      <c r="T113" s="108">
        <f t="shared" si="16"/>
        <v>0</v>
      </c>
      <c r="U113" s="111">
        <f t="shared" si="17"/>
        <v>0</v>
      </c>
      <c r="V113" s="196"/>
      <c r="W113" s="197"/>
      <c r="X113" s="198"/>
      <c r="Y113" s="166">
        <f t="shared" si="18"/>
        <v>0</v>
      </c>
      <c r="Z113" s="113">
        <f t="shared" si="19"/>
        <v>0</v>
      </c>
    </row>
    <row r="114" spans="1:26">
      <c r="A114" s="108">
        <v>37</v>
      </c>
      <c r="B114" s="26"/>
      <c r="C114" s="26"/>
      <c r="D114" s="38"/>
      <c r="E114" s="108"/>
      <c r="F114" s="38"/>
      <c r="G114" s="38"/>
      <c r="H114" s="38"/>
      <c r="I114" s="181"/>
      <c r="J114" s="182"/>
      <c r="K114" s="183"/>
      <c r="L114" s="183"/>
      <c r="M114" s="181"/>
      <c r="N114" s="182"/>
      <c r="O114" s="183"/>
      <c r="P114" s="183"/>
      <c r="Q114" s="195" t="s">
        <v>147</v>
      </c>
      <c r="R114" s="195"/>
      <c r="S114" s="108" t="s">
        <v>148</v>
      </c>
      <c r="T114" s="108">
        <f t="shared" si="16"/>
        <v>0</v>
      </c>
      <c r="U114" s="111">
        <f t="shared" si="17"/>
        <v>0</v>
      </c>
      <c r="V114" s="196"/>
      <c r="W114" s="197"/>
      <c r="X114" s="198"/>
      <c r="Y114" s="166">
        <f t="shared" si="18"/>
        <v>0</v>
      </c>
      <c r="Z114" s="113">
        <f t="shared" si="19"/>
        <v>0</v>
      </c>
    </row>
    <row r="115" spans="1:26">
      <c r="A115" s="108">
        <v>38</v>
      </c>
      <c r="B115" s="26"/>
      <c r="C115" s="26"/>
      <c r="D115" s="38"/>
      <c r="E115" s="108"/>
      <c r="F115" s="38"/>
      <c r="G115" s="38"/>
      <c r="H115" s="38"/>
      <c r="I115" s="181"/>
      <c r="J115" s="182"/>
      <c r="K115" s="183"/>
      <c r="L115" s="183"/>
      <c r="M115" s="181"/>
      <c r="N115" s="182"/>
      <c r="O115" s="183"/>
      <c r="P115" s="183"/>
      <c r="Q115" s="195" t="s">
        <v>147</v>
      </c>
      <c r="R115" s="195"/>
      <c r="S115" s="108" t="s">
        <v>148</v>
      </c>
      <c r="T115" s="108">
        <f t="shared" si="16"/>
        <v>0</v>
      </c>
      <c r="U115" s="111">
        <f t="shared" si="17"/>
        <v>0</v>
      </c>
      <c r="V115" s="196"/>
      <c r="W115" s="197"/>
      <c r="X115" s="198"/>
      <c r="Y115" s="166">
        <f t="shared" si="18"/>
        <v>0</v>
      </c>
      <c r="Z115" s="113">
        <f t="shared" si="19"/>
        <v>0</v>
      </c>
    </row>
    <row r="116" spans="1:26">
      <c r="A116" s="108">
        <v>39</v>
      </c>
      <c r="B116" s="26"/>
      <c r="C116" s="26"/>
      <c r="D116" s="38"/>
      <c r="E116" s="108"/>
      <c r="F116" s="38"/>
      <c r="G116" s="38"/>
      <c r="H116" s="38"/>
      <c r="I116" s="181"/>
      <c r="J116" s="182"/>
      <c r="K116" s="183"/>
      <c r="L116" s="183"/>
      <c r="M116" s="181"/>
      <c r="N116" s="182"/>
      <c r="O116" s="183"/>
      <c r="P116" s="183"/>
      <c r="Q116" s="195" t="s">
        <v>147</v>
      </c>
      <c r="R116" s="195"/>
      <c r="S116" s="108" t="s">
        <v>148</v>
      </c>
      <c r="T116" s="108">
        <f t="shared" si="16"/>
        <v>0</v>
      </c>
      <c r="U116" s="111">
        <f t="shared" si="17"/>
        <v>0</v>
      </c>
      <c r="V116" s="196"/>
      <c r="W116" s="197"/>
      <c r="X116" s="198"/>
      <c r="Y116" s="166">
        <f t="shared" si="18"/>
        <v>0</v>
      </c>
      <c r="Z116" s="113">
        <f t="shared" si="19"/>
        <v>0</v>
      </c>
    </row>
    <row r="117" spans="1:26">
      <c r="A117" s="108">
        <v>40</v>
      </c>
      <c r="B117" s="26"/>
      <c r="C117" s="26"/>
      <c r="D117" s="38"/>
      <c r="E117" s="108"/>
      <c r="F117" s="38"/>
      <c r="G117" s="38"/>
      <c r="H117" s="38"/>
      <c r="I117" s="181"/>
      <c r="J117" s="182"/>
      <c r="K117" s="183"/>
      <c r="L117" s="183"/>
      <c r="M117" s="181"/>
      <c r="N117" s="182"/>
      <c r="O117" s="183"/>
      <c r="P117" s="183"/>
      <c r="Q117" s="195" t="s">
        <v>147</v>
      </c>
      <c r="R117" s="195"/>
      <c r="S117" s="108" t="s">
        <v>148</v>
      </c>
      <c r="T117" s="108">
        <f t="shared" si="16"/>
        <v>0</v>
      </c>
      <c r="U117" s="111">
        <f t="shared" si="17"/>
        <v>0</v>
      </c>
      <c r="V117" s="196"/>
      <c r="W117" s="197"/>
      <c r="X117" s="198"/>
      <c r="Y117" s="166">
        <f t="shared" si="18"/>
        <v>0</v>
      </c>
      <c r="Z117" s="113">
        <f t="shared" si="19"/>
        <v>0</v>
      </c>
    </row>
    <row r="118" spans="1:26">
      <c r="A118" s="108">
        <v>41</v>
      </c>
      <c r="B118" s="26"/>
      <c r="C118" s="26"/>
      <c r="D118" s="38"/>
      <c r="E118" s="108"/>
      <c r="F118" s="38"/>
      <c r="G118" s="38"/>
      <c r="H118" s="38"/>
      <c r="I118" s="181"/>
      <c r="J118" s="182"/>
      <c r="K118" s="183"/>
      <c r="L118" s="183"/>
      <c r="M118" s="181"/>
      <c r="N118" s="182"/>
      <c r="O118" s="183"/>
      <c r="P118" s="183"/>
      <c r="Q118" s="195" t="s">
        <v>147</v>
      </c>
      <c r="R118" s="195"/>
      <c r="S118" s="108" t="s">
        <v>148</v>
      </c>
      <c r="T118" s="108">
        <f t="shared" si="16"/>
        <v>0</v>
      </c>
      <c r="U118" s="111">
        <f t="shared" si="17"/>
        <v>0</v>
      </c>
      <c r="V118" s="196"/>
      <c r="W118" s="197"/>
      <c r="X118" s="198"/>
      <c r="Y118" s="166">
        <f t="shared" si="18"/>
        <v>0</v>
      </c>
      <c r="Z118" s="113">
        <f t="shared" si="19"/>
        <v>0</v>
      </c>
    </row>
    <row r="119" spans="1:26">
      <c r="A119" s="108">
        <v>42</v>
      </c>
      <c r="B119" s="26"/>
      <c r="C119" s="26"/>
      <c r="D119" s="38"/>
      <c r="E119" s="108"/>
      <c r="F119" s="38"/>
      <c r="G119" s="38"/>
      <c r="H119" s="38"/>
      <c r="I119" s="181"/>
      <c r="J119" s="182"/>
      <c r="K119" s="183"/>
      <c r="L119" s="183"/>
      <c r="M119" s="181"/>
      <c r="N119" s="182"/>
      <c r="O119" s="183"/>
      <c r="P119" s="183"/>
      <c r="Q119" s="195" t="s">
        <v>147</v>
      </c>
      <c r="R119" s="195"/>
      <c r="S119" s="108" t="s">
        <v>148</v>
      </c>
      <c r="T119" s="108">
        <f t="shared" si="16"/>
        <v>0</v>
      </c>
      <c r="U119" s="111">
        <f t="shared" si="17"/>
        <v>0</v>
      </c>
      <c r="V119" s="196"/>
      <c r="W119" s="197"/>
      <c r="X119" s="198"/>
      <c r="Y119" s="166">
        <f t="shared" si="18"/>
        <v>0</v>
      </c>
      <c r="Z119" s="113">
        <f t="shared" si="19"/>
        <v>0</v>
      </c>
    </row>
    <row r="120" spans="1:26">
      <c r="A120" s="108">
        <v>43</v>
      </c>
      <c r="B120" s="26"/>
      <c r="C120" s="26"/>
      <c r="D120" s="38"/>
      <c r="E120" s="108"/>
      <c r="F120" s="38"/>
      <c r="G120" s="38"/>
      <c r="H120" s="38"/>
      <c r="I120" s="181"/>
      <c r="J120" s="182"/>
      <c r="K120" s="183"/>
      <c r="L120" s="183"/>
      <c r="M120" s="181"/>
      <c r="N120" s="182"/>
      <c r="O120" s="183"/>
      <c r="P120" s="183"/>
      <c r="Q120" s="195" t="s">
        <v>147</v>
      </c>
      <c r="R120" s="195"/>
      <c r="S120" s="108" t="s">
        <v>148</v>
      </c>
      <c r="T120" s="108">
        <f t="shared" si="16"/>
        <v>0</v>
      </c>
      <c r="U120" s="111">
        <f t="shared" si="17"/>
        <v>0</v>
      </c>
      <c r="V120" s="196"/>
      <c r="W120" s="197"/>
      <c r="X120" s="198"/>
      <c r="Y120" s="166">
        <f t="shared" si="18"/>
        <v>0</v>
      </c>
      <c r="Z120" s="113">
        <f t="shared" si="19"/>
        <v>0</v>
      </c>
    </row>
    <row r="121" spans="1:26">
      <c r="A121" s="108">
        <v>44</v>
      </c>
      <c r="B121" s="26"/>
      <c r="C121" s="26"/>
      <c r="D121" s="38"/>
      <c r="E121" s="108"/>
      <c r="F121" s="38"/>
      <c r="G121" s="38"/>
      <c r="H121" s="38"/>
      <c r="I121" s="181"/>
      <c r="J121" s="182"/>
      <c r="K121" s="183"/>
      <c r="L121" s="183"/>
      <c r="M121" s="181"/>
      <c r="N121" s="182"/>
      <c r="O121" s="183"/>
      <c r="P121" s="183"/>
      <c r="Q121" s="195" t="s">
        <v>147</v>
      </c>
      <c r="R121" s="195"/>
      <c r="S121" s="108" t="s">
        <v>148</v>
      </c>
      <c r="T121" s="108">
        <f t="shared" si="16"/>
        <v>0</v>
      </c>
      <c r="U121" s="111">
        <f t="shared" si="17"/>
        <v>0</v>
      </c>
      <c r="V121" s="196"/>
      <c r="W121" s="197"/>
      <c r="X121" s="198"/>
      <c r="Y121" s="166">
        <f t="shared" si="18"/>
        <v>0</v>
      </c>
      <c r="Z121" s="113">
        <f t="shared" si="19"/>
        <v>0</v>
      </c>
    </row>
    <row r="122" spans="1:26">
      <c r="A122" s="108">
        <v>45</v>
      </c>
      <c r="B122" s="26"/>
      <c r="C122" s="26"/>
      <c r="D122" s="38"/>
      <c r="E122" s="108"/>
      <c r="F122" s="38"/>
      <c r="G122" s="38"/>
      <c r="H122" s="38"/>
      <c r="I122" s="181"/>
      <c r="J122" s="182"/>
      <c r="K122" s="183"/>
      <c r="L122" s="183"/>
      <c r="M122" s="181"/>
      <c r="N122" s="182"/>
      <c r="O122" s="183"/>
      <c r="P122" s="183"/>
      <c r="Q122" s="195" t="s">
        <v>147</v>
      </c>
      <c r="R122" s="195"/>
      <c r="S122" s="108" t="s">
        <v>148</v>
      </c>
      <c r="T122" s="108">
        <f t="shared" si="16"/>
        <v>0</v>
      </c>
      <c r="U122" s="111">
        <f t="shared" si="17"/>
        <v>0</v>
      </c>
      <c r="V122" s="196"/>
      <c r="W122" s="197"/>
      <c r="X122" s="198"/>
      <c r="Y122" s="166">
        <f t="shared" si="18"/>
        <v>0</v>
      </c>
      <c r="Z122" s="113">
        <f t="shared" si="19"/>
        <v>0</v>
      </c>
    </row>
    <row r="123" spans="1:26">
      <c r="A123" s="108">
        <v>46</v>
      </c>
      <c r="B123" s="26"/>
      <c r="C123" s="26"/>
      <c r="D123" s="38"/>
      <c r="E123" s="108"/>
      <c r="F123" s="38"/>
      <c r="G123" s="38"/>
      <c r="H123" s="38"/>
      <c r="I123" s="181"/>
      <c r="J123" s="182"/>
      <c r="K123" s="183"/>
      <c r="L123" s="183"/>
      <c r="M123" s="181"/>
      <c r="N123" s="182"/>
      <c r="O123" s="183"/>
      <c r="P123" s="183"/>
      <c r="Q123" s="195" t="s">
        <v>147</v>
      </c>
      <c r="R123" s="195"/>
      <c r="S123" s="108" t="s">
        <v>148</v>
      </c>
      <c r="T123" s="108">
        <f t="shared" si="16"/>
        <v>0</v>
      </c>
      <c r="U123" s="111">
        <f t="shared" si="17"/>
        <v>0</v>
      </c>
      <c r="V123" s="196"/>
      <c r="W123" s="197"/>
      <c r="X123" s="198"/>
      <c r="Y123" s="166">
        <f t="shared" si="18"/>
        <v>0</v>
      </c>
      <c r="Z123" s="113">
        <f t="shared" si="19"/>
        <v>0</v>
      </c>
    </row>
    <row r="124" spans="1:26">
      <c r="A124" s="108">
        <v>47</v>
      </c>
      <c r="B124" s="173"/>
      <c r="C124" s="173"/>
      <c r="D124" s="108"/>
      <c r="E124" s="108"/>
      <c r="F124" s="108"/>
      <c r="G124" s="172"/>
      <c r="H124" s="108"/>
      <c r="I124" s="181"/>
      <c r="J124" s="182"/>
      <c r="K124" s="183"/>
      <c r="L124" s="183"/>
      <c r="M124" s="181"/>
      <c r="N124" s="182"/>
      <c r="O124" s="183"/>
      <c r="P124" s="183"/>
      <c r="Q124" s="195" t="s">
        <v>147</v>
      </c>
      <c r="R124" s="195"/>
      <c r="S124" s="108" t="s">
        <v>148</v>
      </c>
      <c r="T124" s="108">
        <f t="shared" ref="T124:T138" si="20">_xlfn.DAYS(M124,I124)</f>
        <v>0</v>
      </c>
      <c r="U124" s="111">
        <f t="shared" ref="U124:U138" si="21">IF($Q124="HOTEL",0,IF($Q124="Double Tree by Hilton",(IF(S124="Single",150,IF(S124="Double",115,IF(S124="Triple",80,IF(S124="ROOM",0))))),IF($Q124="Hotel Rusia",(IF(S124="Single",120,IF(S124="Double",85,IF(S124="Triple","There is no triple rooms for this hotel",IF(S124="ROOM",0))))),IF($Q124="Hotel Continental",(IF(S124="Single",80,IF(S124="Double",50,IF(S124="Triple","There is no triple rooms for this hotel",IF(S124="ROOM",0)))))))))</f>
        <v>0</v>
      </c>
      <c r="V124" s="196"/>
      <c r="W124" s="197"/>
      <c r="X124" s="198"/>
      <c r="Y124" s="166">
        <f t="shared" ref="Y124:Y138" si="22">IF(E124="",0,IF($E124="Competitor",10,IF(42="Coach",0,0)))</f>
        <v>0</v>
      </c>
      <c r="Z124" s="113">
        <f t="shared" ref="Z124:Z138" si="23">T124*U124</f>
        <v>0</v>
      </c>
    </row>
    <row r="125" spans="1:26">
      <c r="A125" s="108">
        <v>48</v>
      </c>
      <c r="B125" s="26"/>
      <c r="C125" s="26"/>
      <c r="D125" s="38"/>
      <c r="E125" s="108"/>
      <c r="F125" s="38"/>
      <c r="G125" s="38"/>
      <c r="H125" s="38"/>
      <c r="I125" s="181"/>
      <c r="J125" s="182"/>
      <c r="K125" s="183"/>
      <c r="L125" s="183"/>
      <c r="M125" s="181"/>
      <c r="N125" s="182"/>
      <c r="O125" s="183"/>
      <c r="P125" s="183"/>
      <c r="Q125" s="195" t="s">
        <v>147</v>
      </c>
      <c r="R125" s="195"/>
      <c r="S125" s="108" t="s">
        <v>148</v>
      </c>
      <c r="T125" s="108">
        <f t="shared" si="20"/>
        <v>0</v>
      </c>
      <c r="U125" s="111">
        <f t="shared" si="21"/>
        <v>0</v>
      </c>
      <c r="V125" s="196"/>
      <c r="W125" s="197"/>
      <c r="X125" s="198"/>
      <c r="Y125" s="166">
        <f t="shared" si="22"/>
        <v>0</v>
      </c>
      <c r="Z125" s="113">
        <f t="shared" si="23"/>
        <v>0</v>
      </c>
    </row>
    <row r="126" spans="1:26">
      <c r="A126" s="108">
        <v>49</v>
      </c>
      <c r="B126" s="26"/>
      <c r="C126" s="26"/>
      <c r="D126" s="38"/>
      <c r="E126" s="108"/>
      <c r="F126" s="38"/>
      <c r="G126" s="38"/>
      <c r="H126" s="38"/>
      <c r="I126" s="181"/>
      <c r="J126" s="182"/>
      <c r="K126" s="183"/>
      <c r="L126" s="183"/>
      <c r="M126" s="181"/>
      <c r="N126" s="182"/>
      <c r="O126" s="183"/>
      <c r="P126" s="183"/>
      <c r="Q126" s="195" t="s">
        <v>147</v>
      </c>
      <c r="R126" s="195"/>
      <c r="S126" s="108" t="s">
        <v>148</v>
      </c>
      <c r="T126" s="108">
        <f t="shared" si="20"/>
        <v>0</v>
      </c>
      <c r="U126" s="111">
        <f t="shared" si="21"/>
        <v>0</v>
      </c>
      <c r="V126" s="196"/>
      <c r="W126" s="197"/>
      <c r="X126" s="198"/>
      <c r="Y126" s="166">
        <f t="shared" si="22"/>
        <v>0</v>
      </c>
      <c r="Z126" s="113">
        <f t="shared" si="23"/>
        <v>0</v>
      </c>
    </row>
    <row r="127" spans="1:26">
      <c r="A127" s="108">
        <v>50</v>
      </c>
      <c r="B127" s="26"/>
      <c r="C127" s="26"/>
      <c r="D127" s="38"/>
      <c r="E127" s="108"/>
      <c r="F127" s="38"/>
      <c r="G127" s="38"/>
      <c r="H127" s="38"/>
      <c r="I127" s="181"/>
      <c r="J127" s="182"/>
      <c r="K127" s="183"/>
      <c r="L127" s="183"/>
      <c r="M127" s="181"/>
      <c r="N127" s="182"/>
      <c r="O127" s="183"/>
      <c r="P127" s="183"/>
      <c r="Q127" s="195" t="s">
        <v>147</v>
      </c>
      <c r="R127" s="195"/>
      <c r="S127" s="108" t="s">
        <v>148</v>
      </c>
      <c r="T127" s="108">
        <f t="shared" si="20"/>
        <v>0</v>
      </c>
      <c r="U127" s="111">
        <f t="shared" si="21"/>
        <v>0</v>
      </c>
      <c r="V127" s="196"/>
      <c r="W127" s="197"/>
      <c r="X127" s="198"/>
      <c r="Y127" s="166">
        <f t="shared" si="22"/>
        <v>0</v>
      </c>
      <c r="Z127" s="113">
        <f t="shared" si="23"/>
        <v>0</v>
      </c>
    </row>
    <row r="128" spans="1:26">
      <c r="A128" s="108">
        <v>51</v>
      </c>
      <c r="B128" s="26"/>
      <c r="C128" s="26"/>
      <c r="D128" s="38"/>
      <c r="E128" s="108"/>
      <c r="F128" s="38"/>
      <c r="G128" s="38"/>
      <c r="H128" s="38"/>
      <c r="I128" s="181"/>
      <c r="J128" s="182"/>
      <c r="K128" s="183"/>
      <c r="L128" s="183"/>
      <c r="M128" s="181"/>
      <c r="N128" s="182"/>
      <c r="O128" s="183"/>
      <c r="P128" s="183"/>
      <c r="Q128" s="195" t="s">
        <v>147</v>
      </c>
      <c r="R128" s="195"/>
      <c r="S128" s="108" t="s">
        <v>148</v>
      </c>
      <c r="T128" s="108">
        <f t="shared" si="20"/>
        <v>0</v>
      </c>
      <c r="U128" s="111">
        <f t="shared" si="21"/>
        <v>0</v>
      </c>
      <c r="V128" s="196"/>
      <c r="W128" s="197"/>
      <c r="X128" s="198"/>
      <c r="Y128" s="166">
        <f t="shared" si="22"/>
        <v>0</v>
      </c>
      <c r="Z128" s="113">
        <f t="shared" si="23"/>
        <v>0</v>
      </c>
    </row>
    <row r="129" spans="1:26">
      <c r="A129" s="108">
        <v>52</v>
      </c>
      <c r="B129" s="26"/>
      <c r="C129" s="26"/>
      <c r="D129" s="38"/>
      <c r="E129" s="108"/>
      <c r="F129" s="38"/>
      <c r="G129" s="38"/>
      <c r="H129" s="38"/>
      <c r="I129" s="181"/>
      <c r="J129" s="182"/>
      <c r="K129" s="183"/>
      <c r="L129" s="183"/>
      <c r="M129" s="181"/>
      <c r="N129" s="182"/>
      <c r="O129" s="183"/>
      <c r="P129" s="183"/>
      <c r="Q129" s="195" t="s">
        <v>147</v>
      </c>
      <c r="R129" s="195"/>
      <c r="S129" s="108" t="s">
        <v>148</v>
      </c>
      <c r="T129" s="108">
        <f t="shared" si="20"/>
        <v>0</v>
      </c>
      <c r="U129" s="111">
        <f t="shared" si="21"/>
        <v>0</v>
      </c>
      <c r="V129" s="196"/>
      <c r="W129" s="197"/>
      <c r="X129" s="198"/>
      <c r="Y129" s="166">
        <f t="shared" si="22"/>
        <v>0</v>
      </c>
      <c r="Z129" s="113">
        <f t="shared" si="23"/>
        <v>0</v>
      </c>
    </row>
    <row r="130" spans="1:26">
      <c r="A130" s="108">
        <v>53</v>
      </c>
      <c r="B130" s="26"/>
      <c r="C130" s="26"/>
      <c r="D130" s="38"/>
      <c r="E130" s="108"/>
      <c r="F130" s="38"/>
      <c r="G130" s="38"/>
      <c r="H130" s="38"/>
      <c r="I130" s="181"/>
      <c r="J130" s="182"/>
      <c r="K130" s="183"/>
      <c r="L130" s="183"/>
      <c r="M130" s="181"/>
      <c r="N130" s="182"/>
      <c r="O130" s="183"/>
      <c r="P130" s="183"/>
      <c r="Q130" s="195" t="s">
        <v>147</v>
      </c>
      <c r="R130" s="195"/>
      <c r="S130" s="108" t="s">
        <v>148</v>
      </c>
      <c r="T130" s="108">
        <f t="shared" si="20"/>
        <v>0</v>
      </c>
      <c r="U130" s="111">
        <f t="shared" si="21"/>
        <v>0</v>
      </c>
      <c r="V130" s="196"/>
      <c r="W130" s="197"/>
      <c r="X130" s="198"/>
      <c r="Y130" s="166">
        <f t="shared" si="22"/>
        <v>0</v>
      </c>
      <c r="Z130" s="113">
        <f t="shared" si="23"/>
        <v>0</v>
      </c>
    </row>
    <row r="131" spans="1:26">
      <c r="A131" s="108">
        <v>54</v>
      </c>
      <c r="B131" s="26"/>
      <c r="C131" s="26"/>
      <c r="D131" s="38"/>
      <c r="E131" s="108"/>
      <c r="F131" s="38"/>
      <c r="G131" s="38"/>
      <c r="H131" s="38"/>
      <c r="I131" s="181"/>
      <c r="J131" s="182"/>
      <c r="K131" s="183"/>
      <c r="L131" s="183"/>
      <c r="M131" s="181"/>
      <c r="N131" s="182"/>
      <c r="O131" s="183"/>
      <c r="P131" s="183"/>
      <c r="Q131" s="195" t="s">
        <v>147</v>
      </c>
      <c r="R131" s="195"/>
      <c r="S131" s="108" t="s">
        <v>148</v>
      </c>
      <c r="T131" s="108">
        <f t="shared" si="20"/>
        <v>0</v>
      </c>
      <c r="U131" s="111">
        <f t="shared" si="21"/>
        <v>0</v>
      </c>
      <c r="V131" s="196"/>
      <c r="W131" s="197"/>
      <c r="X131" s="198"/>
      <c r="Y131" s="166">
        <f t="shared" si="22"/>
        <v>0</v>
      </c>
      <c r="Z131" s="113">
        <f t="shared" si="23"/>
        <v>0</v>
      </c>
    </row>
    <row r="132" spans="1:26">
      <c r="A132" s="108">
        <v>55</v>
      </c>
      <c r="B132" s="26"/>
      <c r="C132" s="26"/>
      <c r="D132" s="38"/>
      <c r="E132" s="108"/>
      <c r="F132" s="38"/>
      <c r="G132" s="38"/>
      <c r="H132" s="38"/>
      <c r="I132" s="181"/>
      <c r="J132" s="182"/>
      <c r="K132" s="183"/>
      <c r="L132" s="183"/>
      <c r="M132" s="181"/>
      <c r="N132" s="182"/>
      <c r="O132" s="183"/>
      <c r="P132" s="183"/>
      <c r="Q132" s="195" t="s">
        <v>147</v>
      </c>
      <c r="R132" s="195"/>
      <c r="S132" s="108" t="s">
        <v>148</v>
      </c>
      <c r="T132" s="108">
        <f t="shared" si="20"/>
        <v>0</v>
      </c>
      <c r="U132" s="111">
        <f t="shared" si="21"/>
        <v>0</v>
      </c>
      <c r="V132" s="196"/>
      <c r="W132" s="197"/>
      <c r="X132" s="198"/>
      <c r="Y132" s="166">
        <f t="shared" si="22"/>
        <v>0</v>
      </c>
      <c r="Z132" s="113">
        <f t="shared" si="23"/>
        <v>0</v>
      </c>
    </row>
    <row r="133" spans="1:26">
      <c r="A133" s="108">
        <v>56</v>
      </c>
      <c r="B133" s="26"/>
      <c r="C133" s="26"/>
      <c r="D133" s="38"/>
      <c r="E133" s="108"/>
      <c r="F133" s="38"/>
      <c r="G133" s="38"/>
      <c r="H133" s="38"/>
      <c r="I133" s="181"/>
      <c r="J133" s="182"/>
      <c r="K133" s="183"/>
      <c r="L133" s="183"/>
      <c r="M133" s="181"/>
      <c r="N133" s="182"/>
      <c r="O133" s="183"/>
      <c r="P133" s="183"/>
      <c r="Q133" s="195" t="s">
        <v>147</v>
      </c>
      <c r="R133" s="195"/>
      <c r="S133" s="108" t="s">
        <v>148</v>
      </c>
      <c r="T133" s="108">
        <f t="shared" si="20"/>
        <v>0</v>
      </c>
      <c r="U133" s="111">
        <f t="shared" si="21"/>
        <v>0</v>
      </c>
      <c r="V133" s="196"/>
      <c r="W133" s="197"/>
      <c r="X133" s="198"/>
      <c r="Y133" s="166">
        <f t="shared" si="22"/>
        <v>0</v>
      </c>
      <c r="Z133" s="113">
        <f t="shared" si="23"/>
        <v>0</v>
      </c>
    </row>
    <row r="134" spans="1:26">
      <c r="A134" s="108">
        <v>57</v>
      </c>
      <c r="B134" s="26"/>
      <c r="C134" s="26"/>
      <c r="D134" s="38"/>
      <c r="E134" s="108"/>
      <c r="F134" s="38"/>
      <c r="G134" s="38"/>
      <c r="H134" s="38"/>
      <c r="I134" s="181"/>
      <c r="J134" s="182"/>
      <c r="K134" s="183"/>
      <c r="L134" s="183"/>
      <c r="M134" s="181"/>
      <c r="N134" s="182"/>
      <c r="O134" s="183"/>
      <c r="P134" s="183"/>
      <c r="Q134" s="195" t="s">
        <v>147</v>
      </c>
      <c r="R134" s="195"/>
      <c r="S134" s="108" t="s">
        <v>148</v>
      </c>
      <c r="T134" s="108">
        <f t="shared" si="20"/>
        <v>0</v>
      </c>
      <c r="U134" s="111">
        <f t="shared" si="21"/>
        <v>0</v>
      </c>
      <c r="V134" s="196"/>
      <c r="W134" s="197"/>
      <c r="X134" s="198"/>
      <c r="Y134" s="166">
        <f t="shared" si="22"/>
        <v>0</v>
      </c>
      <c r="Z134" s="113">
        <f t="shared" si="23"/>
        <v>0</v>
      </c>
    </row>
    <row r="135" spans="1:26">
      <c r="A135" s="108">
        <v>58</v>
      </c>
      <c r="B135" s="26"/>
      <c r="C135" s="26"/>
      <c r="D135" s="38"/>
      <c r="E135" s="108"/>
      <c r="F135" s="38"/>
      <c r="G135" s="38"/>
      <c r="H135" s="38"/>
      <c r="I135" s="181"/>
      <c r="J135" s="182"/>
      <c r="K135" s="183"/>
      <c r="L135" s="183"/>
      <c r="M135" s="181"/>
      <c r="N135" s="182"/>
      <c r="O135" s="183"/>
      <c r="P135" s="183"/>
      <c r="Q135" s="195" t="s">
        <v>147</v>
      </c>
      <c r="R135" s="195"/>
      <c r="S135" s="108" t="s">
        <v>148</v>
      </c>
      <c r="T135" s="108">
        <f t="shared" si="20"/>
        <v>0</v>
      </c>
      <c r="U135" s="111">
        <f t="shared" si="21"/>
        <v>0</v>
      </c>
      <c r="V135" s="196"/>
      <c r="W135" s="197"/>
      <c r="X135" s="198"/>
      <c r="Y135" s="166">
        <f t="shared" si="22"/>
        <v>0</v>
      </c>
      <c r="Z135" s="113">
        <f t="shared" si="23"/>
        <v>0</v>
      </c>
    </row>
    <row r="136" spans="1:26">
      <c r="A136" s="108">
        <v>59</v>
      </c>
      <c r="B136" s="26"/>
      <c r="C136" s="26"/>
      <c r="D136" s="38"/>
      <c r="E136" s="108"/>
      <c r="F136" s="38"/>
      <c r="G136" s="38"/>
      <c r="H136" s="38"/>
      <c r="I136" s="181"/>
      <c r="J136" s="182"/>
      <c r="K136" s="183"/>
      <c r="L136" s="183"/>
      <c r="M136" s="181"/>
      <c r="N136" s="182"/>
      <c r="O136" s="183"/>
      <c r="P136" s="183"/>
      <c r="Q136" s="195" t="s">
        <v>147</v>
      </c>
      <c r="R136" s="195"/>
      <c r="S136" s="108" t="s">
        <v>148</v>
      </c>
      <c r="T136" s="108">
        <f t="shared" si="20"/>
        <v>0</v>
      </c>
      <c r="U136" s="111">
        <f t="shared" si="21"/>
        <v>0</v>
      </c>
      <c r="V136" s="196"/>
      <c r="W136" s="197"/>
      <c r="X136" s="198"/>
      <c r="Y136" s="166">
        <f t="shared" si="22"/>
        <v>0</v>
      </c>
      <c r="Z136" s="113">
        <f t="shared" si="23"/>
        <v>0</v>
      </c>
    </row>
    <row r="137" spans="1:26">
      <c r="A137" s="108">
        <v>60</v>
      </c>
      <c r="B137" s="26"/>
      <c r="C137" s="26"/>
      <c r="D137" s="38"/>
      <c r="E137" s="108"/>
      <c r="F137" s="38"/>
      <c r="G137" s="38"/>
      <c r="H137" s="38"/>
      <c r="I137" s="181"/>
      <c r="J137" s="182"/>
      <c r="K137" s="183"/>
      <c r="L137" s="183"/>
      <c r="M137" s="181"/>
      <c r="N137" s="182"/>
      <c r="O137" s="183"/>
      <c r="P137" s="183"/>
      <c r="Q137" s="195" t="s">
        <v>147</v>
      </c>
      <c r="R137" s="195"/>
      <c r="S137" s="108" t="s">
        <v>148</v>
      </c>
      <c r="T137" s="108">
        <f t="shared" si="20"/>
        <v>0</v>
      </c>
      <c r="U137" s="111">
        <f t="shared" si="21"/>
        <v>0</v>
      </c>
      <c r="V137" s="196"/>
      <c r="W137" s="197"/>
      <c r="X137" s="198"/>
      <c r="Y137" s="166">
        <f t="shared" si="22"/>
        <v>0</v>
      </c>
      <c r="Z137" s="113">
        <f t="shared" si="23"/>
        <v>0</v>
      </c>
    </row>
    <row r="138" spans="1:26">
      <c r="A138" s="108">
        <v>61</v>
      </c>
      <c r="B138" s="26"/>
      <c r="C138" s="26"/>
      <c r="D138" s="38"/>
      <c r="E138" s="108"/>
      <c r="F138" s="38"/>
      <c r="G138" s="38"/>
      <c r="H138" s="38"/>
      <c r="I138" s="181"/>
      <c r="J138" s="182"/>
      <c r="K138" s="183"/>
      <c r="L138" s="183"/>
      <c r="M138" s="181"/>
      <c r="N138" s="182"/>
      <c r="O138" s="183"/>
      <c r="P138" s="183"/>
      <c r="Q138" s="195" t="s">
        <v>147</v>
      </c>
      <c r="R138" s="195"/>
      <c r="S138" s="108" t="s">
        <v>148</v>
      </c>
      <c r="T138" s="108">
        <f t="shared" si="20"/>
        <v>0</v>
      </c>
      <c r="U138" s="111">
        <f t="shared" si="21"/>
        <v>0</v>
      </c>
      <c r="V138" s="196"/>
      <c r="W138" s="197"/>
      <c r="X138" s="198"/>
      <c r="Y138" s="166">
        <f t="shared" si="22"/>
        <v>0</v>
      </c>
      <c r="Z138" s="113">
        <f t="shared" si="23"/>
        <v>0</v>
      </c>
    </row>
    <row r="139" spans="1:26">
      <c r="Q139" s="123" t="s">
        <v>158</v>
      </c>
      <c r="R139" s="124"/>
      <c r="S139" s="125"/>
      <c r="T139" s="125"/>
      <c r="U139" s="125"/>
      <c r="V139" s="125"/>
      <c r="W139" s="126"/>
    </row>
    <row r="140" spans="1:26" ht="15" thickBot="1">
      <c r="Q140" s="129"/>
      <c r="R140" s="130"/>
      <c r="S140" s="127"/>
      <c r="T140" s="127"/>
      <c r="U140" s="127"/>
      <c r="V140" s="127"/>
      <c r="W140" s="127"/>
    </row>
    <row r="141" spans="1:26" ht="15" thickBot="1">
      <c r="X141" s="138" t="s">
        <v>149</v>
      </c>
      <c r="Y141" s="139">
        <f>SUM(Y79:Y138)</f>
        <v>0</v>
      </c>
      <c r="Z141" s="139">
        <f>SUM(Z79:Z138)</f>
        <v>0</v>
      </c>
    </row>
    <row r="142" spans="1:26" ht="15" thickBot="1"/>
    <row r="143" spans="1:26" ht="15" thickBot="1">
      <c r="X143" s="138" t="s">
        <v>151</v>
      </c>
      <c r="Y143" s="119">
        <f>SUM(Y72+Y41)</f>
        <v>0</v>
      </c>
      <c r="Z143" s="119">
        <f>SUM(Z72+Z41)</f>
        <v>0</v>
      </c>
    </row>
  </sheetData>
  <sheetProtection algorithmName="SHA-512" hashValue="iXvJfFt5Q5aENwOZg7k4pe5MSDuDM+t8VjS2pcbCqEvmo3LVchkDnfCP/F0MNhFvMplRqc8SVKfYy/Y+xyTnKA==" saltValue="qI5WQVcZ15t0hchkFTRKsw==" spinCount="100000" sheet="1" insertRows="0"/>
  <protectedRanges>
    <protectedRange sqref="L14 P14 L74 P74" name="Range5"/>
    <protectedRange sqref="V19:X69" name="Range2"/>
    <protectedRange sqref="B19:S69" name="Range3"/>
    <protectedRange sqref="V78:X138 B79:S138" name="Range4"/>
  </protectedRanges>
  <mergeCells count="276">
    <mergeCell ref="Y16:Y17"/>
    <mergeCell ref="Y76:Y77"/>
    <mergeCell ref="O3:U4"/>
    <mergeCell ref="O2:P2"/>
    <mergeCell ref="V88:X88"/>
    <mergeCell ref="V89:X89"/>
    <mergeCell ref="V90:X90"/>
    <mergeCell ref="V91:X91"/>
    <mergeCell ref="V92:X92"/>
    <mergeCell ref="V83:X83"/>
    <mergeCell ref="V84:X84"/>
    <mergeCell ref="V85:X85"/>
    <mergeCell ref="V86:X86"/>
    <mergeCell ref="V87:X87"/>
    <mergeCell ref="V79:X79"/>
    <mergeCell ref="V80:X80"/>
    <mergeCell ref="V81:X81"/>
    <mergeCell ref="V82:X82"/>
    <mergeCell ref="W32:X32"/>
    <mergeCell ref="W33:X33"/>
    <mergeCell ref="V76:X77"/>
    <mergeCell ref="V78:X78"/>
    <mergeCell ref="S11:T11"/>
    <mergeCell ref="N7:P7"/>
    <mergeCell ref="U16:U17"/>
    <mergeCell ref="Q16:R17"/>
    <mergeCell ref="S16:S17"/>
    <mergeCell ref="A14:G14"/>
    <mergeCell ref="A16:A17"/>
    <mergeCell ref="D16:D17"/>
    <mergeCell ref="C16:C17"/>
    <mergeCell ref="B16:B17"/>
    <mergeCell ref="H16:H17"/>
    <mergeCell ref="G16:G17"/>
    <mergeCell ref="F16:F17"/>
    <mergeCell ref="E16:E17"/>
    <mergeCell ref="C9:H9"/>
    <mergeCell ref="K9:M9"/>
    <mergeCell ref="K10:M10"/>
    <mergeCell ref="K11:M11"/>
    <mergeCell ref="A11:F11"/>
    <mergeCell ref="I16:L16"/>
    <mergeCell ref="M16:P16"/>
    <mergeCell ref="T16:T17"/>
    <mergeCell ref="Q29:R29"/>
    <mergeCell ref="Q27:R27"/>
    <mergeCell ref="Q28:R28"/>
    <mergeCell ref="J14:K14"/>
    <mergeCell ref="N14:O14"/>
    <mergeCell ref="Q19:R19"/>
    <mergeCell ref="Q20:R20"/>
    <mergeCell ref="Q21:R21"/>
    <mergeCell ref="Q31:R31"/>
    <mergeCell ref="A76:A77"/>
    <mergeCell ref="B76:B77"/>
    <mergeCell ref="C76:C77"/>
    <mergeCell ref="D76:D77"/>
    <mergeCell ref="E76:E77"/>
    <mergeCell ref="F76:F77"/>
    <mergeCell ref="G76:G77"/>
    <mergeCell ref="H76:H77"/>
    <mergeCell ref="Q76:R77"/>
    <mergeCell ref="M76:P76"/>
    <mergeCell ref="I76:L76"/>
    <mergeCell ref="A74:F74"/>
    <mergeCell ref="J74:K74"/>
    <mergeCell ref="N74:O74"/>
    <mergeCell ref="Q34:R34"/>
    <mergeCell ref="Q39:R39"/>
    <mergeCell ref="Q44:R44"/>
    <mergeCell ref="Q32:R32"/>
    <mergeCell ref="Q33:R33"/>
    <mergeCell ref="Q49:R49"/>
    <mergeCell ref="Q54:R54"/>
    <mergeCell ref="Q59:R59"/>
    <mergeCell ref="Q18:R18"/>
    <mergeCell ref="Q22:R22"/>
    <mergeCell ref="Q23:R23"/>
    <mergeCell ref="Q24:R24"/>
    <mergeCell ref="Q25:R25"/>
    <mergeCell ref="Q26:R26"/>
    <mergeCell ref="Z16:Z17"/>
    <mergeCell ref="U76:U77"/>
    <mergeCell ref="Z76:Z77"/>
    <mergeCell ref="T76:T77"/>
    <mergeCell ref="V16:V17"/>
    <mergeCell ref="Q37:R37"/>
    <mergeCell ref="W37:X37"/>
    <mergeCell ref="Q38:R38"/>
    <mergeCell ref="W38:X38"/>
    <mergeCell ref="W39:X39"/>
    <mergeCell ref="Q40:R40"/>
    <mergeCell ref="W40:X40"/>
    <mergeCell ref="Q41:R41"/>
    <mergeCell ref="W41:X41"/>
    <mergeCell ref="Q42:R42"/>
    <mergeCell ref="W42:X42"/>
    <mergeCell ref="Q43:R43"/>
    <mergeCell ref="Q30:R30"/>
    <mergeCell ref="Q81:R81"/>
    <mergeCell ref="Q82:R82"/>
    <mergeCell ref="Q83:R83"/>
    <mergeCell ref="Q84:R84"/>
    <mergeCell ref="W16:X17"/>
    <mergeCell ref="W18:X18"/>
    <mergeCell ref="W19:X19"/>
    <mergeCell ref="W20:X20"/>
    <mergeCell ref="W21:X21"/>
    <mergeCell ref="W27:X27"/>
    <mergeCell ref="W28:X28"/>
    <mergeCell ref="W29:X29"/>
    <mergeCell ref="W30:X30"/>
    <mergeCell ref="W31:X31"/>
    <mergeCell ref="W22:X22"/>
    <mergeCell ref="W23:X23"/>
    <mergeCell ref="W24:X24"/>
    <mergeCell ref="W25:X25"/>
    <mergeCell ref="W26:X26"/>
    <mergeCell ref="W34:X34"/>
    <mergeCell ref="Q35:R35"/>
    <mergeCell ref="W35:X35"/>
    <mergeCell ref="Q36:R36"/>
    <mergeCell ref="W36:X36"/>
    <mergeCell ref="W43:X43"/>
    <mergeCell ref="W44:X44"/>
    <mergeCell ref="Q45:R45"/>
    <mergeCell ref="W45:X45"/>
    <mergeCell ref="Q46:R46"/>
    <mergeCell ref="W46:X46"/>
    <mergeCell ref="Q47:R47"/>
    <mergeCell ref="W47:X47"/>
    <mergeCell ref="Q48:R48"/>
    <mergeCell ref="W48:X48"/>
    <mergeCell ref="W49:X49"/>
    <mergeCell ref="Q50:R50"/>
    <mergeCell ref="W50:X50"/>
    <mergeCell ref="Q51:R51"/>
    <mergeCell ref="W51:X51"/>
    <mergeCell ref="Q52:R52"/>
    <mergeCell ref="W52:X52"/>
    <mergeCell ref="Q53:R53"/>
    <mergeCell ref="W53:X53"/>
    <mergeCell ref="W54:X54"/>
    <mergeCell ref="Q55:R55"/>
    <mergeCell ref="W55:X55"/>
    <mergeCell ref="Q56:R56"/>
    <mergeCell ref="W56:X56"/>
    <mergeCell ref="Q57:R57"/>
    <mergeCell ref="W57:X57"/>
    <mergeCell ref="Q58:R58"/>
    <mergeCell ref="W58:X58"/>
    <mergeCell ref="W59:X59"/>
    <mergeCell ref="Q60:R60"/>
    <mergeCell ref="W60:X60"/>
    <mergeCell ref="Q61:R61"/>
    <mergeCell ref="W61:X61"/>
    <mergeCell ref="Q62:R62"/>
    <mergeCell ref="W62:X62"/>
    <mergeCell ref="Q63:R63"/>
    <mergeCell ref="W63:X63"/>
    <mergeCell ref="W64:X64"/>
    <mergeCell ref="Q65:R65"/>
    <mergeCell ref="W65:X65"/>
    <mergeCell ref="Q66:R66"/>
    <mergeCell ref="W66:X66"/>
    <mergeCell ref="Q67:R67"/>
    <mergeCell ref="W67:X67"/>
    <mergeCell ref="Q68:R68"/>
    <mergeCell ref="W68:X68"/>
    <mergeCell ref="Q64:R64"/>
    <mergeCell ref="W69:X69"/>
    <mergeCell ref="Q94:R94"/>
    <mergeCell ref="V94:X94"/>
    <mergeCell ref="Q95:R95"/>
    <mergeCell ref="V95:X95"/>
    <mergeCell ref="Q96:R96"/>
    <mergeCell ref="V96:X96"/>
    <mergeCell ref="Q97:R97"/>
    <mergeCell ref="V97:X97"/>
    <mergeCell ref="S76:S77"/>
    <mergeCell ref="Q85:R85"/>
    <mergeCell ref="Q78:R78"/>
    <mergeCell ref="Q79:R79"/>
    <mergeCell ref="Q80:R80"/>
    <mergeCell ref="Q91:R91"/>
    <mergeCell ref="Q92:R92"/>
    <mergeCell ref="Q93:R93"/>
    <mergeCell ref="Q86:R86"/>
    <mergeCell ref="Q87:R87"/>
    <mergeCell ref="Q88:R88"/>
    <mergeCell ref="Q89:R89"/>
    <mergeCell ref="Q90:R90"/>
    <mergeCell ref="Q69:R69"/>
    <mergeCell ref="V93:X93"/>
    <mergeCell ref="Q98:R98"/>
    <mergeCell ref="V98:X98"/>
    <mergeCell ref="Q99:R99"/>
    <mergeCell ref="V99:X99"/>
    <mergeCell ref="Q100:R100"/>
    <mergeCell ref="V100:X100"/>
    <mergeCell ref="Q101:R101"/>
    <mergeCell ref="V101:X101"/>
    <mergeCell ref="Q102:R102"/>
    <mergeCell ref="V102:X102"/>
    <mergeCell ref="Q103:R103"/>
    <mergeCell ref="V103:X103"/>
    <mergeCell ref="Q104:R104"/>
    <mergeCell ref="V104:X104"/>
    <mergeCell ref="Q105:R105"/>
    <mergeCell ref="V105:X105"/>
    <mergeCell ref="Q106:R106"/>
    <mergeCell ref="V106:X106"/>
    <mergeCell ref="Q107:R107"/>
    <mergeCell ref="V107:X107"/>
    <mergeCell ref="Q108:R108"/>
    <mergeCell ref="V108:X108"/>
    <mergeCell ref="Q109:R109"/>
    <mergeCell ref="V109:X109"/>
    <mergeCell ref="Q110:R110"/>
    <mergeCell ref="V110:X110"/>
    <mergeCell ref="Q111:R111"/>
    <mergeCell ref="V111:X111"/>
    <mergeCell ref="Q112:R112"/>
    <mergeCell ref="V112:X112"/>
    <mergeCell ref="Q113:R113"/>
    <mergeCell ref="V113:X113"/>
    <mergeCell ref="Q114:R114"/>
    <mergeCell ref="V114:X114"/>
    <mergeCell ref="Q115:R115"/>
    <mergeCell ref="V115:X115"/>
    <mergeCell ref="Q116:R116"/>
    <mergeCell ref="V116:X116"/>
    <mergeCell ref="Q117:R117"/>
    <mergeCell ref="V117:X117"/>
    <mergeCell ref="Q118:R118"/>
    <mergeCell ref="V118:X118"/>
    <mergeCell ref="Q119:R119"/>
    <mergeCell ref="V119:X119"/>
    <mergeCell ref="Q120:R120"/>
    <mergeCell ref="V120:X120"/>
    <mergeCell ref="Q121:R121"/>
    <mergeCell ref="V121:X121"/>
    <mergeCell ref="Q122:R122"/>
    <mergeCell ref="V122:X122"/>
    <mergeCell ref="Q123:R123"/>
    <mergeCell ref="V123:X123"/>
    <mergeCell ref="Q124:R124"/>
    <mergeCell ref="V124:X124"/>
    <mergeCell ref="Q125:R125"/>
    <mergeCell ref="V125:X125"/>
    <mergeCell ref="Q126:R126"/>
    <mergeCell ref="V126:X126"/>
    <mergeCell ref="Q127:R127"/>
    <mergeCell ref="V127:X127"/>
    <mergeCell ref="Q128:R128"/>
    <mergeCell ref="V128:X128"/>
    <mergeCell ref="Q129:R129"/>
    <mergeCell ref="V129:X129"/>
    <mergeCell ref="Q130:R130"/>
    <mergeCell ref="V130:X130"/>
    <mergeCell ref="Q131:R131"/>
    <mergeCell ref="V131:X131"/>
    <mergeCell ref="Q132:R132"/>
    <mergeCell ref="V132:X132"/>
    <mergeCell ref="Q138:R138"/>
    <mergeCell ref="V138:X138"/>
    <mergeCell ref="Q133:R133"/>
    <mergeCell ref="V133:X133"/>
    <mergeCell ref="Q134:R134"/>
    <mergeCell ref="V134:X134"/>
    <mergeCell ref="Q135:R135"/>
    <mergeCell ref="V135:X135"/>
    <mergeCell ref="Q136:R136"/>
    <mergeCell ref="V136:X136"/>
    <mergeCell ref="Q137:R137"/>
    <mergeCell ref="V137:X137"/>
  </mergeCells>
  <dataValidations count="8">
    <dataValidation type="list" allowBlank="1" showInputMessage="1" showErrorMessage="1" sqref="D18:D69 D78:D138">
      <formula1>"M, F"</formula1>
    </dataValidation>
    <dataValidation type="list" allowBlank="1" showInputMessage="1" showErrorMessage="1" sqref="F19:F69 F79:F138">
      <formula1>"60 kg, 66 kg, 73 kg, 81 kg, 90 kg, 100 kg, over 100 kg,  , 48 kg, 52 kg, 57 kg, 63 kg, 70  kg, 78 kg, 78 kg, over 78 kg"</formula1>
    </dataValidation>
    <dataValidation type="list" allowBlank="1" showInputMessage="1" showErrorMessage="1" sqref="V18:V69">
      <formula1>"Yes, No"</formula1>
    </dataValidation>
    <dataValidation type="list" allowBlank="1" showInputMessage="1" showErrorMessage="1" sqref="Q18:R18 Q78:R78">
      <formula1>"HOTEL, Double Tree by Hilton, Hotel Rusia, Hotel Continental"</formula1>
    </dataValidation>
    <dataValidation type="list" allowBlank="1" showInputMessage="1" showErrorMessage="1" sqref="S18:S69 S78:S138">
      <formula1>"ROOM, Single, Double, Triple"</formula1>
    </dataValidation>
    <dataValidation type="list" showInputMessage="1" showErrorMessage="1" sqref="F18 F78">
      <formula1>"60 kg, 66 kg, 73 kg, 81 kg, 90 kg, 100 kg, over 100 kg, no category, 48 kg, 52 kg, 57 kg, 63 kg, 70  kg, 78 kg, over 78 kg"</formula1>
    </dataValidation>
    <dataValidation type="list" allowBlank="1" showInputMessage="1" showErrorMessage="1" sqref="E18:E69 E78:E138">
      <formula1>"Competitor, Coach, Referee, Doctor, Physiotherapist, Team Official, President, Training partner, Other"</formula1>
    </dataValidation>
    <dataValidation type="list" allowBlank="1" showInputMessage="1" showErrorMessage="1" sqref="Q19:R69 Q79:R138">
      <formula1>"HOTEL, Double Tree by Hilton, Hotel Rusia"</formula1>
    </dataValidation>
  </dataValidations>
  <hyperlinks>
    <hyperlink ref="B5" r:id="rId1"/>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Sheet1!$A$4:$A$10</xm:f>
          </x14:formula1>
          <xm:sqref>M20:M69 M80:M93 M95:M108 M110:M123 M125:M138</xm:sqref>
        </x14:dataValidation>
        <x14:dataValidation type="list" allowBlank="1" showInputMessage="1" showErrorMessage="1">
          <x14:formula1>
            <xm:f>Sheet1!$A$3:$A$7</xm:f>
          </x14:formula1>
          <xm:sqref>I80:I93 I95:I108 I110:I123 I125:I138</xm:sqref>
        </x14:dataValidation>
        <x14:dataValidation type="list" allowBlank="1" showInputMessage="1" showErrorMessage="1">
          <x14:formula1>
            <xm:f>Sheet1!$A$13:$A$18</xm:f>
          </x14:formula1>
          <xm:sqref>I18:I69</xm:sqref>
        </x14:dataValidation>
        <x14:dataValidation type="list" allowBlank="1" showInputMessage="1" showErrorMessage="1">
          <x14:formula1>
            <xm:f>Sheet1!$A$15:$A$21</xm:f>
          </x14:formula1>
          <xm:sqref>M18:M19 M78:M79 M94 M109 M124</xm:sqref>
        </x14:dataValidation>
        <x14:dataValidation type="list" allowBlank="1" showInputMessage="1" showErrorMessage="1">
          <x14:formula1>
            <xm:f>Sheet1!$A$14:$A$18</xm:f>
          </x14:formula1>
          <xm:sqref>I78:I79 I94 I109 I124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E13" sqref="E13"/>
    </sheetView>
  </sheetViews>
  <sheetFormatPr defaultRowHeight="14.4"/>
  <cols>
    <col min="1" max="1" width="24.6640625" style="176" customWidth="1"/>
    <col min="2" max="2" width="11.5546875" customWidth="1"/>
  </cols>
  <sheetData>
    <row r="1" spans="1:5">
      <c r="A1" s="178"/>
    </row>
    <row r="2" spans="1:5">
      <c r="A2" s="178">
        <v>45148</v>
      </c>
    </row>
    <row r="3" spans="1:5">
      <c r="A3" s="178">
        <v>45149</v>
      </c>
    </row>
    <row r="4" spans="1:5">
      <c r="A4" s="178">
        <v>45150</v>
      </c>
      <c r="D4" s="177">
        <v>11</v>
      </c>
      <c r="E4">
        <v>15</v>
      </c>
    </row>
    <row r="5" spans="1:5">
      <c r="A5" s="178">
        <v>45151</v>
      </c>
      <c r="D5">
        <v>12</v>
      </c>
      <c r="E5">
        <v>18</v>
      </c>
    </row>
    <row r="6" spans="1:5">
      <c r="A6" s="178">
        <v>45152</v>
      </c>
    </row>
    <row r="7" spans="1:5">
      <c r="A7" s="178">
        <v>45153</v>
      </c>
    </row>
    <row r="8" spans="1:5">
      <c r="A8" s="178">
        <v>45154</v>
      </c>
      <c r="B8" s="174"/>
    </row>
    <row r="9" spans="1:5">
      <c r="A9" s="178">
        <v>45155</v>
      </c>
    </row>
    <row r="10" spans="1:5">
      <c r="A10" s="178">
        <v>45156</v>
      </c>
    </row>
    <row r="13" spans="1:5">
      <c r="A13" s="178"/>
    </row>
    <row r="14" spans="1:5">
      <c r="A14" s="178">
        <v>45148</v>
      </c>
    </row>
    <row r="15" spans="1:5">
      <c r="A15" s="178">
        <v>45149</v>
      </c>
    </row>
    <row r="16" spans="1:5">
      <c r="A16" s="178">
        <v>45150</v>
      </c>
    </row>
    <row r="17" spans="1:1">
      <c r="A17" s="178">
        <v>45151</v>
      </c>
    </row>
    <row r="18" spans="1:1">
      <c r="A18" s="178">
        <v>45152</v>
      </c>
    </row>
    <row r="19" spans="1:1">
      <c r="A19" s="178">
        <v>45153</v>
      </c>
    </row>
    <row r="20" spans="1:1">
      <c r="A20" s="178">
        <v>45154</v>
      </c>
    </row>
    <row r="21" spans="1:1">
      <c r="A21" s="178">
        <v>45155</v>
      </c>
    </row>
    <row r="22" spans="1:1">
      <c r="A22" s="178">
        <v>45156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36"/>
  <sheetViews>
    <sheetView showGridLines="0" topLeftCell="A6" workbookViewId="0">
      <selection activeCell="G24" sqref="G24"/>
    </sheetView>
  </sheetViews>
  <sheetFormatPr defaultRowHeight="14.4"/>
  <cols>
    <col min="1" max="1" width="6.88671875" customWidth="1"/>
    <col min="2" max="2" width="11.5546875" customWidth="1"/>
    <col min="3" max="5" width="12.5546875" bestFit="1" customWidth="1"/>
    <col min="6" max="6" width="12.88671875" customWidth="1"/>
    <col min="7" max="7" width="12.5546875" customWidth="1"/>
    <col min="8" max="8" width="13.109375" customWidth="1"/>
    <col min="9" max="9" width="14.109375" customWidth="1"/>
    <col min="10" max="10" width="10.5546875" customWidth="1"/>
    <col min="14" max="16" width="9.44140625" bestFit="1" customWidth="1"/>
  </cols>
  <sheetData>
    <row r="1" spans="1:16" ht="25.8">
      <c r="A1" s="9" t="s">
        <v>37</v>
      </c>
      <c r="B1" s="10"/>
      <c r="C1" s="10"/>
      <c r="D1" s="11"/>
    </row>
    <row r="2" spans="1:16" ht="15" thickBot="1">
      <c r="K2" s="7"/>
    </row>
    <row r="3" spans="1:16" ht="18">
      <c r="A3" s="3" t="s">
        <v>41</v>
      </c>
      <c r="B3" s="3"/>
      <c r="C3" s="3"/>
      <c r="D3" s="4"/>
      <c r="F3" s="12"/>
      <c r="G3" s="13"/>
      <c r="H3" s="14" t="s">
        <v>156</v>
      </c>
      <c r="I3" s="14"/>
      <c r="J3" s="15"/>
      <c r="K3" s="8"/>
    </row>
    <row r="4" spans="1:16" ht="18">
      <c r="A4" t="s">
        <v>161</v>
      </c>
      <c r="F4" s="16"/>
      <c r="G4" s="2"/>
      <c r="H4" s="17" t="s">
        <v>9</v>
      </c>
      <c r="I4" s="17"/>
      <c r="J4" s="18"/>
      <c r="K4" s="8"/>
    </row>
    <row r="5" spans="1:16" ht="18.600000000000001" thickBot="1">
      <c r="A5" t="s">
        <v>1</v>
      </c>
      <c r="B5" s="6" t="s">
        <v>7</v>
      </c>
      <c r="F5" s="19"/>
      <c r="G5" s="20"/>
      <c r="H5" s="21" t="s">
        <v>162</v>
      </c>
      <c r="I5" s="21"/>
      <c r="J5" s="22"/>
    </row>
    <row r="6" spans="1:16">
      <c r="A6" s="78" t="s">
        <v>138</v>
      </c>
    </row>
    <row r="7" spans="1:16" ht="15" thickBot="1"/>
    <row r="8" spans="1:16" ht="15" thickBot="1">
      <c r="N8" s="48" t="s">
        <v>49</v>
      </c>
      <c r="O8" s="49" t="s">
        <v>50</v>
      </c>
      <c r="P8" s="50" t="s">
        <v>51</v>
      </c>
    </row>
    <row r="9" spans="1:16" ht="16.2" thickBot="1">
      <c r="A9" s="5" t="s">
        <v>6</v>
      </c>
      <c r="B9" s="5"/>
      <c r="C9" s="184">
        <f>'General lnfo'!A13</f>
        <v>0</v>
      </c>
      <c r="D9" s="185"/>
      <c r="E9" s="185"/>
      <c r="F9" s="185"/>
      <c r="G9" s="185"/>
      <c r="H9" s="186"/>
      <c r="J9" s="67" t="s">
        <v>43</v>
      </c>
      <c r="K9" s="220" t="s">
        <v>46</v>
      </c>
      <c r="L9" s="221"/>
      <c r="M9" s="247"/>
      <c r="N9" s="51">
        <v>25</v>
      </c>
      <c r="O9" s="52">
        <v>25</v>
      </c>
      <c r="P9" s="53">
        <v>20</v>
      </c>
    </row>
    <row r="10" spans="1:16" ht="15" thickBot="1">
      <c r="A10" s="1" t="s">
        <v>1</v>
      </c>
      <c r="C10" s="184">
        <f>'General lnfo'!A19</f>
        <v>0</v>
      </c>
      <c r="D10" s="185"/>
      <c r="E10" s="185"/>
      <c r="F10" s="185"/>
      <c r="G10" s="185"/>
      <c r="H10" s="186"/>
      <c r="J10" s="65" t="s">
        <v>44</v>
      </c>
      <c r="K10" s="222" t="s">
        <v>45</v>
      </c>
      <c r="L10" s="223"/>
      <c r="M10" s="246"/>
      <c r="N10" s="54">
        <v>22</v>
      </c>
      <c r="O10" s="39">
        <v>22</v>
      </c>
      <c r="P10" s="55">
        <v>20</v>
      </c>
    </row>
    <row r="11" spans="1:16" ht="15" thickBot="1">
      <c r="A11" s="1" t="s">
        <v>38</v>
      </c>
      <c r="B11" s="1"/>
      <c r="C11" s="184">
        <f>'General lnfo'!A22</f>
        <v>0</v>
      </c>
      <c r="D11" s="185"/>
      <c r="E11" s="185"/>
      <c r="F11" s="185"/>
      <c r="G11" s="185"/>
      <c r="H11" s="186"/>
      <c r="J11" s="66" t="s">
        <v>47</v>
      </c>
      <c r="K11" s="222" t="s">
        <v>48</v>
      </c>
      <c r="L11" s="223"/>
      <c r="M11" s="246"/>
      <c r="N11" s="56">
        <v>20</v>
      </c>
      <c r="O11" s="57">
        <v>20</v>
      </c>
      <c r="P11" s="58">
        <v>20</v>
      </c>
    </row>
    <row r="12" spans="1:16" ht="15" thickBot="1">
      <c r="A12" s="1" t="s">
        <v>39</v>
      </c>
      <c r="C12" s="184">
        <f>'General lnfo'!A25</f>
        <v>0</v>
      </c>
      <c r="D12" s="185"/>
      <c r="E12" s="185"/>
      <c r="F12" s="185"/>
      <c r="G12" s="185"/>
      <c r="H12" s="186"/>
    </row>
    <row r="13" spans="1:16" ht="15" thickBot="1"/>
    <row r="14" spans="1:16" ht="15" thickBot="1">
      <c r="A14" s="241" t="s">
        <v>80</v>
      </c>
      <c r="B14" s="242"/>
      <c r="C14" s="243"/>
      <c r="D14" s="45"/>
      <c r="E14" s="45"/>
      <c r="F14" s="45"/>
    </row>
    <row r="15" spans="1:16" ht="15" thickBot="1"/>
    <row r="16" spans="1:16" ht="15" thickBot="1">
      <c r="C16" s="241" t="s">
        <v>78</v>
      </c>
      <c r="D16" s="243"/>
      <c r="E16" s="241" t="s">
        <v>45</v>
      </c>
      <c r="F16" s="243"/>
      <c r="G16" s="241" t="s">
        <v>48</v>
      </c>
      <c r="H16" s="243"/>
    </row>
    <row r="17" spans="1:14" ht="35.25" customHeight="1">
      <c r="C17" s="43" t="s">
        <v>89</v>
      </c>
      <c r="D17" s="43" t="s">
        <v>90</v>
      </c>
      <c r="E17" s="43" t="s">
        <v>89</v>
      </c>
      <c r="F17" s="43" t="s">
        <v>91</v>
      </c>
      <c r="G17" s="43" t="s">
        <v>89</v>
      </c>
      <c r="H17" s="43" t="s">
        <v>90</v>
      </c>
      <c r="I17" s="41" t="s">
        <v>92</v>
      </c>
      <c r="J17" s="25" t="s">
        <v>77</v>
      </c>
      <c r="K17" s="251" t="s">
        <v>173</v>
      </c>
      <c r="L17" s="252"/>
      <c r="M17" s="252"/>
      <c r="N17" s="253"/>
    </row>
    <row r="18" spans="1:14">
      <c r="A18" s="26" t="s">
        <v>71</v>
      </c>
      <c r="B18" s="42" t="s">
        <v>64</v>
      </c>
      <c r="C18" s="44"/>
      <c r="D18" s="44"/>
      <c r="E18" s="44"/>
      <c r="F18" s="44"/>
      <c r="G18" s="44"/>
      <c r="H18" s="44"/>
      <c r="I18" s="44"/>
      <c r="J18" s="39">
        <f t="shared" ref="J18:J26" si="0">SUM(C18*$N$9)+(D18*$O$9)+E18*$N$10+F18*$O$10+G18*$N$11+H18*$O$11+I18*$P$9</f>
        <v>0</v>
      </c>
      <c r="K18" s="254"/>
      <c r="L18" s="254"/>
      <c r="M18" s="254"/>
      <c r="N18" s="254"/>
    </row>
    <row r="19" spans="1:14">
      <c r="A19" s="26" t="s">
        <v>72</v>
      </c>
      <c r="B19" s="42" t="s">
        <v>65</v>
      </c>
      <c r="C19" s="44"/>
      <c r="D19" s="44"/>
      <c r="E19" s="44"/>
      <c r="F19" s="44"/>
      <c r="G19" s="44"/>
      <c r="H19" s="44"/>
      <c r="I19" s="44"/>
      <c r="J19" s="39">
        <f t="shared" si="0"/>
        <v>0</v>
      </c>
      <c r="K19" s="254"/>
      <c r="L19" s="254"/>
      <c r="M19" s="254"/>
      <c r="N19" s="254"/>
    </row>
    <row r="20" spans="1:14">
      <c r="A20" s="26" t="s">
        <v>73</v>
      </c>
      <c r="B20" s="62" t="s">
        <v>68</v>
      </c>
      <c r="C20" s="44"/>
      <c r="D20" s="44"/>
      <c r="E20" s="44"/>
      <c r="F20" s="44"/>
      <c r="G20" s="44"/>
      <c r="H20" s="44"/>
      <c r="I20" s="44"/>
      <c r="J20" s="39">
        <f t="shared" si="0"/>
        <v>0</v>
      </c>
      <c r="K20" s="254"/>
      <c r="L20" s="254"/>
      <c r="M20" s="254"/>
      <c r="N20" s="254"/>
    </row>
    <row r="21" spans="1:14">
      <c r="A21" s="26" t="s">
        <v>74</v>
      </c>
      <c r="B21" s="62" t="s">
        <v>69</v>
      </c>
      <c r="C21" s="44"/>
      <c r="D21" s="44"/>
      <c r="E21" s="44"/>
      <c r="F21" s="44"/>
      <c r="G21" s="44"/>
      <c r="H21" s="44"/>
      <c r="I21" s="44"/>
      <c r="J21" s="39">
        <f t="shared" si="0"/>
        <v>0</v>
      </c>
      <c r="K21" s="254"/>
      <c r="L21" s="254"/>
      <c r="M21" s="254"/>
      <c r="N21" s="254"/>
    </row>
    <row r="22" spans="1:14">
      <c r="A22" s="26" t="s">
        <v>75</v>
      </c>
      <c r="B22" s="63" t="s">
        <v>66</v>
      </c>
      <c r="C22" s="44"/>
      <c r="D22" s="44"/>
      <c r="E22" s="44"/>
      <c r="F22" s="44"/>
      <c r="G22" s="44"/>
      <c r="H22" s="44"/>
      <c r="I22" s="44"/>
      <c r="J22" s="39">
        <f t="shared" si="0"/>
        <v>0</v>
      </c>
      <c r="K22" s="254"/>
      <c r="L22" s="254"/>
      <c r="M22" s="254"/>
      <c r="N22" s="254"/>
    </row>
    <row r="23" spans="1:14">
      <c r="A23" s="26" t="s">
        <v>76</v>
      </c>
      <c r="B23" s="63" t="s">
        <v>67</v>
      </c>
      <c r="C23" s="44"/>
      <c r="D23" s="44"/>
      <c r="E23" s="44"/>
      <c r="F23" s="44"/>
      <c r="G23" s="44"/>
      <c r="H23" s="44"/>
      <c r="I23" s="44"/>
      <c r="J23" s="39">
        <f t="shared" si="0"/>
        <v>0</v>
      </c>
      <c r="K23" s="254"/>
      <c r="L23" s="254"/>
      <c r="M23" s="254"/>
      <c r="N23" s="254"/>
    </row>
    <row r="24" spans="1:14">
      <c r="A24" s="26" t="s">
        <v>70</v>
      </c>
      <c r="B24" s="63" t="s">
        <v>25</v>
      </c>
      <c r="C24" s="44"/>
      <c r="D24" s="44"/>
      <c r="E24" s="44"/>
      <c r="F24" s="44"/>
      <c r="G24" s="44"/>
      <c r="H24" s="44"/>
      <c r="I24" s="44"/>
      <c r="J24" s="39">
        <f t="shared" si="0"/>
        <v>0</v>
      </c>
      <c r="K24" s="254"/>
      <c r="L24" s="254"/>
      <c r="M24" s="254"/>
      <c r="N24" s="254"/>
    </row>
    <row r="25" spans="1:14">
      <c r="A25" s="26" t="s">
        <v>71</v>
      </c>
      <c r="B25" s="59" t="s">
        <v>81</v>
      </c>
      <c r="C25" s="44"/>
      <c r="D25" s="44"/>
      <c r="E25" s="44"/>
      <c r="F25" s="44"/>
      <c r="G25" s="44"/>
      <c r="H25" s="44"/>
      <c r="I25" s="44"/>
      <c r="J25" s="39">
        <f t="shared" si="0"/>
        <v>0</v>
      </c>
      <c r="K25" s="254"/>
      <c r="L25" s="254"/>
      <c r="M25" s="254"/>
      <c r="N25" s="254"/>
    </row>
    <row r="26" spans="1:14">
      <c r="A26" s="26" t="s">
        <v>72</v>
      </c>
      <c r="B26" s="59" t="s">
        <v>82</v>
      </c>
      <c r="C26" s="44"/>
      <c r="D26" s="44"/>
      <c r="E26" s="44"/>
      <c r="F26" s="44"/>
      <c r="G26" s="44"/>
      <c r="H26" s="44"/>
      <c r="I26" s="44"/>
      <c r="J26" s="39">
        <f t="shared" si="0"/>
        <v>0</v>
      </c>
      <c r="K26" s="254"/>
      <c r="L26" s="254"/>
      <c r="M26" s="254"/>
      <c r="N26" s="254"/>
    </row>
    <row r="27" spans="1:14" ht="15" thickBot="1"/>
    <row r="28" spans="1:14" ht="15" thickBot="1">
      <c r="I28" s="46" t="s">
        <v>171</v>
      </c>
      <c r="J28" s="47">
        <f>SUM(J18:J24)</f>
        <v>0</v>
      </c>
    </row>
    <row r="29" spans="1:14" ht="15" thickBot="1"/>
    <row r="30" spans="1:14" ht="15" thickBot="1">
      <c r="I30" s="37" t="s">
        <v>170</v>
      </c>
      <c r="J30" s="140">
        <f>' Hotel Form for Competition'!Y143</f>
        <v>0</v>
      </c>
    </row>
    <row r="31" spans="1:14" ht="15" thickBot="1">
      <c r="B31" s="248" t="s">
        <v>83</v>
      </c>
      <c r="C31" s="249"/>
      <c r="D31" s="250"/>
      <c r="E31" s="61" t="s">
        <v>84</v>
      </c>
    </row>
    <row r="32" spans="1:14" ht="15" thickBot="1">
      <c r="B32" s="244" t="s">
        <v>85</v>
      </c>
      <c r="C32" s="245"/>
      <c r="D32" s="245"/>
      <c r="E32" s="64" t="s">
        <v>95</v>
      </c>
      <c r="I32" s="141" t="s">
        <v>172</v>
      </c>
      <c r="J32" s="140">
        <f>' Hotel Form for Competition'!Z143</f>
        <v>0</v>
      </c>
    </row>
    <row r="33" spans="2:10" ht="15" thickBot="1">
      <c r="B33" t="s">
        <v>94</v>
      </c>
      <c r="E33" t="s">
        <v>96</v>
      </c>
    </row>
    <row r="34" spans="2:10" ht="15" thickBot="1">
      <c r="H34" s="46" t="s">
        <v>152</v>
      </c>
      <c r="I34" s="117"/>
      <c r="J34" s="47">
        <f>SUM(' Hotel Form for Competition'!Z143+'Meals Form'!J28)</f>
        <v>0</v>
      </c>
    </row>
    <row r="35" spans="2:10" ht="15" thickBot="1"/>
    <row r="36" spans="2:10" ht="15" thickBot="1">
      <c r="I36" s="142" t="s">
        <v>79</v>
      </c>
      <c r="J36" s="143">
        <f>J28+J30+J32</f>
        <v>0</v>
      </c>
    </row>
  </sheetData>
  <sheetProtection algorithmName="SHA-512" hashValue="7zmUrVyyF98PUFoyoFD50WlhsC9jNvQbvUebiXfo0dE4NDYGfytszl92qn6aiB1qMwY+8b+11UASkzsDCVaVwg==" saltValue="bkJBO32tt9wyaz2GpLC4/Q==" spinCount="100000" sheet="1" objects="1" scenarios="1"/>
  <protectedRanges>
    <protectedRange sqref="C18:F26 I18:I26 K18:N26" name="Range1"/>
  </protectedRanges>
  <mergeCells count="23">
    <mergeCell ref="K25:N25"/>
    <mergeCell ref="K26:N26"/>
    <mergeCell ref="K20:N20"/>
    <mergeCell ref="K21:N21"/>
    <mergeCell ref="K22:N22"/>
    <mergeCell ref="K23:N23"/>
    <mergeCell ref="K24:N24"/>
    <mergeCell ref="B32:D32"/>
    <mergeCell ref="K10:M10"/>
    <mergeCell ref="K9:M9"/>
    <mergeCell ref="K11:M11"/>
    <mergeCell ref="A14:C14"/>
    <mergeCell ref="B31:D31"/>
    <mergeCell ref="C16:D16"/>
    <mergeCell ref="E16:F16"/>
    <mergeCell ref="G16:H16"/>
    <mergeCell ref="C9:H9"/>
    <mergeCell ref="C10:H10"/>
    <mergeCell ref="C11:H11"/>
    <mergeCell ref="C12:H12"/>
    <mergeCell ref="K17:N17"/>
    <mergeCell ref="K18:N18"/>
    <mergeCell ref="K19:N19"/>
  </mergeCells>
  <hyperlinks>
    <hyperlink ref="B5"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43"/>
  <sheetViews>
    <sheetView showGridLines="0" topLeftCell="A9" workbookViewId="0">
      <selection activeCell="E14" sqref="E14"/>
    </sheetView>
  </sheetViews>
  <sheetFormatPr defaultRowHeight="14.4"/>
  <cols>
    <col min="1" max="1" width="4.5546875" customWidth="1"/>
    <col min="2" max="2" width="14.44140625" customWidth="1"/>
    <col min="3" max="3" width="16" customWidth="1"/>
    <col min="4" max="4" width="15.44140625" customWidth="1"/>
    <col min="5" max="5" width="13" customWidth="1"/>
    <col min="6" max="6" width="14.6640625" customWidth="1"/>
    <col min="7" max="7" width="10.88671875" customWidth="1"/>
    <col min="8" max="8" width="11.88671875" customWidth="1"/>
    <col min="9" max="9" width="12" customWidth="1"/>
    <col min="10" max="10" width="11.44140625" customWidth="1"/>
    <col min="11" max="12" width="10.44140625" customWidth="1"/>
    <col min="13" max="13" width="11.5546875" customWidth="1"/>
  </cols>
  <sheetData>
    <row r="1" spans="1:13" ht="25.8">
      <c r="A1" s="9" t="s">
        <v>36</v>
      </c>
      <c r="B1" s="10"/>
      <c r="C1" s="10"/>
      <c r="D1" s="11"/>
    </row>
    <row r="2" spans="1:13" ht="15" thickBot="1">
      <c r="K2" s="7"/>
    </row>
    <row r="3" spans="1:13" ht="18">
      <c r="A3" s="3" t="s">
        <v>40</v>
      </c>
      <c r="B3" s="3"/>
      <c r="C3" s="3"/>
      <c r="F3" s="12"/>
      <c r="G3" s="13"/>
      <c r="H3" s="122" t="s">
        <v>157</v>
      </c>
      <c r="I3" s="14"/>
      <c r="J3" s="15"/>
      <c r="K3" s="8"/>
    </row>
    <row r="4" spans="1:13" ht="18">
      <c r="A4" t="s">
        <v>161</v>
      </c>
      <c r="F4" s="16"/>
      <c r="G4" s="2"/>
      <c r="H4" s="17" t="s">
        <v>9</v>
      </c>
      <c r="I4" s="17"/>
      <c r="J4" s="18"/>
      <c r="K4" s="8"/>
    </row>
    <row r="5" spans="1:13" ht="18.600000000000001" thickBot="1">
      <c r="A5" t="s">
        <v>1</v>
      </c>
      <c r="B5" s="6" t="s">
        <v>7</v>
      </c>
      <c r="F5" s="19"/>
      <c r="G5" s="20"/>
      <c r="H5" s="21" t="s">
        <v>162</v>
      </c>
      <c r="I5" s="21"/>
      <c r="J5" s="22"/>
    </row>
    <row r="6" spans="1:13">
      <c r="A6" s="78" t="s">
        <v>138</v>
      </c>
    </row>
    <row r="8" spans="1:13" ht="15" thickBot="1"/>
    <row r="9" spans="1:13" ht="16.2" thickBot="1">
      <c r="A9" s="5" t="s">
        <v>6</v>
      </c>
      <c r="B9" s="5"/>
      <c r="C9" s="184">
        <f>'General lnfo'!A13</f>
        <v>0</v>
      </c>
      <c r="D9" s="185"/>
      <c r="E9" s="185"/>
      <c r="F9" s="185"/>
      <c r="G9" s="186"/>
      <c r="J9" s="255" t="s">
        <v>164</v>
      </c>
      <c r="K9" s="256"/>
      <c r="L9" s="256"/>
      <c r="M9" s="257"/>
    </row>
    <row r="10" spans="1:13">
      <c r="J10" s="6" t="s">
        <v>165</v>
      </c>
    </row>
    <row r="12" spans="1:13" ht="28.8">
      <c r="A12" s="23" t="s">
        <v>10</v>
      </c>
      <c r="B12" s="23" t="s">
        <v>12</v>
      </c>
      <c r="C12" s="23" t="s">
        <v>11</v>
      </c>
      <c r="D12" s="23" t="s">
        <v>13</v>
      </c>
      <c r="E12" s="23" t="s">
        <v>14</v>
      </c>
      <c r="F12" s="23" t="s">
        <v>137</v>
      </c>
      <c r="G12" s="25" t="s">
        <v>15</v>
      </c>
      <c r="H12" s="25" t="s">
        <v>16</v>
      </c>
      <c r="I12" s="23" t="s">
        <v>17</v>
      </c>
      <c r="J12" s="25" t="s">
        <v>18</v>
      </c>
      <c r="K12" s="24" t="s">
        <v>19</v>
      </c>
      <c r="L12" s="24" t="s">
        <v>20</v>
      </c>
      <c r="M12" s="23" t="s">
        <v>21</v>
      </c>
    </row>
    <row r="13" spans="1:13">
      <c r="A13" s="29" t="s">
        <v>22</v>
      </c>
      <c r="B13" s="30" t="s">
        <v>23</v>
      </c>
      <c r="C13" s="30" t="s">
        <v>24</v>
      </c>
      <c r="D13" s="72" t="s">
        <v>163</v>
      </c>
      <c r="E13" s="72" t="s">
        <v>200</v>
      </c>
      <c r="F13" s="72" t="s">
        <v>201</v>
      </c>
      <c r="G13" s="31" t="s">
        <v>26</v>
      </c>
      <c r="H13" s="31" t="s">
        <v>27</v>
      </c>
      <c r="I13" s="30" t="s">
        <v>28</v>
      </c>
      <c r="J13" s="31" t="s">
        <v>29</v>
      </c>
      <c r="K13" s="32" t="s">
        <v>30</v>
      </c>
      <c r="L13" s="32" t="s">
        <v>31</v>
      </c>
      <c r="M13" s="33" t="s">
        <v>32</v>
      </c>
    </row>
    <row r="14" spans="1:13">
      <c r="A14" s="29"/>
      <c r="B14" s="30"/>
      <c r="C14" s="30"/>
      <c r="D14" s="72"/>
      <c r="E14" s="26"/>
      <c r="F14" s="26"/>
      <c r="G14" s="31"/>
      <c r="H14" s="31"/>
      <c r="I14" s="30"/>
      <c r="J14" s="31"/>
      <c r="K14" s="32"/>
      <c r="L14" s="32"/>
      <c r="M14" s="33"/>
    </row>
    <row r="15" spans="1:13">
      <c r="A15" s="26">
        <v>1</v>
      </c>
      <c r="B15" s="27"/>
      <c r="C15" s="27"/>
      <c r="D15" s="72"/>
      <c r="E15" s="26"/>
      <c r="F15" s="26"/>
      <c r="G15" s="28"/>
      <c r="H15" s="27"/>
      <c r="I15" s="27"/>
      <c r="J15" s="27"/>
      <c r="K15" s="27"/>
      <c r="L15" s="27"/>
      <c r="M15" s="27"/>
    </row>
    <row r="16" spans="1:13">
      <c r="A16" s="26">
        <v>2</v>
      </c>
      <c r="B16" s="27"/>
      <c r="C16" s="27"/>
      <c r="D16" s="72"/>
      <c r="E16" s="26"/>
      <c r="F16" s="26"/>
      <c r="G16" s="28"/>
      <c r="H16" s="27"/>
      <c r="I16" s="27"/>
      <c r="J16" s="27"/>
      <c r="K16" s="27"/>
      <c r="L16" s="27"/>
      <c r="M16" s="27"/>
    </row>
    <row r="17" spans="1:13">
      <c r="A17" s="26">
        <v>3</v>
      </c>
      <c r="B17" s="27"/>
      <c r="C17" s="27"/>
      <c r="D17" s="72"/>
      <c r="E17" s="26"/>
      <c r="F17" s="26"/>
      <c r="G17" s="28"/>
      <c r="H17" s="27"/>
      <c r="I17" s="27"/>
      <c r="J17" s="27"/>
      <c r="K17" s="27"/>
      <c r="L17" s="27"/>
      <c r="M17" s="27"/>
    </row>
    <row r="18" spans="1:13">
      <c r="A18" s="26">
        <v>4</v>
      </c>
      <c r="B18" s="27"/>
      <c r="C18" s="27"/>
      <c r="D18" s="72"/>
      <c r="E18" s="26"/>
      <c r="F18" s="26"/>
      <c r="G18" s="28"/>
      <c r="H18" s="27"/>
      <c r="I18" s="27"/>
      <c r="J18" s="27"/>
      <c r="K18" s="27"/>
      <c r="L18" s="27"/>
      <c r="M18" s="27"/>
    </row>
    <row r="19" spans="1:13">
      <c r="A19" s="26">
        <v>5</v>
      </c>
      <c r="B19" s="27"/>
      <c r="C19" s="27"/>
      <c r="D19" s="72"/>
      <c r="E19" s="26"/>
      <c r="F19" s="26"/>
      <c r="G19" s="28"/>
      <c r="H19" s="27"/>
      <c r="I19" s="27"/>
      <c r="J19" s="27"/>
      <c r="K19" s="27"/>
      <c r="L19" s="27"/>
      <c r="M19" s="27"/>
    </row>
    <row r="20" spans="1:13">
      <c r="A20" s="26">
        <v>6</v>
      </c>
      <c r="B20" s="27"/>
      <c r="C20" s="27"/>
      <c r="D20" s="72"/>
      <c r="E20" s="26"/>
      <c r="F20" s="26"/>
      <c r="G20" s="28"/>
      <c r="H20" s="27"/>
      <c r="I20" s="27"/>
      <c r="J20" s="27"/>
      <c r="K20" s="27"/>
      <c r="L20" s="27"/>
      <c r="M20" s="27"/>
    </row>
    <row r="21" spans="1:13">
      <c r="A21" s="26">
        <v>7</v>
      </c>
      <c r="B21" s="27"/>
      <c r="C21" s="27"/>
      <c r="D21" s="72"/>
      <c r="E21" s="26"/>
      <c r="F21" s="26"/>
      <c r="G21" s="28"/>
      <c r="H21" s="27"/>
      <c r="I21" s="27"/>
      <c r="J21" s="27"/>
      <c r="K21" s="27"/>
      <c r="L21" s="27"/>
      <c r="M21" s="27"/>
    </row>
    <row r="22" spans="1:13">
      <c r="A22" s="26">
        <v>8</v>
      </c>
      <c r="B22" s="27"/>
      <c r="C22" s="27"/>
      <c r="D22" s="72"/>
      <c r="E22" s="26"/>
      <c r="F22" s="26"/>
      <c r="G22" s="28"/>
      <c r="H22" s="27"/>
      <c r="I22" s="27"/>
      <c r="J22" s="27"/>
      <c r="K22" s="27"/>
      <c r="L22" s="27"/>
      <c r="M22" s="27"/>
    </row>
    <row r="23" spans="1:13">
      <c r="A23" s="26">
        <v>9</v>
      </c>
      <c r="B23" s="27"/>
      <c r="C23" s="27"/>
      <c r="D23" s="72"/>
      <c r="E23" s="26"/>
      <c r="F23" s="26"/>
      <c r="G23" s="28"/>
      <c r="H23" s="27"/>
      <c r="I23" s="27"/>
      <c r="J23" s="27"/>
      <c r="K23" s="27"/>
      <c r="L23" s="27"/>
      <c r="M23" s="27"/>
    </row>
    <row r="24" spans="1:13">
      <c r="A24" s="26">
        <v>10</v>
      </c>
      <c r="B24" s="27"/>
      <c r="C24" s="27"/>
      <c r="D24" s="72"/>
      <c r="E24" s="26"/>
      <c r="F24" s="26"/>
      <c r="G24" s="28"/>
      <c r="H24" s="27"/>
      <c r="I24" s="27"/>
      <c r="J24" s="27"/>
      <c r="K24" s="27"/>
      <c r="L24" s="27"/>
      <c r="M24" s="27"/>
    </row>
    <row r="25" spans="1:13">
      <c r="A25" s="26">
        <v>11</v>
      </c>
      <c r="B25" s="27"/>
      <c r="C25" s="27"/>
      <c r="D25" s="72"/>
      <c r="E25" s="26"/>
      <c r="F25" s="26"/>
      <c r="G25" s="28"/>
      <c r="H25" s="27"/>
      <c r="I25" s="27"/>
      <c r="J25" s="27"/>
      <c r="K25" s="27"/>
      <c r="L25" s="27"/>
      <c r="M25" s="27"/>
    </row>
    <row r="26" spans="1:13">
      <c r="A26" s="26">
        <v>12</v>
      </c>
      <c r="B26" s="27"/>
      <c r="C26" s="27"/>
      <c r="D26" s="72"/>
      <c r="E26" s="26"/>
      <c r="F26" s="26"/>
      <c r="G26" s="28"/>
      <c r="H26" s="27"/>
      <c r="I26" s="27"/>
      <c r="J26" s="27"/>
      <c r="K26" s="27"/>
      <c r="L26" s="27"/>
      <c r="M26" s="27"/>
    </row>
    <row r="27" spans="1:13">
      <c r="A27" s="26">
        <v>13</v>
      </c>
      <c r="B27" s="27"/>
      <c r="C27" s="27"/>
      <c r="D27" s="72"/>
      <c r="E27" s="26"/>
      <c r="F27" s="26"/>
      <c r="G27" s="28"/>
      <c r="H27" s="27"/>
      <c r="I27" s="27"/>
      <c r="J27" s="27"/>
      <c r="K27" s="27"/>
      <c r="L27" s="27"/>
      <c r="M27" s="27"/>
    </row>
    <row r="28" spans="1:13">
      <c r="A28" s="26">
        <v>14</v>
      </c>
      <c r="B28" s="27"/>
      <c r="C28" s="27"/>
      <c r="D28" s="72"/>
      <c r="E28" s="26"/>
      <c r="F28" s="26"/>
      <c r="G28" s="28"/>
      <c r="H28" s="27"/>
      <c r="I28" s="27"/>
      <c r="J28" s="27"/>
      <c r="K28" s="27"/>
      <c r="L28" s="27"/>
      <c r="M28" s="27"/>
    </row>
    <row r="29" spans="1:13">
      <c r="A29" s="26">
        <v>15</v>
      </c>
      <c r="B29" s="27"/>
      <c r="C29" s="27"/>
      <c r="D29" s="72"/>
      <c r="E29" s="26"/>
      <c r="F29" s="26"/>
      <c r="G29" s="28"/>
      <c r="H29" s="27"/>
      <c r="I29" s="27"/>
      <c r="J29" s="27"/>
      <c r="K29" s="27"/>
      <c r="L29" s="27"/>
      <c r="M29" s="27"/>
    </row>
    <row r="30" spans="1:13">
      <c r="A30" s="26">
        <v>16</v>
      </c>
      <c r="B30" s="27"/>
      <c r="C30" s="27"/>
      <c r="D30" s="72"/>
      <c r="E30" s="26"/>
      <c r="F30" s="26"/>
      <c r="G30" s="28"/>
      <c r="H30" s="27"/>
      <c r="I30" s="27"/>
      <c r="J30" s="27"/>
      <c r="K30" s="27"/>
      <c r="L30" s="27"/>
      <c r="M30" s="27"/>
    </row>
    <row r="31" spans="1:13">
      <c r="A31" s="26">
        <v>17</v>
      </c>
      <c r="B31" s="27"/>
      <c r="C31" s="27"/>
      <c r="D31" s="72"/>
      <c r="E31" s="26"/>
      <c r="F31" s="26"/>
      <c r="G31" s="28"/>
      <c r="H31" s="27"/>
      <c r="I31" s="27"/>
      <c r="J31" s="27"/>
      <c r="K31" s="27"/>
      <c r="L31" s="27"/>
      <c r="M31" s="27"/>
    </row>
    <row r="32" spans="1:13">
      <c r="A32" s="26">
        <v>18</v>
      </c>
      <c r="B32" s="27"/>
      <c r="C32" s="27"/>
      <c r="D32" s="72"/>
      <c r="E32" s="26"/>
      <c r="F32" s="26"/>
      <c r="G32" s="28"/>
      <c r="H32" s="27"/>
      <c r="I32" s="27"/>
      <c r="J32" s="27"/>
      <c r="K32" s="27"/>
      <c r="L32" s="27"/>
      <c r="M32" s="27"/>
    </row>
    <row r="33" spans="1:13">
      <c r="A33" s="26">
        <v>19</v>
      </c>
      <c r="B33" s="27"/>
      <c r="C33" s="27"/>
      <c r="D33" s="72"/>
      <c r="E33" s="26"/>
      <c r="F33" s="26"/>
      <c r="G33" s="28"/>
      <c r="H33" s="27"/>
      <c r="I33" s="27"/>
      <c r="J33" s="27"/>
      <c r="K33" s="27"/>
      <c r="L33" s="27"/>
      <c r="M33" s="27"/>
    </row>
    <row r="34" spans="1:13">
      <c r="A34" s="26">
        <v>20</v>
      </c>
      <c r="B34" s="27"/>
      <c r="C34" s="27"/>
      <c r="D34" s="72"/>
      <c r="E34" s="26"/>
      <c r="F34" s="26"/>
      <c r="G34" s="28"/>
      <c r="H34" s="27"/>
      <c r="I34" s="27"/>
      <c r="J34" s="27"/>
      <c r="K34" s="27"/>
      <c r="L34" s="27"/>
      <c r="M34" s="27"/>
    </row>
    <row r="35" spans="1:13">
      <c r="A35" s="26">
        <v>21</v>
      </c>
      <c r="B35" s="27"/>
      <c r="C35" s="27"/>
      <c r="D35" s="72"/>
      <c r="E35" s="26"/>
      <c r="F35" s="26"/>
      <c r="G35" s="28"/>
      <c r="H35" s="27"/>
      <c r="I35" s="27"/>
      <c r="J35" s="27"/>
      <c r="K35" s="27"/>
      <c r="L35" s="27"/>
      <c r="M35" s="27"/>
    </row>
    <row r="36" spans="1:13">
      <c r="A36" s="26">
        <v>22</v>
      </c>
      <c r="B36" s="27"/>
      <c r="C36" s="27"/>
      <c r="D36" s="72"/>
      <c r="E36" s="26"/>
      <c r="F36" s="26"/>
      <c r="G36" s="28"/>
      <c r="H36" s="27"/>
      <c r="I36" s="27"/>
      <c r="J36" s="27"/>
      <c r="K36" s="27"/>
      <c r="L36" s="27"/>
      <c r="M36" s="27"/>
    </row>
    <row r="37" spans="1:13">
      <c r="A37" s="26">
        <v>23</v>
      </c>
      <c r="B37" s="27"/>
      <c r="C37" s="27"/>
      <c r="D37" s="72"/>
      <c r="E37" s="26"/>
      <c r="F37" s="26"/>
      <c r="G37" s="28"/>
      <c r="H37" s="27"/>
      <c r="I37" s="27"/>
      <c r="J37" s="27"/>
      <c r="K37" s="27"/>
      <c r="L37" s="27"/>
      <c r="M37" s="27"/>
    </row>
    <row r="38" spans="1:13">
      <c r="A38" s="26">
        <v>24</v>
      </c>
      <c r="B38" s="27"/>
      <c r="C38" s="27"/>
      <c r="D38" s="72"/>
      <c r="E38" s="26"/>
      <c r="F38" s="26"/>
      <c r="G38" s="28"/>
      <c r="H38" s="27"/>
      <c r="I38" s="27"/>
      <c r="J38" s="27"/>
      <c r="K38" s="27"/>
      <c r="L38" s="27"/>
      <c r="M38" s="27"/>
    </row>
    <row r="39" spans="1:13">
      <c r="A39" s="26">
        <v>25</v>
      </c>
      <c r="B39" s="27"/>
      <c r="C39" s="27"/>
      <c r="D39" s="72"/>
      <c r="E39" s="26"/>
      <c r="F39" s="26"/>
      <c r="G39" s="28"/>
      <c r="H39" s="27"/>
      <c r="I39" s="27"/>
      <c r="J39" s="27"/>
      <c r="K39" s="27"/>
      <c r="L39" s="27"/>
      <c r="M39" s="27"/>
    </row>
    <row r="40" spans="1:13" ht="15" thickBot="1"/>
    <row r="41" spans="1:13" ht="15" thickBot="1">
      <c r="A41" s="34" t="s">
        <v>33</v>
      </c>
      <c r="B41" s="35"/>
      <c r="C41" s="35"/>
      <c r="D41" s="35"/>
      <c r="E41" s="35"/>
      <c r="F41" s="35"/>
      <c r="G41" s="35"/>
      <c r="H41" s="35"/>
      <c r="I41" s="35"/>
      <c r="J41" s="36"/>
    </row>
    <row r="42" spans="1:13" ht="15" thickBot="1"/>
    <row r="43" spans="1:13" ht="15" thickBot="1">
      <c r="B43" s="37" t="s">
        <v>34</v>
      </c>
      <c r="C43" s="132"/>
      <c r="F43" s="241" t="s">
        <v>35</v>
      </c>
      <c r="G43" s="243"/>
      <c r="H43" s="184">
        <f>'General lnfo'!A22</f>
        <v>0</v>
      </c>
      <c r="I43" s="185"/>
      <c r="J43" s="185"/>
      <c r="K43" s="186"/>
    </row>
  </sheetData>
  <sheetProtection algorithmName="SHA-512" hashValue="GZ80uCHrm36VdwM9noCv5T7vnZXVp7X9Z5UNPCpEN5DCymj9oiSM7rYLLb0pTxwb5O2Rbym2Z8+JbA3TKgFzGw==" saltValue="xbIZrpbRMV+VcYHDE8bs5A==" spinCount="100000" sheet="1" objects="1" scenarios="1" insertRows="0"/>
  <protectedRanges>
    <protectedRange sqref="C43" name="Range2"/>
    <protectedRange sqref="B14:M39" name="Range1"/>
  </protectedRanges>
  <mergeCells count="4">
    <mergeCell ref="F43:G43"/>
    <mergeCell ref="H43:K43"/>
    <mergeCell ref="J9:M9"/>
    <mergeCell ref="C9:G9"/>
  </mergeCells>
  <dataValidations count="1">
    <dataValidation type="list" allowBlank="1" showInputMessage="1" showErrorMessage="1" sqref="D13:D39">
      <formula1>"Competitor, Coach, Referee, Doctor, Physiotherapist, Team Official, President, Training partner, Other"</formula1>
    </dataValidation>
  </dataValidations>
  <hyperlinks>
    <hyperlink ref="B5" r:id="rId1"/>
    <hyperlink ref="J10" r:id="rId2"/>
  </hyperlinks>
  <pageMargins left="0.7" right="0.7" top="0.75" bottom="0.75" header="0.3" footer="0.3"/>
  <pageSetup paperSize="9" orientation="portrait" verticalDpi="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Sheet1!$A$2:$A$7</xm:f>
          </x14:formula1>
          <xm:sqref>E13:E39</xm:sqref>
        </x14:dataValidation>
        <x14:dataValidation type="list" allowBlank="1" showInputMessage="1" showErrorMessage="1">
          <x14:formula1>
            <xm:f>Sheet1!$A$4:$A$10</xm:f>
          </x14:formula1>
          <xm:sqref>F13:F39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50"/>
  <sheetViews>
    <sheetView showGridLines="0" zoomScaleNormal="100" workbookViewId="0">
      <selection activeCell="I19" sqref="I19"/>
    </sheetView>
  </sheetViews>
  <sheetFormatPr defaultColWidth="8.88671875" defaultRowHeight="13.2"/>
  <cols>
    <col min="1" max="1" width="5.109375" style="145" customWidth="1"/>
    <col min="2" max="2" width="19.88671875" style="145" customWidth="1"/>
    <col min="3" max="3" width="15" style="145" customWidth="1"/>
    <col min="4" max="5" width="8.88671875" style="145"/>
    <col min="6" max="6" width="10.5546875" style="145" bestFit="1" customWidth="1"/>
    <col min="7" max="7" width="8.88671875" style="145"/>
    <col min="8" max="9" width="8.88671875" style="146"/>
    <col min="10" max="16384" width="8.88671875" style="145"/>
  </cols>
  <sheetData>
    <row r="1" spans="1:9" ht="13.8">
      <c r="A1" s="147"/>
      <c r="B1" s="147"/>
      <c r="C1" s="147"/>
      <c r="D1" s="147"/>
      <c r="E1" s="147"/>
      <c r="F1" s="147"/>
      <c r="G1" s="147"/>
      <c r="H1" s="160"/>
    </row>
    <row r="2" spans="1:9" ht="15.6">
      <c r="A2" s="147"/>
      <c r="B2" s="147"/>
      <c r="C2" s="74" t="s">
        <v>117</v>
      </c>
      <c r="D2" s="149"/>
      <c r="E2" s="163"/>
      <c r="F2" s="163"/>
      <c r="G2" s="147"/>
      <c r="H2" s="160"/>
    </row>
    <row r="3" spans="1:9" ht="15.6">
      <c r="A3" s="147"/>
      <c r="B3" s="147"/>
      <c r="C3" s="149"/>
      <c r="D3" s="149"/>
      <c r="E3" s="149"/>
      <c r="F3" s="149"/>
      <c r="G3" s="147"/>
      <c r="H3" s="160"/>
    </row>
    <row r="4" spans="1:9" ht="15.6">
      <c r="A4" s="147"/>
      <c r="B4" s="147"/>
      <c r="C4" s="164"/>
      <c r="D4" s="151" t="s">
        <v>176</v>
      </c>
      <c r="E4" s="149"/>
      <c r="F4" s="149"/>
      <c r="G4" s="147"/>
      <c r="H4" s="147"/>
      <c r="I4" s="145"/>
    </row>
    <row r="5" spans="1:9" ht="15.6">
      <c r="A5" s="147"/>
      <c r="B5" s="147"/>
      <c r="C5" s="266" t="s">
        <v>8</v>
      </c>
      <c r="D5" s="266"/>
      <c r="E5" s="266"/>
      <c r="F5" s="266"/>
      <c r="G5" s="147"/>
      <c r="H5" s="160"/>
    </row>
    <row r="6" spans="1:9" ht="15.6">
      <c r="A6" s="147"/>
      <c r="B6" s="147"/>
      <c r="C6" s="260" t="s">
        <v>188</v>
      </c>
      <c r="D6" s="260"/>
      <c r="E6" s="260"/>
      <c r="F6" s="260"/>
      <c r="G6" s="147"/>
      <c r="H6" s="160"/>
    </row>
    <row r="7" spans="1:9" ht="15.6">
      <c r="A7" s="147"/>
      <c r="B7" s="147"/>
      <c r="C7" s="260" t="s">
        <v>9</v>
      </c>
      <c r="D7" s="260"/>
      <c r="E7" s="260"/>
      <c r="F7" s="260"/>
      <c r="G7" s="147"/>
      <c r="H7" s="160"/>
    </row>
    <row r="8" spans="1:9" ht="13.8">
      <c r="A8" s="147"/>
      <c r="B8" s="147"/>
      <c r="C8" s="147"/>
      <c r="D8" s="147"/>
      <c r="E8" s="147"/>
      <c r="F8" s="147"/>
      <c r="G8" s="147"/>
      <c r="H8" s="160"/>
    </row>
    <row r="9" spans="1:9" ht="14.4">
      <c r="A9" s="147"/>
      <c r="B9" s="161" t="s">
        <v>34</v>
      </c>
      <c r="C9" s="162">
        <f ca="1">TODAY()</f>
        <v>45120</v>
      </c>
      <c r="D9" s="147"/>
      <c r="E9" s="147"/>
      <c r="F9" s="147"/>
      <c r="G9" s="147"/>
      <c r="H9" s="160"/>
    </row>
    <row r="10" spans="1:9" ht="13.8">
      <c r="A10" s="147"/>
      <c r="B10" s="147"/>
      <c r="C10" s="147"/>
      <c r="D10" s="147"/>
      <c r="E10" s="147"/>
      <c r="F10" s="147"/>
      <c r="G10" s="147"/>
      <c r="H10" s="160"/>
    </row>
    <row r="11" spans="1:9" ht="13.8">
      <c r="A11" s="147"/>
      <c r="B11" s="147"/>
      <c r="C11" s="147"/>
      <c r="D11" s="147"/>
      <c r="E11" s="147"/>
      <c r="F11" s="147"/>
      <c r="G11" s="147"/>
      <c r="H11" s="160"/>
    </row>
    <row r="12" spans="1:9" ht="14.4">
      <c r="A12" s="147"/>
      <c r="B12" s="150" t="s">
        <v>177</v>
      </c>
      <c r="C12" s="259">
        <f>'General lnfo'!A16</f>
        <v>0</v>
      </c>
      <c r="D12" s="259"/>
      <c r="E12" s="259"/>
      <c r="F12" s="259"/>
      <c r="G12" s="259"/>
      <c r="H12" s="160"/>
    </row>
    <row r="13" spans="1:9" ht="14.4">
      <c r="A13" s="147"/>
      <c r="B13" s="150" t="s">
        <v>166</v>
      </c>
      <c r="C13" s="259">
        <f>'General lnfo'!A13</f>
        <v>0</v>
      </c>
      <c r="D13" s="259"/>
      <c r="E13" s="259"/>
      <c r="F13" s="259"/>
      <c r="G13" s="259"/>
      <c r="H13" s="160"/>
    </row>
    <row r="14" spans="1:9" ht="14.4">
      <c r="A14" s="147"/>
      <c r="B14" s="150" t="s">
        <v>167</v>
      </c>
      <c r="C14" s="259">
        <f>'General lnfo'!A28</f>
        <v>0</v>
      </c>
      <c r="D14" s="259"/>
      <c r="E14" s="259"/>
      <c r="F14" s="259"/>
      <c r="G14" s="259"/>
      <c r="H14" s="160"/>
    </row>
    <row r="15" spans="1:9" ht="14.4">
      <c r="A15" s="147"/>
      <c r="B15" s="150" t="s">
        <v>178</v>
      </c>
      <c r="C15" s="259">
        <f>'General lnfo'!A22</f>
        <v>0</v>
      </c>
      <c r="D15" s="259"/>
      <c r="E15" s="259"/>
      <c r="F15" s="259"/>
      <c r="G15" s="259"/>
      <c r="H15" s="160"/>
    </row>
    <row r="16" spans="1:9" ht="14.4">
      <c r="A16" s="147"/>
      <c r="B16" s="150" t="s">
        <v>179</v>
      </c>
      <c r="C16" s="259">
        <f>'General lnfo'!A19</f>
        <v>0</v>
      </c>
      <c r="D16" s="259"/>
      <c r="E16" s="259"/>
      <c r="F16" s="259"/>
      <c r="G16" s="259"/>
      <c r="H16" s="160"/>
    </row>
    <row r="17" spans="1:20" ht="13.8">
      <c r="A17" s="147"/>
      <c r="B17" s="147"/>
      <c r="C17" s="147"/>
      <c r="D17" s="147"/>
      <c r="E17" s="147"/>
      <c r="F17" s="147"/>
      <c r="G17" s="147"/>
      <c r="H17" s="160"/>
    </row>
    <row r="18" spans="1:20" ht="13.8">
      <c r="A18" s="147"/>
      <c r="B18" s="147"/>
      <c r="C18" s="147"/>
      <c r="D18" s="147"/>
      <c r="E18" s="147"/>
      <c r="F18" s="147"/>
      <c r="G18" s="147"/>
      <c r="H18" s="160"/>
    </row>
    <row r="19" spans="1:20" ht="14.4">
      <c r="A19" s="147"/>
      <c r="B19" s="150" t="s">
        <v>180</v>
      </c>
      <c r="C19" s="148"/>
      <c r="D19" s="148"/>
      <c r="E19" s="148"/>
      <c r="F19" s="148"/>
      <c r="G19" s="147"/>
      <c r="H19" s="160"/>
    </row>
    <row r="20" spans="1:20" ht="14.4">
      <c r="A20" s="147"/>
      <c r="B20" s="148"/>
      <c r="C20" s="148"/>
      <c r="D20" s="148"/>
      <c r="E20" s="148"/>
      <c r="F20" s="148"/>
      <c r="G20" s="147"/>
      <c r="H20" s="160"/>
    </row>
    <row r="21" spans="1:20" ht="14.4">
      <c r="A21" s="147"/>
      <c r="B21" s="150" t="s">
        <v>172</v>
      </c>
      <c r="C21" s="261" t="s">
        <v>195</v>
      </c>
      <c r="D21" s="261"/>
      <c r="E21" s="261"/>
      <c r="F21" s="168">
        <f>' Hotel Form for Competition'!Z143</f>
        <v>0</v>
      </c>
      <c r="G21" s="147"/>
      <c r="H21" s="160"/>
    </row>
    <row r="22" spans="1:20" ht="14.4">
      <c r="A22" s="147"/>
      <c r="B22" s="150" t="s">
        <v>186</v>
      </c>
      <c r="C22" s="261" t="s">
        <v>195</v>
      </c>
      <c r="D22" s="261"/>
      <c r="E22" s="261"/>
      <c r="F22" s="168">
        <f>'Meals Form'!J28</f>
        <v>0</v>
      </c>
      <c r="G22" s="147"/>
      <c r="H22" s="160"/>
    </row>
    <row r="23" spans="1:20" ht="14.4">
      <c r="A23" s="147"/>
      <c r="B23" s="150" t="s">
        <v>187</v>
      </c>
      <c r="C23" s="261" t="s">
        <v>195</v>
      </c>
      <c r="D23" s="261"/>
      <c r="E23" s="261"/>
      <c r="F23" s="168">
        <f>'Meals Form'!J30</f>
        <v>0</v>
      </c>
      <c r="G23" s="147"/>
      <c r="H23" s="160"/>
    </row>
    <row r="24" spans="1:20" ht="14.4" thickBot="1">
      <c r="A24" s="147"/>
      <c r="B24" s="147"/>
      <c r="C24" s="165"/>
      <c r="D24" s="147"/>
      <c r="E24" s="147"/>
      <c r="F24" s="169"/>
      <c r="G24" s="147"/>
      <c r="H24" s="160"/>
    </row>
    <row r="25" spans="1:20" ht="16.2" thickBot="1">
      <c r="A25" s="147"/>
      <c r="D25" s="262" t="s">
        <v>189</v>
      </c>
      <c r="E25" s="263"/>
      <c r="F25" s="170">
        <f>'Meals Form'!J36</f>
        <v>0</v>
      </c>
      <c r="G25" s="147"/>
      <c r="H25" s="160"/>
    </row>
    <row r="27" spans="1:20">
      <c r="B27" s="145" t="s">
        <v>190</v>
      </c>
    </row>
    <row r="28" spans="1:20" ht="13.8">
      <c r="B28" s="147" t="s">
        <v>191</v>
      </c>
      <c r="C28" s="147"/>
      <c r="D28" s="147"/>
      <c r="E28" s="147"/>
      <c r="F28" s="147"/>
      <c r="G28" s="147"/>
      <c r="H28" s="160"/>
      <c r="I28" s="160"/>
    </row>
    <row r="29" spans="1:20" ht="14.4">
      <c r="B29" s="148" t="s">
        <v>196</v>
      </c>
      <c r="C29" s="148"/>
      <c r="D29" s="148"/>
      <c r="E29" s="148"/>
      <c r="F29" s="148"/>
      <c r="G29" s="148"/>
      <c r="H29" s="167"/>
    </row>
    <row r="30" spans="1:20">
      <c r="B30" s="145" t="s">
        <v>197</v>
      </c>
      <c r="C30" s="145" t="s">
        <v>135</v>
      </c>
    </row>
    <row r="31" spans="1:20" ht="14.4">
      <c r="B31" s="145" t="s">
        <v>192</v>
      </c>
      <c r="C31" s="6" t="s">
        <v>155</v>
      </c>
    </row>
    <row r="32" spans="1:20" ht="15.6">
      <c r="S32" s="155"/>
      <c r="T32" s="156"/>
    </row>
    <row r="33" spans="2:20" ht="15.6">
      <c r="S33" s="153"/>
      <c r="T33" s="154"/>
    </row>
    <row r="34" spans="2:20" ht="15.6">
      <c r="S34" s="153"/>
      <c r="T34" s="157"/>
    </row>
    <row r="35" spans="2:20" ht="15.6">
      <c r="B35" s="150" t="s">
        <v>183</v>
      </c>
      <c r="C35" s="258" t="s">
        <v>117</v>
      </c>
      <c r="D35" s="258"/>
      <c r="E35" s="258"/>
      <c r="F35" s="258"/>
      <c r="G35" s="258"/>
      <c r="S35" s="153"/>
      <c r="T35" s="153"/>
    </row>
    <row r="36" spans="2:20" ht="15.6">
      <c r="B36" s="150" t="s">
        <v>184</v>
      </c>
      <c r="C36" s="264" t="s">
        <v>124</v>
      </c>
      <c r="D36" s="264"/>
      <c r="E36" s="264"/>
      <c r="F36" s="264"/>
      <c r="G36" s="264"/>
      <c r="S36" s="157"/>
      <c r="T36" s="88"/>
    </row>
    <row r="37" spans="2:20" ht="14.4">
      <c r="B37" s="150" t="s">
        <v>185</v>
      </c>
      <c r="C37" s="264" t="s">
        <v>126</v>
      </c>
      <c r="D37" s="264"/>
      <c r="E37" s="264"/>
      <c r="F37" s="264"/>
      <c r="G37" s="264"/>
    </row>
    <row r="38" spans="2:20" ht="14.4">
      <c r="B38" s="150" t="s">
        <v>127</v>
      </c>
      <c r="C38" s="265" t="s">
        <v>128</v>
      </c>
      <c r="D38" s="265"/>
      <c r="E38" s="265"/>
      <c r="F38" s="265"/>
      <c r="G38" s="265"/>
    </row>
    <row r="39" spans="2:20" ht="14.4">
      <c r="B39" s="150" t="s">
        <v>129</v>
      </c>
      <c r="C39" s="264" t="s">
        <v>130</v>
      </c>
      <c r="D39" s="264"/>
      <c r="E39" s="264"/>
      <c r="F39" s="264"/>
      <c r="G39" s="264"/>
    </row>
    <row r="40" spans="2:20" ht="14.4">
      <c r="B40" s="150" t="s">
        <v>131</v>
      </c>
      <c r="C40" s="264" t="s">
        <v>132</v>
      </c>
      <c r="D40" s="264"/>
      <c r="E40" s="264"/>
      <c r="F40" s="264"/>
      <c r="G40" s="264"/>
    </row>
    <row r="41" spans="2:20" ht="14.4">
      <c r="B41" s="150" t="s">
        <v>133</v>
      </c>
      <c r="C41" s="258" t="s">
        <v>134</v>
      </c>
      <c r="D41" s="258"/>
      <c r="E41" s="258"/>
      <c r="F41" s="258"/>
      <c r="G41" s="258"/>
    </row>
    <row r="45" spans="2:20" ht="14.4">
      <c r="B45" s="148" t="s">
        <v>182</v>
      </c>
    </row>
    <row r="46" spans="2:20" ht="14.4">
      <c r="B46" s="152">
        <f ca="1">TODAY()</f>
        <v>45120</v>
      </c>
      <c r="D46" s="148"/>
      <c r="E46" s="148"/>
      <c r="F46" s="158" t="s">
        <v>117</v>
      </c>
      <c r="G46" s="148"/>
      <c r="H46" s="148"/>
    </row>
    <row r="47" spans="2:20" ht="14.4">
      <c r="D47" s="148"/>
      <c r="E47" s="148"/>
      <c r="F47" s="159" t="s">
        <v>193</v>
      </c>
      <c r="G47" s="148"/>
      <c r="H47" s="148"/>
    </row>
    <row r="49" spans="1:4" ht="13.8">
      <c r="A49" s="147"/>
      <c r="B49" s="147"/>
      <c r="C49" s="147"/>
      <c r="D49" s="147"/>
    </row>
    <row r="50" spans="1:4" ht="13.8">
      <c r="A50" s="147" t="s">
        <v>181</v>
      </c>
      <c r="B50" s="147"/>
      <c r="C50" s="147"/>
      <c r="D50" s="147"/>
    </row>
  </sheetData>
  <sheetProtection algorithmName="SHA-512" hashValue="vDa/EpsM1CaxK7w5s5bhiBO+Uq0/h9yoFVaqA7bFcDG7l3iI+yuhzg5nnxApnsude8ui4HTeETKsOKynibpCWQ==" saltValue="EZ/kepbgH+SUKyQCIGXXDQ==" spinCount="100000" sheet="1" objects="1" scenarios="1" selectLockedCells="1" selectUnlockedCells="1"/>
  <mergeCells count="19">
    <mergeCell ref="C5:F5"/>
    <mergeCell ref="C6:F6"/>
    <mergeCell ref="C12:G12"/>
    <mergeCell ref="C16:G16"/>
    <mergeCell ref="C15:G15"/>
    <mergeCell ref="C35:G35"/>
    <mergeCell ref="C41:G41"/>
    <mergeCell ref="C14:G14"/>
    <mergeCell ref="C13:G13"/>
    <mergeCell ref="C7:F7"/>
    <mergeCell ref="C21:E21"/>
    <mergeCell ref="C22:E22"/>
    <mergeCell ref="C23:E23"/>
    <mergeCell ref="D25:E25"/>
    <mergeCell ref="C40:G40"/>
    <mergeCell ref="C39:G39"/>
    <mergeCell ref="C38:G38"/>
    <mergeCell ref="C37:G37"/>
    <mergeCell ref="C36:G36"/>
  </mergeCells>
  <dataValidations count="1">
    <dataValidation imeMode="off" allowBlank="1" showInputMessage="1" showErrorMessage="1" sqref="S33:S36 T34:T35"/>
  </dataValidations>
  <hyperlinks>
    <hyperlink ref="C31" r:id="rId1"/>
  </hyperlinks>
  <pageMargins left="0.7" right="0.7" top="0.75" bottom="0.75" header="0.3" footer="0.3"/>
  <pageSetup paperSize="9"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H42"/>
  <sheetViews>
    <sheetView showGridLines="0" workbookViewId="0">
      <selection activeCell="I19" sqref="I19"/>
    </sheetView>
  </sheetViews>
  <sheetFormatPr defaultRowHeight="14.4"/>
  <cols>
    <col min="1" max="1" width="25" bestFit="1" customWidth="1"/>
    <col min="2" max="2" width="45" bestFit="1" customWidth="1"/>
  </cols>
  <sheetData>
    <row r="2" spans="1:2" ht="15" thickBot="1"/>
    <row r="3" spans="1:2" ht="15.6">
      <c r="A3" s="82" t="s">
        <v>116</v>
      </c>
      <c r="B3" s="83" t="s">
        <v>117</v>
      </c>
    </row>
    <row r="4" spans="1:2" ht="15.6">
      <c r="A4" s="84" t="s">
        <v>118</v>
      </c>
      <c r="B4" s="85" t="s">
        <v>119</v>
      </c>
    </row>
    <row r="5" spans="1:2" ht="15.6">
      <c r="A5" s="84" t="s">
        <v>120</v>
      </c>
      <c r="B5" s="86">
        <v>38971303748</v>
      </c>
    </row>
    <row r="6" spans="1:2" ht="16.2" thickBot="1">
      <c r="A6" s="87" t="s">
        <v>121</v>
      </c>
      <c r="B6" s="120" t="s">
        <v>155</v>
      </c>
    </row>
    <row r="7" spans="1:2" ht="16.2" thickBot="1">
      <c r="A7" s="88"/>
      <c r="B7" s="88"/>
    </row>
    <row r="8" spans="1:2" ht="15.6">
      <c r="A8" s="89" t="s">
        <v>122</v>
      </c>
      <c r="B8" s="79"/>
    </row>
    <row r="9" spans="1:2" ht="15.6">
      <c r="A9" s="90" t="s">
        <v>123</v>
      </c>
      <c r="B9" s="80" t="s">
        <v>124</v>
      </c>
    </row>
    <row r="10" spans="1:2" ht="15.6">
      <c r="A10" s="90" t="s">
        <v>125</v>
      </c>
      <c r="B10" s="81" t="s">
        <v>126</v>
      </c>
    </row>
    <row r="11" spans="1:2" ht="15.6">
      <c r="A11" s="90" t="s">
        <v>127</v>
      </c>
      <c r="B11" s="80" t="s">
        <v>128</v>
      </c>
    </row>
    <row r="12" spans="1:2" ht="15.6">
      <c r="A12" s="90" t="s">
        <v>129</v>
      </c>
      <c r="B12" s="91" t="s">
        <v>130</v>
      </c>
    </row>
    <row r="13" spans="1:2" ht="15.6">
      <c r="A13" s="90" t="s">
        <v>131</v>
      </c>
      <c r="B13" s="92" t="s">
        <v>132</v>
      </c>
    </row>
    <row r="14" spans="1:2" ht="16.2" thickBot="1">
      <c r="A14" s="93" t="s">
        <v>133</v>
      </c>
      <c r="B14" s="94" t="s">
        <v>134</v>
      </c>
    </row>
    <row r="15" spans="1:2" ht="16.2" thickBot="1">
      <c r="A15" s="88"/>
      <c r="B15" s="88"/>
    </row>
    <row r="16" spans="1:2" ht="15.6">
      <c r="A16" s="95" t="s">
        <v>136</v>
      </c>
      <c r="B16" s="98" t="s">
        <v>135</v>
      </c>
    </row>
    <row r="17" spans="1:3" ht="15.6">
      <c r="A17" s="96" t="s">
        <v>139</v>
      </c>
      <c r="B17" s="99" t="s">
        <v>135</v>
      </c>
    </row>
    <row r="18" spans="1:3" ht="16.2" thickBot="1">
      <c r="A18" s="97" t="s">
        <v>140</v>
      </c>
      <c r="B18" s="100" t="s">
        <v>135</v>
      </c>
    </row>
    <row r="19" spans="1:3" ht="15" thickBot="1"/>
    <row r="20" spans="1:3" ht="16.2" thickBot="1">
      <c r="A20" s="144" t="s">
        <v>174</v>
      </c>
      <c r="B20" s="133"/>
      <c r="C20" s="134"/>
    </row>
    <row r="42" spans="8:8">
      <c r="H42">
        <f>'General lnfo'!A22</f>
        <v>0</v>
      </c>
    </row>
  </sheetData>
  <sheetProtection algorithmName="SHA-512" hashValue="mloYeKEGuss0AfEQR798bMVKv99FTAiYNSjD3kxdiQ4R276pYewmPzkJkECflN6LovR2TCtTGGse5Sa0HTpeJw==" saltValue="nqYMancp8faNcTDtWFMipg==" spinCount="100000" sheet="1" objects="1" scenarios="1" selectLockedCells="1"/>
  <dataValidations count="1">
    <dataValidation imeMode="off" allowBlank="1" showInputMessage="1" showErrorMessage="1" sqref="A11:A14 A9 B12:B13"/>
  </dataValidations>
  <hyperlinks>
    <hyperlink ref="B6"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General lnfo</vt:lpstr>
      <vt:lpstr> Hotel Form for Competition</vt:lpstr>
      <vt:lpstr>Sheet1</vt:lpstr>
      <vt:lpstr>Meals Form</vt:lpstr>
      <vt:lpstr>Visa Form</vt:lpstr>
      <vt:lpstr>Invoice Template</vt:lpstr>
      <vt:lpstr>Bank Details for payment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2023-06-16T20:46:32Z</cp:lastPrinted>
  <dcterms:created xsi:type="dcterms:W3CDTF">2023-06-14T19:26:48Z</dcterms:created>
  <dcterms:modified xsi:type="dcterms:W3CDTF">2023-07-13T15:32:44Z</dcterms:modified>
</cp:coreProperties>
</file>