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clementmorales/Downloads/"/>
    </mc:Choice>
  </mc:AlternateContent>
  <xr:revisionPtr revIDLastSave="0" documentId="13_ncr:1_{2101FCB7-C979-BC4B-B3D3-DB8C71F76874}" xr6:coauthVersionLast="47" xr6:coauthVersionMax="47" xr10:uidLastSave="{00000000-0000-0000-0000-000000000000}"/>
  <bookViews>
    <workbookView xWindow="40" yWindow="4840" windowWidth="23260" windowHeight="12460" activeTab="1" xr2:uid="{C7347587-849B-9D41-BF0A-38AFFA9198A6}"/>
  </bookViews>
  <sheets>
    <sheet name="SET" sheetId="1" state="hidden" r:id="rId1"/>
    <sheet name="1 - SUMMARY" sheetId="2" r:id="rId2"/>
    <sheet name="2 - FORM GENERAL" sheetId="3" r:id="rId3"/>
    <sheet name="3 - FORM COMP" sheetId="4" r:id="rId4"/>
    <sheet name="4 - TRANSPORT" sheetId="6" r:id="rId5"/>
    <sheet name="AMOUNT" sheetId="7" r:id="rId6"/>
    <sheet name="EXPORT" sheetId="8" state="hidden" r:id="rId7"/>
  </sheets>
  <definedNames>
    <definedName name="_xlnm.Print_Area" localSheetId="1">'1 - SUMMARY'!$A$1:$F$26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3" i="8" l="1"/>
  <c r="U4" i="8"/>
  <c r="U5" i="8"/>
  <c r="U6" i="8"/>
  <c r="U7" i="8"/>
  <c r="U8" i="8"/>
  <c r="U9" i="8"/>
  <c r="U10" i="8"/>
  <c r="U11" i="8"/>
  <c r="U12" i="8"/>
  <c r="U13" i="8"/>
  <c r="U14" i="8"/>
  <c r="U15" i="8"/>
  <c r="U16" i="8"/>
  <c r="U17" i="8"/>
  <c r="U18" i="8"/>
  <c r="U19" i="8"/>
  <c r="U20" i="8"/>
  <c r="U21" i="8"/>
  <c r="U22" i="8"/>
  <c r="U23" i="8"/>
  <c r="U24" i="8"/>
  <c r="U25" i="8"/>
  <c r="U26" i="8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U42" i="8"/>
  <c r="U43" i="8"/>
  <c r="U44" i="8"/>
  <c r="U45" i="8"/>
  <c r="U46" i="8"/>
  <c r="U47" i="8"/>
  <c r="U48" i="8"/>
  <c r="U49" i="8"/>
  <c r="U50" i="8"/>
  <c r="U51" i="8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G9" i="7" l="1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13" i="4"/>
  <c r="G24" i="7"/>
  <c r="AY3" i="8"/>
  <c r="AZ3" i="8"/>
  <c r="BA3" i="8"/>
  <c r="AY4" i="8"/>
  <c r="AZ4" i="8"/>
  <c r="BA4" i="8"/>
  <c r="AY5" i="8"/>
  <c r="AZ5" i="8"/>
  <c r="BA5" i="8"/>
  <c r="AY6" i="8"/>
  <c r="AZ6" i="8"/>
  <c r="BA6" i="8"/>
  <c r="AY7" i="8"/>
  <c r="AZ7" i="8"/>
  <c r="BA7" i="8"/>
  <c r="AY8" i="8"/>
  <c r="AZ8" i="8"/>
  <c r="BA8" i="8"/>
  <c r="AY9" i="8"/>
  <c r="AZ9" i="8"/>
  <c r="BA9" i="8"/>
  <c r="AY10" i="8"/>
  <c r="AZ10" i="8"/>
  <c r="BA10" i="8"/>
  <c r="AY11" i="8"/>
  <c r="AZ11" i="8"/>
  <c r="BA11" i="8"/>
  <c r="AY12" i="8"/>
  <c r="AZ12" i="8"/>
  <c r="BA12" i="8"/>
  <c r="AY13" i="8"/>
  <c r="AZ13" i="8"/>
  <c r="BA13" i="8"/>
  <c r="AY14" i="8"/>
  <c r="AZ14" i="8"/>
  <c r="BA14" i="8"/>
  <c r="AY15" i="8"/>
  <c r="AZ15" i="8"/>
  <c r="BA15" i="8"/>
  <c r="AY16" i="8"/>
  <c r="AZ16" i="8"/>
  <c r="BA16" i="8"/>
  <c r="AY17" i="8"/>
  <c r="AZ17" i="8"/>
  <c r="BA17" i="8"/>
  <c r="AY18" i="8"/>
  <c r="AZ18" i="8"/>
  <c r="BA18" i="8"/>
  <c r="AY19" i="8"/>
  <c r="AZ19" i="8"/>
  <c r="BA19" i="8"/>
  <c r="AY20" i="8"/>
  <c r="AZ20" i="8"/>
  <c r="BA20" i="8"/>
  <c r="AY21" i="8"/>
  <c r="AZ21" i="8"/>
  <c r="BA21" i="8"/>
  <c r="AY22" i="8"/>
  <c r="AZ22" i="8"/>
  <c r="BA22" i="8"/>
  <c r="AY23" i="8"/>
  <c r="AZ23" i="8"/>
  <c r="BA23" i="8"/>
  <c r="AY24" i="8"/>
  <c r="AZ24" i="8"/>
  <c r="BA24" i="8"/>
  <c r="AY25" i="8"/>
  <c r="AZ25" i="8"/>
  <c r="BA25" i="8"/>
  <c r="AY26" i="8"/>
  <c r="AZ26" i="8"/>
  <c r="BA26" i="8"/>
  <c r="AY27" i="8"/>
  <c r="AZ27" i="8"/>
  <c r="BA27" i="8"/>
  <c r="AY28" i="8"/>
  <c r="AZ28" i="8"/>
  <c r="BA28" i="8"/>
  <c r="AY29" i="8"/>
  <c r="AZ29" i="8"/>
  <c r="BA29" i="8"/>
  <c r="AY30" i="8"/>
  <c r="AZ30" i="8"/>
  <c r="BA30" i="8"/>
  <c r="AY31" i="8"/>
  <c r="AZ31" i="8"/>
  <c r="BA31" i="8"/>
  <c r="AY32" i="8"/>
  <c r="AZ32" i="8"/>
  <c r="BA32" i="8"/>
  <c r="AY33" i="8"/>
  <c r="AZ33" i="8"/>
  <c r="BA33" i="8"/>
  <c r="AY34" i="8"/>
  <c r="AZ34" i="8"/>
  <c r="BA34" i="8"/>
  <c r="AY35" i="8"/>
  <c r="AZ35" i="8"/>
  <c r="BA35" i="8"/>
  <c r="AY36" i="8"/>
  <c r="AZ36" i="8"/>
  <c r="BA36" i="8"/>
  <c r="AY37" i="8"/>
  <c r="AZ37" i="8"/>
  <c r="BA37" i="8"/>
  <c r="AY38" i="8"/>
  <c r="AZ38" i="8"/>
  <c r="BA38" i="8"/>
  <c r="AY39" i="8"/>
  <c r="AZ39" i="8"/>
  <c r="BA39" i="8"/>
  <c r="AY40" i="8"/>
  <c r="AZ40" i="8"/>
  <c r="BA40" i="8"/>
  <c r="AY41" i="8"/>
  <c r="AZ41" i="8"/>
  <c r="BA41" i="8"/>
  <c r="AY42" i="8"/>
  <c r="AZ42" i="8"/>
  <c r="BA42" i="8"/>
  <c r="AY43" i="8"/>
  <c r="AZ43" i="8"/>
  <c r="BA43" i="8"/>
  <c r="AY44" i="8"/>
  <c r="AZ44" i="8"/>
  <c r="BA44" i="8"/>
  <c r="AY45" i="8"/>
  <c r="AZ45" i="8"/>
  <c r="BA45" i="8"/>
  <c r="AY46" i="8"/>
  <c r="AZ46" i="8"/>
  <c r="BA46" i="8"/>
  <c r="AY47" i="8"/>
  <c r="AZ47" i="8"/>
  <c r="BA47" i="8"/>
  <c r="AY48" i="8"/>
  <c r="AZ48" i="8"/>
  <c r="BA48" i="8"/>
  <c r="AY49" i="8"/>
  <c r="AZ49" i="8"/>
  <c r="BA49" i="8"/>
  <c r="AY50" i="8"/>
  <c r="AZ50" i="8"/>
  <c r="BA50" i="8"/>
  <c r="AY51" i="8"/>
  <c r="AZ51" i="8"/>
  <c r="BA51" i="8"/>
  <c r="BA2" i="8"/>
  <c r="AZ2" i="8"/>
  <c r="AY2" i="8"/>
  <c r="U2" i="8"/>
  <c r="AT14" i="4" a="1"/>
  <c r="AT14" i="4" s="1"/>
  <c r="AT15" i="4" a="1"/>
  <c r="AT15" i="4" s="1"/>
  <c r="AT16" i="4" a="1"/>
  <c r="AT16" i="4" s="1"/>
  <c r="AT17" i="4" a="1"/>
  <c r="AT17" i="4" s="1"/>
  <c r="AT18" i="4" a="1"/>
  <c r="AT18" i="4" s="1"/>
  <c r="AT19" i="4" a="1"/>
  <c r="AT19" i="4" s="1"/>
  <c r="AT20" i="4" a="1"/>
  <c r="AT20" i="4" s="1"/>
  <c r="AT21" i="4" a="1"/>
  <c r="AT21" i="4" s="1"/>
  <c r="AT22" i="4" a="1"/>
  <c r="AT22" i="4" s="1"/>
  <c r="AT23" i="4" a="1"/>
  <c r="AT23" i="4" s="1"/>
  <c r="AT24" i="4" a="1"/>
  <c r="AT24" i="4" s="1"/>
  <c r="AT25" i="4" a="1"/>
  <c r="AT25" i="4" s="1"/>
  <c r="AT26" i="4" a="1"/>
  <c r="AT26" i="4" s="1"/>
  <c r="AT27" i="4" a="1"/>
  <c r="AT27" i="4" s="1"/>
  <c r="AT28" i="4" a="1"/>
  <c r="AT28" i="4" s="1"/>
  <c r="AT29" i="4" a="1"/>
  <c r="AT29" i="4" s="1"/>
  <c r="AT30" i="4" a="1"/>
  <c r="AT30" i="4" s="1"/>
  <c r="AT31" i="4" a="1"/>
  <c r="AT31" i="4" s="1"/>
  <c r="AT32" i="4" a="1"/>
  <c r="AT32" i="4" s="1"/>
  <c r="AT33" i="4" a="1"/>
  <c r="AT33" i="4" s="1"/>
  <c r="AT34" i="4" a="1"/>
  <c r="AT34" i="4" s="1"/>
  <c r="AT35" i="4" a="1"/>
  <c r="AT35" i="4" s="1"/>
  <c r="AT36" i="4" a="1"/>
  <c r="AT36" i="4" s="1"/>
  <c r="AT37" i="4" a="1"/>
  <c r="AT37" i="4" s="1"/>
  <c r="AT38" i="4" a="1"/>
  <c r="AT38" i="4" s="1"/>
  <c r="AT39" i="4" a="1"/>
  <c r="AT39" i="4" s="1"/>
  <c r="AT40" i="4" a="1"/>
  <c r="AT40" i="4" s="1"/>
  <c r="AT41" i="4" a="1"/>
  <c r="AT41" i="4" s="1"/>
  <c r="AT42" i="4" a="1"/>
  <c r="AT42" i="4" s="1"/>
  <c r="AT43" i="4" a="1"/>
  <c r="AT43" i="4" s="1"/>
  <c r="AT44" i="4" a="1"/>
  <c r="AT44" i="4" s="1"/>
  <c r="AT45" i="4" a="1"/>
  <c r="AT45" i="4" s="1"/>
  <c r="AT46" i="4" a="1"/>
  <c r="AT46" i="4" s="1"/>
  <c r="AT47" i="4" a="1"/>
  <c r="AT47" i="4" s="1"/>
  <c r="AT48" i="4" a="1"/>
  <c r="AT48" i="4" s="1"/>
  <c r="AT49" i="4" a="1"/>
  <c r="AT49" i="4" s="1"/>
  <c r="AT50" i="4" a="1"/>
  <c r="AT50" i="4" s="1"/>
  <c r="AT51" i="4" a="1"/>
  <c r="AT51" i="4" s="1"/>
  <c r="AT52" i="4" a="1"/>
  <c r="AT52" i="4" s="1"/>
  <c r="AT53" i="4" a="1"/>
  <c r="AT53" i="4" s="1"/>
  <c r="AT54" i="4" a="1"/>
  <c r="AT54" i="4" s="1"/>
  <c r="AT55" i="4" a="1"/>
  <c r="AT55" i="4" s="1"/>
  <c r="AT56" i="4" a="1"/>
  <c r="AT56" i="4" s="1"/>
  <c r="AT57" i="4" a="1"/>
  <c r="AT57" i="4" s="1"/>
  <c r="AT58" i="4" a="1"/>
  <c r="AT58" i="4" s="1"/>
  <c r="AT59" i="4" a="1"/>
  <c r="AT59" i="4" s="1"/>
  <c r="AT60" i="4" a="1"/>
  <c r="AT60" i="4" s="1"/>
  <c r="AT61" i="4" a="1"/>
  <c r="AT61" i="4" s="1"/>
  <c r="AT62" i="4" a="1"/>
  <c r="AT62" i="4" s="1"/>
  <c r="AT13" i="4" a="1"/>
  <c r="AT13" i="4" s="1"/>
  <c r="B27" i="4"/>
  <c r="B33" i="4"/>
  <c r="D13" i="4"/>
  <c r="E13" i="4"/>
  <c r="F13" i="4"/>
  <c r="H13" i="4"/>
  <c r="AH13" i="4" s="1" a="1"/>
  <c r="AH13" i="4" s="1"/>
  <c r="I13" i="4"/>
  <c r="AO13" i="4" a="1"/>
  <c r="AO13" i="4" s="1"/>
  <c r="AP13" i="4" a="1"/>
  <c r="AP13" i="4" s="1"/>
  <c r="AQ13" i="4" a="1"/>
  <c r="AQ13" i="4" s="1"/>
  <c r="AR13" i="4" a="1"/>
  <c r="AR13" i="4" s="1"/>
  <c r="AS13" i="4" a="1"/>
  <c r="AS13" i="4" s="1"/>
  <c r="D14" i="4"/>
  <c r="B14" i="4" s="1"/>
  <c r="E14" i="4"/>
  <c r="F14" i="4"/>
  <c r="H14" i="4"/>
  <c r="I14" i="4"/>
  <c r="AO14" i="4" a="1"/>
  <c r="AO14" i="4" s="1"/>
  <c r="AP14" i="4" a="1"/>
  <c r="AP14" i="4" s="1"/>
  <c r="AQ14" i="4" a="1"/>
  <c r="AQ14" i="4" s="1"/>
  <c r="AR14" i="4" a="1"/>
  <c r="AR14" i="4" s="1"/>
  <c r="AS14" i="4" a="1"/>
  <c r="AS14" i="4" s="1"/>
  <c r="D15" i="4"/>
  <c r="B15" i="4" s="1"/>
  <c r="E15" i="4"/>
  <c r="F15" i="4"/>
  <c r="H15" i="4"/>
  <c r="AK15" i="4" s="1" a="1"/>
  <c r="AK15" i="4" s="1"/>
  <c r="I15" i="4"/>
  <c r="AO15" i="4" a="1"/>
  <c r="AO15" i="4" s="1"/>
  <c r="AP15" i="4" a="1"/>
  <c r="AP15" i="4" s="1"/>
  <c r="AQ15" i="4" a="1"/>
  <c r="AQ15" i="4" s="1"/>
  <c r="AR15" i="4" a="1"/>
  <c r="AR15" i="4" s="1"/>
  <c r="AS15" i="4" a="1"/>
  <c r="AS15" i="4" s="1"/>
  <c r="D16" i="4"/>
  <c r="B16" i="4" s="1"/>
  <c r="E16" i="4"/>
  <c r="F16" i="4"/>
  <c r="H16" i="4"/>
  <c r="AH16" i="4" s="1" a="1"/>
  <c r="AH16" i="4" s="1"/>
  <c r="I16" i="4"/>
  <c r="AO16" i="4" a="1"/>
  <c r="AO16" i="4" s="1"/>
  <c r="AP16" i="4" a="1"/>
  <c r="AP16" i="4" s="1"/>
  <c r="AQ16" i="4" a="1"/>
  <c r="AQ16" i="4" s="1"/>
  <c r="AR16" i="4" a="1"/>
  <c r="AR16" i="4" s="1"/>
  <c r="AS16" i="4" a="1"/>
  <c r="AS16" i="4" s="1"/>
  <c r="D17" i="4"/>
  <c r="B17" i="4" s="1"/>
  <c r="E17" i="4"/>
  <c r="F17" i="4"/>
  <c r="H17" i="4"/>
  <c r="AL17" i="4" s="1" a="1"/>
  <c r="AL17" i="4" s="1"/>
  <c r="I17" i="4"/>
  <c r="AI17" i="4" a="1"/>
  <c r="AI17" i="4" s="1"/>
  <c r="AO17" i="4" a="1"/>
  <c r="AO17" i="4" s="1"/>
  <c r="AP17" i="4" a="1"/>
  <c r="AP17" i="4" s="1"/>
  <c r="AQ17" i="4" a="1"/>
  <c r="AQ17" i="4" s="1"/>
  <c r="AR17" i="4" a="1"/>
  <c r="AR17" i="4" s="1"/>
  <c r="AS17" i="4" a="1"/>
  <c r="AS17" i="4" s="1"/>
  <c r="D18" i="4"/>
  <c r="B18" i="4" s="1"/>
  <c r="E18" i="4"/>
  <c r="F18" i="4"/>
  <c r="H18" i="4"/>
  <c r="AJ18" i="4" s="1" a="1"/>
  <c r="AJ18" i="4" s="1"/>
  <c r="I18" i="4"/>
  <c r="AO18" i="4" a="1"/>
  <c r="AO18" i="4" s="1"/>
  <c r="AP18" i="4" a="1"/>
  <c r="AP18" i="4" s="1"/>
  <c r="AQ18" i="4" a="1"/>
  <c r="AQ18" i="4" s="1"/>
  <c r="AR18" i="4" a="1"/>
  <c r="AR18" i="4" s="1"/>
  <c r="AS18" i="4" a="1"/>
  <c r="AS18" i="4" s="1"/>
  <c r="D19" i="4"/>
  <c r="B19" i="4" s="1"/>
  <c r="E19" i="4"/>
  <c r="F19" i="4"/>
  <c r="H19" i="4"/>
  <c r="AL19" i="4" s="1" a="1"/>
  <c r="AL19" i="4" s="1"/>
  <c r="I19" i="4"/>
  <c r="AO19" i="4" a="1"/>
  <c r="AO19" i="4" s="1"/>
  <c r="AP19" i="4" a="1"/>
  <c r="AP19" i="4" s="1"/>
  <c r="AQ19" i="4" a="1"/>
  <c r="AQ19" i="4" s="1"/>
  <c r="AR19" i="4" a="1"/>
  <c r="AR19" i="4" s="1"/>
  <c r="AS19" i="4" a="1"/>
  <c r="AS19" i="4" s="1"/>
  <c r="D20" i="4"/>
  <c r="B20" i="4" s="1"/>
  <c r="E20" i="4"/>
  <c r="F20" i="4"/>
  <c r="H20" i="4"/>
  <c r="AK20" i="4" s="1" a="1"/>
  <c r="AK20" i="4" s="1"/>
  <c r="I20" i="4"/>
  <c r="AO20" i="4" a="1"/>
  <c r="AO20" i="4" s="1"/>
  <c r="AP20" i="4" a="1"/>
  <c r="AP20" i="4" s="1"/>
  <c r="AQ20" i="4" a="1"/>
  <c r="AQ20" i="4" s="1"/>
  <c r="AR20" i="4" a="1"/>
  <c r="AR20" i="4" s="1"/>
  <c r="AS20" i="4" a="1"/>
  <c r="AS20" i="4" s="1"/>
  <c r="D21" i="4"/>
  <c r="B21" i="4" s="1"/>
  <c r="E21" i="4"/>
  <c r="F21" i="4"/>
  <c r="H21" i="4"/>
  <c r="AJ21" i="4" s="1" a="1"/>
  <c r="AJ21" i="4" s="1"/>
  <c r="I21" i="4"/>
  <c r="AO21" i="4" a="1"/>
  <c r="AO21" i="4" s="1"/>
  <c r="AP21" i="4" a="1"/>
  <c r="AP21" i="4" s="1"/>
  <c r="AQ21" i="4" a="1"/>
  <c r="AQ21" i="4" s="1"/>
  <c r="AR21" i="4" a="1"/>
  <c r="AR21" i="4" s="1"/>
  <c r="AS21" i="4" a="1"/>
  <c r="AS21" i="4" s="1"/>
  <c r="D22" i="4"/>
  <c r="B22" i="4" s="1"/>
  <c r="E22" i="4"/>
  <c r="F22" i="4"/>
  <c r="H22" i="4"/>
  <c r="AJ22" i="4" s="1" a="1"/>
  <c r="AJ22" i="4" s="1"/>
  <c r="I22" i="4"/>
  <c r="AO22" i="4" a="1"/>
  <c r="AO22" i="4" s="1"/>
  <c r="AP22" i="4" a="1"/>
  <c r="AP22" i="4" s="1"/>
  <c r="AQ22" i="4" a="1"/>
  <c r="AQ22" i="4" s="1"/>
  <c r="AR22" i="4" a="1"/>
  <c r="AR22" i="4" s="1"/>
  <c r="AS22" i="4" a="1"/>
  <c r="AS22" i="4" s="1"/>
  <c r="D23" i="4"/>
  <c r="B23" i="4" s="1"/>
  <c r="E23" i="4"/>
  <c r="F23" i="4"/>
  <c r="H23" i="4"/>
  <c r="AJ23" i="4" s="1" a="1"/>
  <c r="AJ23" i="4" s="1"/>
  <c r="I23" i="4"/>
  <c r="AO23" i="4" a="1"/>
  <c r="AO23" i="4" s="1"/>
  <c r="AP23" i="4" a="1"/>
  <c r="AP23" i="4" s="1"/>
  <c r="AQ23" i="4" a="1"/>
  <c r="AQ23" i="4" s="1"/>
  <c r="AR23" i="4" a="1"/>
  <c r="AR23" i="4" s="1"/>
  <c r="AS23" i="4" a="1"/>
  <c r="AS23" i="4" s="1"/>
  <c r="D24" i="4"/>
  <c r="B24" i="4" s="1"/>
  <c r="E24" i="4"/>
  <c r="F24" i="4"/>
  <c r="H24" i="4"/>
  <c r="AM24" i="4" s="1" a="1"/>
  <c r="AM24" i="4" s="1"/>
  <c r="I24" i="4"/>
  <c r="AO24" i="4" a="1"/>
  <c r="AO24" i="4" s="1"/>
  <c r="AP24" i="4" a="1"/>
  <c r="AP24" i="4" s="1"/>
  <c r="AQ24" i="4" a="1"/>
  <c r="AQ24" i="4" s="1"/>
  <c r="AR24" i="4" a="1"/>
  <c r="AR24" i="4" s="1"/>
  <c r="AS24" i="4" a="1"/>
  <c r="AS24" i="4" s="1"/>
  <c r="D25" i="4"/>
  <c r="B25" i="4" s="1"/>
  <c r="E25" i="4"/>
  <c r="F25" i="4"/>
  <c r="H25" i="4"/>
  <c r="AK25" i="4" s="1" a="1"/>
  <c r="AK25" i="4" s="1"/>
  <c r="I25" i="4"/>
  <c r="AO25" i="4" a="1"/>
  <c r="AO25" i="4" s="1"/>
  <c r="AP25" i="4" a="1"/>
  <c r="AP25" i="4" s="1"/>
  <c r="AQ25" i="4" a="1"/>
  <c r="AQ25" i="4" s="1"/>
  <c r="AR25" i="4" a="1"/>
  <c r="AR25" i="4" s="1"/>
  <c r="AS25" i="4" a="1"/>
  <c r="AS25" i="4" s="1"/>
  <c r="D26" i="4"/>
  <c r="B26" i="4" s="1"/>
  <c r="E26" i="4"/>
  <c r="F26" i="4"/>
  <c r="H26" i="4"/>
  <c r="AI26" i="4" s="1" a="1"/>
  <c r="AI26" i="4" s="1"/>
  <c r="I26" i="4"/>
  <c r="AO26" i="4" a="1"/>
  <c r="AO26" i="4" s="1"/>
  <c r="AP26" i="4" a="1"/>
  <c r="AP26" i="4" s="1"/>
  <c r="AQ26" i="4" a="1"/>
  <c r="AQ26" i="4" s="1"/>
  <c r="AR26" i="4" a="1"/>
  <c r="AR26" i="4" s="1"/>
  <c r="AS26" i="4" a="1"/>
  <c r="AS26" i="4" s="1"/>
  <c r="D27" i="4"/>
  <c r="E27" i="4"/>
  <c r="F27" i="4"/>
  <c r="H27" i="4"/>
  <c r="AJ27" i="4" s="1" a="1"/>
  <c r="AJ27" i="4" s="1"/>
  <c r="I27" i="4"/>
  <c r="AO27" i="4" a="1"/>
  <c r="AO27" i="4" s="1"/>
  <c r="AP27" i="4" a="1"/>
  <c r="AP27" i="4" s="1"/>
  <c r="AQ27" i="4" a="1"/>
  <c r="AQ27" i="4" s="1"/>
  <c r="AR27" i="4" a="1"/>
  <c r="AR27" i="4" s="1"/>
  <c r="AS27" i="4" a="1"/>
  <c r="AS27" i="4" s="1"/>
  <c r="D28" i="4"/>
  <c r="B28" i="4" s="1"/>
  <c r="E28" i="4"/>
  <c r="F28" i="4"/>
  <c r="H28" i="4"/>
  <c r="AI28" i="4" s="1" a="1"/>
  <c r="AI28" i="4" s="1"/>
  <c r="I28" i="4"/>
  <c r="AO28" i="4" a="1"/>
  <c r="AO28" i="4" s="1"/>
  <c r="AP28" i="4" a="1"/>
  <c r="AP28" i="4" s="1"/>
  <c r="AQ28" i="4" a="1"/>
  <c r="AQ28" i="4" s="1"/>
  <c r="AR28" i="4" a="1"/>
  <c r="AR28" i="4" s="1"/>
  <c r="AS28" i="4" a="1"/>
  <c r="AS28" i="4" s="1"/>
  <c r="D29" i="4"/>
  <c r="B29" i="4" s="1"/>
  <c r="E29" i="4"/>
  <c r="F29" i="4"/>
  <c r="H29" i="4"/>
  <c r="AH29" i="4" s="1" a="1"/>
  <c r="AH29" i="4" s="1"/>
  <c r="I29" i="4"/>
  <c r="AO29" i="4" a="1"/>
  <c r="AO29" i="4" s="1"/>
  <c r="AP29" i="4" a="1"/>
  <c r="AP29" i="4" s="1"/>
  <c r="AQ29" i="4" a="1"/>
  <c r="AQ29" i="4" s="1"/>
  <c r="AR29" i="4" a="1"/>
  <c r="AR29" i="4" s="1"/>
  <c r="AS29" i="4" a="1"/>
  <c r="AS29" i="4" s="1"/>
  <c r="D30" i="4"/>
  <c r="B30" i="4" s="1"/>
  <c r="E30" i="4"/>
  <c r="F30" i="4"/>
  <c r="H30" i="4"/>
  <c r="I30" i="4"/>
  <c r="AO30" i="4" a="1"/>
  <c r="AO30" i="4" s="1"/>
  <c r="AP30" i="4" a="1"/>
  <c r="AP30" i="4" s="1"/>
  <c r="AQ30" i="4" a="1"/>
  <c r="AQ30" i="4" s="1"/>
  <c r="AR30" i="4" a="1"/>
  <c r="AR30" i="4" s="1"/>
  <c r="AS30" i="4" a="1"/>
  <c r="AS30" i="4" s="1"/>
  <c r="D31" i="4"/>
  <c r="B31" i="4" s="1"/>
  <c r="E31" i="4"/>
  <c r="F31" i="4"/>
  <c r="H31" i="4"/>
  <c r="AL31" i="4" s="1" a="1"/>
  <c r="AL31" i="4" s="1"/>
  <c r="I31" i="4"/>
  <c r="AO31" i="4" a="1"/>
  <c r="AO31" i="4" s="1"/>
  <c r="AP31" i="4" a="1"/>
  <c r="AP31" i="4" s="1"/>
  <c r="AQ31" i="4" a="1"/>
  <c r="AQ31" i="4" s="1"/>
  <c r="AR31" i="4" a="1"/>
  <c r="AR31" i="4" s="1"/>
  <c r="AS31" i="4" a="1"/>
  <c r="AS31" i="4" s="1"/>
  <c r="D32" i="4"/>
  <c r="B32" i="4" s="1"/>
  <c r="E32" i="4"/>
  <c r="F32" i="4"/>
  <c r="H32" i="4"/>
  <c r="AJ32" i="4" s="1" a="1"/>
  <c r="AJ32" i="4" s="1"/>
  <c r="I32" i="4"/>
  <c r="AO32" i="4" a="1"/>
  <c r="AO32" i="4" s="1"/>
  <c r="AP32" i="4" a="1"/>
  <c r="AP32" i="4" s="1"/>
  <c r="AQ32" i="4" a="1"/>
  <c r="AQ32" i="4" s="1"/>
  <c r="AR32" i="4" a="1"/>
  <c r="AR32" i="4" s="1"/>
  <c r="AS32" i="4" a="1"/>
  <c r="AS32" i="4" s="1"/>
  <c r="D33" i="4"/>
  <c r="E33" i="4"/>
  <c r="F33" i="4"/>
  <c r="H33" i="4"/>
  <c r="AI33" i="4" s="1" a="1"/>
  <c r="AI33" i="4" s="1"/>
  <c r="I33" i="4"/>
  <c r="AO33" i="4" a="1"/>
  <c r="AO33" i="4" s="1"/>
  <c r="AP33" i="4" a="1"/>
  <c r="AP33" i="4" s="1"/>
  <c r="AQ33" i="4" a="1"/>
  <c r="AQ33" i="4" s="1"/>
  <c r="AR33" i="4" a="1"/>
  <c r="AR33" i="4" s="1"/>
  <c r="AS33" i="4" a="1"/>
  <c r="AS33" i="4" s="1"/>
  <c r="D34" i="4"/>
  <c r="B34" i="4" s="1"/>
  <c r="E34" i="4"/>
  <c r="F34" i="4"/>
  <c r="H34" i="4"/>
  <c r="AJ34" i="4" s="1" a="1"/>
  <c r="AJ34" i="4" s="1"/>
  <c r="I34" i="4"/>
  <c r="AO34" i="4" a="1"/>
  <c r="AO34" i="4" s="1"/>
  <c r="AP34" i="4" a="1"/>
  <c r="AP34" i="4" s="1"/>
  <c r="AQ34" i="4" a="1"/>
  <c r="AQ34" i="4" s="1"/>
  <c r="AR34" i="4" a="1"/>
  <c r="AR34" i="4" s="1"/>
  <c r="AS34" i="4" a="1"/>
  <c r="AS34" i="4" s="1"/>
  <c r="D35" i="4"/>
  <c r="B35" i="4" s="1"/>
  <c r="E35" i="4"/>
  <c r="F35" i="4"/>
  <c r="H35" i="4"/>
  <c r="AK35" i="4" s="1" a="1"/>
  <c r="AK35" i="4" s="1"/>
  <c r="I35" i="4"/>
  <c r="AO35" i="4" a="1"/>
  <c r="AO35" i="4" s="1"/>
  <c r="AP35" i="4" a="1"/>
  <c r="AP35" i="4" s="1"/>
  <c r="AQ35" i="4" a="1"/>
  <c r="AQ35" i="4" s="1"/>
  <c r="AR35" i="4" a="1"/>
  <c r="AR35" i="4" s="1"/>
  <c r="AS35" i="4" a="1"/>
  <c r="AS35" i="4" s="1"/>
  <c r="D36" i="4"/>
  <c r="B36" i="4" s="1"/>
  <c r="E36" i="4"/>
  <c r="F36" i="4"/>
  <c r="H36" i="4"/>
  <c r="AL36" i="4" s="1" a="1"/>
  <c r="AL36" i="4" s="1"/>
  <c r="I36" i="4"/>
  <c r="AO36" i="4" a="1"/>
  <c r="AO36" i="4" s="1"/>
  <c r="AP36" i="4" a="1"/>
  <c r="AP36" i="4" s="1"/>
  <c r="AQ36" i="4" a="1"/>
  <c r="AQ36" i="4" s="1"/>
  <c r="AR36" i="4" a="1"/>
  <c r="AR36" i="4" s="1"/>
  <c r="AS36" i="4" a="1"/>
  <c r="AS36" i="4" s="1"/>
  <c r="D37" i="4"/>
  <c r="B37" i="4" s="1"/>
  <c r="E37" i="4"/>
  <c r="F37" i="4"/>
  <c r="H37" i="4"/>
  <c r="AK37" i="4" s="1" a="1"/>
  <c r="AK37" i="4" s="1"/>
  <c r="I37" i="4"/>
  <c r="AO37" i="4" a="1"/>
  <c r="AO37" i="4" s="1"/>
  <c r="AP37" i="4" a="1"/>
  <c r="AP37" i="4" s="1"/>
  <c r="AQ37" i="4" a="1"/>
  <c r="AQ37" i="4" s="1"/>
  <c r="AR37" i="4" a="1"/>
  <c r="AR37" i="4" s="1"/>
  <c r="AS37" i="4" a="1"/>
  <c r="AS37" i="4" s="1"/>
  <c r="D38" i="4"/>
  <c r="B38" i="4" s="1"/>
  <c r="E38" i="4"/>
  <c r="F38" i="4"/>
  <c r="H38" i="4"/>
  <c r="AJ38" i="4" s="1" a="1"/>
  <c r="AJ38" i="4" s="1"/>
  <c r="I38" i="4"/>
  <c r="AO38" i="4" a="1"/>
  <c r="AO38" i="4" s="1"/>
  <c r="AP38" i="4" a="1"/>
  <c r="AP38" i="4" s="1"/>
  <c r="AQ38" i="4" a="1"/>
  <c r="AQ38" i="4" s="1"/>
  <c r="AR38" i="4" a="1"/>
  <c r="AR38" i="4" s="1"/>
  <c r="AS38" i="4" a="1"/>
  <c r="AS38" i="4" s="1"/>
  <c r="D39" i="4"/>
  <c r="B39" i="4" s="1"/>
  <c r="E39" i="4"/>
  <c r="F39" i="4"/>
  <c r="H39" i="4"/>
  <c r="AK39" i="4" s="1" a="1"/>
  <c r="AK39" i="4" s="1"/>
  <c r="I39" i="4"/>
  <c r="AO39" i="4" a="1"/>
  <c r="AO39" i="4" s="1"/>
  <c r="AP39" i="4" a="1"/>
  <c r="AP39" i="4" s="1"/>
  <c r="AQ39" i="4" a="1"/>
  <c r="AQ39" i="4" s="1"/>
  <c r="AR39" i="4" a="1"/>
  <c r="AR39" i="4" s="1"/>
  <c r="AS39" i="4" a="1"/>
  <c r="AS39" i="4" s="1"/>
  <c r="D40" i="4"/>
  <c r="B40" i="4" s="1"/>
  <c r="E40" i="4"/>
  <c r="F40" i="4"/>
  <c r="H40" i="4"/>
  <c r="AH40" i="4" s="1" a="1"/>
  <c r="AH40" i="4" s="1"/>
  <c r="I40" i="4"/>
  <c r="AO40" i="4" a="1"/>
  <c r="AO40" i="4" s="1"/>
  <c r="AP40" i="4" a="1"/>
  <c r="AP40" i="4" s="1"/>
  <c r="AQ40" i="4" a="1"/>
  <c r="AQ40" i="4" s="1"/>
  <c r="AR40" i="4" a="1"/>
  <c r="AR40" i="4" s="1"/>
  <c r="AS40" i="4" a="1"/>
  <c r="AS40" i="4" s="1"/>
  <c r="D41" i="4"/>
  <c r="B41" i="4" s="1"/>
  <c r="E41" i="4"/>
  <c r="F41" i="4"/>
  <c r="H41" i="4"/>
  <c r="AK41" i="4" s="1" a="1"/>
  <c r="AK41" i="4" s="1"/>
  <c r="I41" i="4"/>
  <c r="AO41" i="4" a="1"/>
  <c r="AO41" i="4" s="1"/>
  <c r="AP41" i="4" a="1"/>
  <c r="AP41" i="4" s="1"/>
  <c r="AQ41" i="4" a="1"/>
  <c r="AQ41" i="4" s="1"/>
  <c r="AR41" i="4" a="1"/>
  <c r="AR41" i="4" s="1"/>
  <c r="AS41" i="4" a="1"/>
  <c r="AS41" i="4" s="1"/>
  <c r="D42" i="4"/>
  <c r="B42" i="4" s="1"/>
  <c r="E42" i="4"/>
  <c r="F42" i="4"/>
  <c r="H42" i="4"/>
  <c r="I42" i="4"/>
  <c r="AO42" i="4" a="1"/>
  <c r="AO42" i="4" s="1"/>
  <c r="AP42" i="4" a="1"/>
  <c r="AP42" i="4" s="1"/>
  <c r="AQ42" i="4" a="1"/>
  <c r="AQ42" i="4" s="1"/>
  <c r="AR42" i="4" a="1"/>
  <c r="AR42" i="4" s="1"/>
  <c r="AS42" i="4" a="1"/>
  <c r="AS42" i="4" s="1"/>
  <c r="D43" i="4"/>
  <c r="B43" i="4" s="1"/>
  <c r="E43" i="4"/>
  <c r="F43" i="4"/>
  <c r="H43" i="4"/>
  <c r="AH43" i="4" s="1" a="1"/>
  <c r="AH43" i="4" s="1"/>
  <c r="I43" i="4"/>
  <c r="AO43" i="4" a="1"/>
  <c r="AO43" i="4" s="1"/>
  <c r="AP43" i="4" a="1"/>
  <c r="AP43" i="4" s="1"/>
  <c r="AQ43" i="4" a="1"/>
  <c r="AQ43" i="4" s="1"/>
  <c r="AR43" i="4" a="1"/>
  <c r="AR43" i="4" s="1"/>
  <c r="AS43" i="4" a="1"/>
  <c r="AS43" i="4" s="1"/>
  <c r="D44" i="4"/>
  <c r="B44" i="4" s="1"/>
  <c r="E44" i="4"/>
  <c r="F44" i="4"/>
  <c r="H44" i="4"/>
  <c r="I44" i="4"/>
  <c r="AO44" i="4" a="1"/>
  <c r="AO44" i="4" s="1"/>
  <c r="AP44" i="4" a="1"/>
  <c r="AP44" i="4" s="1"/>
  <c r="AQ44" i="4" a="1"/>
  <c r="AQ44" i="4" s="1"/>
  <c r="AR44" i="4" a="1"/>
  <c r="AR44" i="4" s="1"/>
  <c r="AS44" i="4" a="1"/>
  <c r="AS44" i="4" s="1"/>
  <c r="D45" i="4"/>
  <c r="B45" i="4" s="1"/>
  <c r="E45" i="4"/>
  <c r="F45" i="4"/>
  <c r="H45" i="4"/>
  <c r="AL45" i="4" s="1" a="1"/>
  <c r="AL45" i="4" s="1"/>
  <c r="I45" i="4"/>
  <c r="AO45" i="4" a="1"/>
  <c r="AO45" i="4" s="1"/>
  <c r="AP45" i="4" a="1"/>
  <c r="AP45" i="4" s="1"/>
  <c r="AQ45" i="4" a="1"/>
  <c r="AQ45" i="4" s="1"/>
  <c r="AR45" i="4" a="1"/>
  <c r="AR45" i="4" s="1"/>
  <c r="AS45" i="4" a="1"/>
  <c r="AS45" i="4" s="1"/>
  <c r="D46" i="4"/>
  <c r="B46" i="4" s="1"/>
  <c r="E46" i="4"/>
  <c r="F46" i="4"/>
  <c r="H46" i="4"/>
  <c r="AM46" i="4" s="1" a="1"/>
  <c r="AM46" i="4" s="1"/>
  <c r="I46" i="4"/>
  <c r="AO46" i="4" a="1"/>
  <c r="AO46" i="4" s="1"/>
  <c r="AP46" i="4" a="1"/>
  <c r="AP46" i="4" s="1"/>
  <c r="AQ46" i="4" a="1"/>
  <c r="AQ46" i="4" s="1"/>
  <c r="AR46" i="4" a="1"/>
  <c r="AR46" i="4" s="1"/>
  <c r="AS46" i="4" a="1"/>
  <c r="AS46" i="4" s="1"/>
  <c r="D47" i="4"/>
  <c r="B47" i="4" s="1"/>
  <c r="E47" i="4"/>
  <c r="F47" i="4"/>
  <c r="H47" i="4"/>
  <c r="AL47" i="4" s="1" a="1"/>
  <c r="AL47" i="4" s="1"/>
  <c r="I47" i="4"/>
  <c r="AO47" i="4" a="1"/>
  <c r="AO47" i="4" s="1"/>
  <c r="AP47" i="4" a="1"/>
  <c r="AP47" i="4" s="1"/>
  <c r="AQ47" i="4" a="1"/>
  <c r="AQ47" i="4" s="1"/>
  <c r="AR47" i="4" a="1"/>
  <c r="AR47" i="4" s="1"/>
  <c r="AS47" i="4" a="1"/>
  <c r="AS47" i="4" s="1"/>
  <c r="D48" i="4"/>
  <c r="B48" i="4" s="1"/>
  <c r="E48" i="4"/>
  <c r="F48" i="4"/>
  <c r="H48" i="4"/>
  <c r="I48" i="4"/>
  <c r="AO48" i="4" a="1"/>
  <c r="AO48" i="4" s="1"/>
  <c r="AP48" i="4" a="1"/>
  <c r="AP48" i="4" s="1"/>
  <c r="AQ48" i="4" a="1"/>
  <c r="AQ48" i="4" s="1"/>
  <c r="AR48" i="4" a="1"/>
  <c r="AR48" i="4" s="1"/>
  <c r="AS48" i="4" a="1"/>
  <c r="AS48" i="4" s="1"/>
  <c r="D49" i="4"/>
  <c r="B49" i="4" s="1"/>
  <c r="E49" i="4"/>
  <c r="F49" i="4"/>
  <c r="H49" i="4"/>
  <c r="AK49" i="4" s="1" a="1"/>
  <c r="AK49" i="4" s="1"/>
  <c r="I49" i="4"/>
  <c r="AH49" i="4" a="1"/>
  <c r="AH49" i="4" s="1"/>
  <c r="AI49" i="4" a="1"/>
  <c r="AI49" i="4" s="1"/>
  <c r="AJ49" i="4" a="1"/>
  <c r="AJ49" i="4" s="1"/>
  <c r="AO49" i="4" a="1"/>
  <c r="AO49" i="4" s="1"/>
  <c r="AP49" i="4" a="1"/>
  <c r="AP49" i="4" s="1"/>
  <c r="AQ49" i="4" a="1"/>
  <c r="AQ49" i="4" s="1"/>
  <c r="AR49" i="4" a="1"/>
  <c r="AR49" i="4" s="1"/>
  <c r="AS49" i="4" a="1"/>
  <c r="AS49" i="4" s="1"/>
  <c r="D50" i="4"/>
  <c r="B50" i="4" s="1"/>
  <c r="E50" i="4"/>
  <c r="F50" i="4"/>
  <c r="H50" i="4"/>
  <c r="I50" i="4"/>
  <c r="AO50" i="4" a="1"/>
  <c r="AO50" i="4" s="1"/>
  <c r="AP50" i="4" a="1"/>
  <c r="AP50" i="4" s="1"/>
  <c r="AQ50" i="4" a="1"/>
  <c r="AQ50" i="4" s="1"/>
  <c r="AR50" i="4" a="1"/>
  <c r="AR50" i="4" s="1"/>
  <c r="AS50" i="4" a="1"/>
  <c r="AS50" i="4" s="1"/>
  <c r="D51" i="4"/>
  <c r="B51" i="4" s="1"/>
  <c r="E51" i="4"/>
  <c r="F51" i="4"/>
  <c r="H51" i="4"/>
  <c r="AJ51" i="4" s="1" a="1"/>
  <c r="AJ51" i="4" s="1"/>
  <c r="I51" i="4"/>
  <c r="AO51" i="4" a="1"/>
  <c r="AO51" i="4" s="1"/>
  <c r="AP51" i="4" a="1"/>
  <c r="AP51" i="4" s="1"/>
  <c r="AQ51" i="4" a="1"/>
  <c r="AQ51" i="4" s="1"/>
  <c r="AR51" i="4" a="1"/>
  <c r="AR51" i="4" s="1"/>
  <c r="AS51" i="4" a="1"/>
  <c r="AS51" i="4" s="1"/>
  <c r="D52" i="4"/>
  <c r="B52" i="4" s="1"/>
  <c r="E52" i="4"/>
  <c r="F52" i="4"/>
  <c r="H52" i="4"/>
  <c r="AK52" i="4" s="1" a="1"/>
  <c r="AK52" i="4" s="1"/>
  <c r="I52" i="4"/>
  <c r="AO52" i="4" a="1"/>
  <c r="AO52" i="4" s="1"/>
  <c r="AP52" i="4" a="1"/>
  <c r="AP52" i="4" s="1"/>
  <c r="AQ52" i="4" a="1"/>
  <c r="AQ52" i="4" s="1"/>
  <c r="AR52" i="4" a="1"/>
  <c r="AR52" i="4" s="1"/>
  <c r="AS52" i="4" a="1"/>
  <c r="AS52" i="4" s="1"/>
  <c r="D53" i="4"/>
  <c r="B53" i="4" s="1"/>
  <c r="E53" i="4"/>
  <c r="F53" i="4"/>
  <c r="H53" i="4"/>
  <c r="I53" i="4"/>
  <c r="AO53" i="4" a="1"/>
  <c r="AO53" i="4" s="1"/>
  <c r="AP53" i="4" a="1"/>
  <c r="AP53" i="4" s="1"/>
  <c r="AQ53" i="4" a="1"/>
  <c r="AQ53" i="4" s="1"/>
  <c r="AR53" i="4" a="1"/>
  <c r="AR53" i="4" s="1"/>
  <c r="AS53" i="4" a="1"/>
  <c r="AS53" i="4" s="1"/>
  <c r="D54" i="4"/>
  <c r="B54" i="4" s="1"/>
  <c r="E54" i="4"/>
  <c r="F54" i="4"/>
  <c r="H54" i="4"/>
  <c r="AI54" i="4" s="1" a="1"/>
  <c r="AI54" i="4" s="1"/>
  <c r="I54" i="4"/>
  <c r="AO54" i="4" a="1"/>
  <c r="AO54" i="4" s="1"/>
  <c r="AP54" i="4" a="1"/>
  <c r="AP54" i="4" s="1"/>
  <c r="AQ54" i="4" a="1"/>
  <c r="AQ54" i="4" s="1"/>
  <c r="AR54" i="4" a="1"/>
  <c r="AR54" i="4" s="1"/>
  <c r="AS54" i="4" a="1"/>
  <c r="AS54" i="4" s="1"/>
  <c r="D55" i="4"/>
  <c r="B55" i="4" s="1"/>
  <c r="E55" i="4"/>
  <c r="F55" i="4"/>
  <c r="H55" i="4"/>
  <c r="I55" i="4"/>
  <c r="AO55" i="4" a="1"/>
  <c r="AO55" i="4" s="1"/>
  <c r="AP55" i="4" a="1"/>
  <c r="AP55" i="4" s="1"/>
  <c r="AQ55" i="4" a="1"/>
  <c r="AQ55" i="4" s="1"/>
  <c r="AR55" i="4" a="1"/>
  <c r="AR55" i="4" s="1"/>
  <c r="AS55" i="4" a="1"/>
  <c r="AS55" i="4" s="1"/>
  <c r="D56" i="4"/>
  <c r="B56" i="4" s="1"/>
  <c r="E56" i="4"/>
  <c r="F56" i="4"/>
  <c r="H56" i="4"/>
  <c r="AJ56" i="4" s="1" a="1"/>
  <c r="AJ56" i="4" s="1"/>
  <c r="I56" i="4"/>
  <c r="AO56" i="4" a="1"/>
  <c r="AO56" i="4" s="1"/>
  <c r="AP56" i="4" a="1"/>
  <c r="AP56" i="4" s="1"/>
  <c r="AQ56" i="4" a="1"/>
  <c r="AQ56" i="4" s="1"/>
  <c r="AR56" i="4" a="1"/>
  <c r="AR56" i="4" s="1"/>
  <c r="AS56" i="4" a="1"/>
  <c r="AS56" i="4" s="1"/>
  <c r="D57" i="4"/>
  <c r="B57" i="4" s="1"/>
  <c r="E57" i="4"/>
  <c r="F57" i="4"/>
  <c r="H57" i="4"/>
  <c r="AK57" i="4" s="1" a="1"/>
  <c r="AK57" i="4" s="1"/>
  <c r="I57" i="4"/>
  <c r="AO57" i="4" a="1"/>
  <c r="AO57" i="4" s="1"/>
  <c r="AP57" i="4" a="1"/>
  <c r="AP57" i="4" s="1"/>
  <c r="AQ57" i="4" a="1"/>
  <c r="AQ57" i="4" s="1"/>
  <c r="AR57" i="4" a="1"/>
  <c r="AR57" i="4" s="1"/>
  <c r="AS57" i="4" a="1"/>
  <c r="AS57" i="4" s="1"/>
  <c r="D58" i="4"/>
  <c r="B58" i="4" s="1"/>
  <c r="E58" i="4"/>
  <c r="F58" i="4"/>
  <c r="H58" i="4"/>
  <c r="AI58" i="4" s="1" a="1"/>
  <c r="AI58" i="4" s="1"/>
  <c r="I58" i="4"/>
  <c r="AO58" i="4" a="1"/>
  <c r="AO58" i="4" s="1"/>
  <c r="AP58" i="4" a="1"/>
  <c r="AP58" i="4" s="1"/>
  <c r="AQ58" i="4" a="1"/>
  <c r="AQ58" i="4" s="1"/>
  <c r="AR58" i="4" a="1"/>
  <c r="AR58" i="4" s="1"/>
  <c r="AS58" i="4" a="1"/>
  <c r="AS58" i="4" s="1"/>
  <c r="D59" i="4"/>
  <c r="B59" i="4" s="1"/>
  <c r="E59" i="4"/>
  <c r="F59" i="4"/>
  <c r="H59" i="4"/>
  <c r="AK59" i="4" s="1" a="1"/>
  <c r="AK59" i="4" s="1"/>
  <c r="I59" i="4"/>
  <c r="AO59" i="4" a="1"/>
  <c r="AO59" i="4" s="1"/>
  <c r="AP59" i="4" a="1"/>
  <c r="AP59" i="4" s="1"/>
  <c r="AQ59" i="4" a="1"/>
  <c r="AQ59" i="4" s="1"/>
  <c r="AR59" i="4" a="1"/>
  <c r="AR59" i="4" s="1"/>
  <c r="AS59" i="4" a="1"/>
  <c r="AS59" i="4" s="1"/>
  <c r="D60" i="4"/>
  <c r="B60" i="4" s="1"/>
  <c r="E60" i="4"/>
  <c r="F60" i="4"/>
  <c r="H60" i="4"/>
  <c r="AJ60" i="4" s="1" a="1"/>
  <c r="AJ60" i="4" s="1"/>
  <c r="I60" i="4"/>
  <c r="AO60" i="4" a="1"/>
  <c r="AO60" i="4" s="1"/>
  <c r="AP60" i="4" a="1"/>
  <c r="AP60" i="4" s="1"/>
  <c r="AQ60" i="4" a="1"/>
  <c r="AQ60" i="4" s="1"/>
  <c r="AR60" i="4" a="1"/>
  <c r="AR60" i="4" s="1"/>
  <c r="AS60" i="4" a="1"/>
  <c r="AS60" i="4" s="1"/>
  <c r="D61" i="4"/>
  <c r="B61" i="4" s="1"/>
  <c r="E61" i="4"/>
  <c r="F61" i="4"/>
  <c r="H61" i="4"/>
  <c r="AJ61" i="4" s="1" a="1"/>
  <c r="AJ61" i="4" s="1"/>
  <c r="I61" i="4"/>
  <c r="AO61" i="4" a="1"/>
  <c r="AO61" i="4" s="1"/>
  <c r="AP61" i="4" a="1"/>
  <c r="AP61" i="4" s="1"/>
  <c r="AQ61" i="4" a="1"/>
  <c r="AQ61" i="4" s="1"/>
  <c r="AR61" i="4" a="1"/>
  <c r="AR61" i="4" s="1"/>
  <c r="AS61" i="4" a="1"/>
  <c r="AS61" i="4" s="1"/>
  <c r="D62" i="4"/>
  <c r="B62" i="4" s="1"/>
  <c r="E62" i="4"/>
  <c r="F62" i="4"/>
  <c r="H62" i="4"/>
  <c r="AH62" i="4" s="1" a="1"/>
  <c r="AH62" i="4" s="1"/>
  <c r="I62" i="4"/>
  <c r="AO62" i="4" a="1"/>
  <c r="AO62" i="4" s="1"/>
  <c r="AP62" i="4" a="1"/>
  <c r="AP62" i="4" s="1"/>
  <c r="AQ62" i="4" a="1"/>
  <c r="AQ62" i="4" s="1"/>
  <c r="AR62" i="4" a="1"/>
  <c r="AR62" i="4" s="1"/>
  <c r="AS62" i="4" a="1"/>
  <c r="AS62" i="4" s="1"/>
  <c r="AH41" i="4" l="1" a="1"/>
  <c r="AH41" i="4" s="1"/>
  <c r="AH38" i="4" a="1"/>
  <c r="AH38" i="4" s="1"/>
  <c r="AM29" i="4" a="1"/>
  <c r="AM29" i="4" s="1"/>
  <c r="AL22" i="4" a="1"/>
  <c r="AL22" i="4" s="1"/>
  <c r="AM20" i="4" a="1"/>
  <c r="AM20" i="4" s="1"/>
  <c r="AK43" i="4" a="1"/>
  <c r="AK43" i="4" s="1"/>
  <c r="AI40" i="4" a="1"/>
  <c r="AI40" i="4" s="1"/>
  <c r="AI38" i="4" a="1"/>
  <c r="AI38" i="4" s="1"/>
  <c r="AH32" i="4" a="1"/>
  <c r="AH32" i="4" s="1"/>
  <c r="AI57" i="4" a="1"/>
  <c r="AI57" i="4" s="1"/>
  <c r="AL40" i="4" a="1"/>
  <c r="AL40" i="4" s="1"/>
  <c r="AK40" i="4" a="1"/>
  <c r="AK40" i="4" s="1"/>
  <c r="AI37" i="4" a="1"/>
  <c r="AI37" i="4" s="1"/>
  <c r="AM23" i="4" a="1"/>
  <c r="AM23" i="4" s="1"/>
  <c r="AM43" i="4" a="1"/>
  <c r="AM43" i="4" s="1"/>
  <c r="AJ40" i="4" a="1"/>
  <c r="AJ40" i="4" s="1"/>
  <c r="AK17" i="4" a="1"/>
  <c r="AK17" i="4" s="1"/>
  <c r="AI22" i="4" a="1"/>
  <c r="AI22" i="4" s="1"/>
  <c r="AK19" i="4" a="1"/>
  <c r="AK19" i="4" s="1"/>
  <c r="AH22" i="4" a="1"/>
  <c r="AH22" i="4" s="1"/>
  <c r="AH15" i="4" a="1"/>
  <c r="AH15" i="4" s="1"/>
  <c r="AI21" i="4" a="1"/>
  <c r="AI21" i="4" s="1"/>
  <c r="AM22" i="4" a="1"/>
  <c r="AM22" i="4" s="1"/>
  <c r="AK22" i="4" a="1"/>
  <c r="AK22" i="4" s="1"/>
  <c r="AL52" i="4" a="1"/>
  <c r="AL52" i="4" s="1"/>
  <c r="AH25" i="4" a="1"/>
  <c r="AH25" i="4" s="1"/>
  <c r="AK36" i="4" a="1"/>
  <c r="AK36" i="4" s="1"/>
  <c r="AL61" i="4" a="1"/>
  <c r="AL61" i="4" s="1"/>
  <c r="AH39" i="4" a="1"/>
  <c r="AH39" i="4" s="1"/>
  <c r="AH28" i="4" a="1"/>
  <c r="AH28" i="4" s="1"/>
  <c r="AM52" i="4" a="1"/>
  <c r="AM52" i="4" s="1"/>
  <c r="AL43" i="4" a="1"/>
  <c r="AL43" i="4" s="1"/>
  <c r="AI41" i="4" a="1"/>
  <c r="AI41" i="4" s="1"/>
  <c r="AJ37" i="4" a="1"/>
  <c r="AJ37" i="4" s="1"/>
  <c r="AI29" i="4" a="1"/>
  <c r="AI29" i="4" s="1"/>
  <c r="AJ25" i="4" a="1"/>
  <c r="AJ25" i="4" s="1"/>
  <c r="AM21" i="4" a="1"/>
  <c r="AM21" i="4" s="1"/>
  <c r="AJ19" i="4" a="1"/>
  <c r="AJ19" i="4" s="1"/>
  <c r="AJ17" i="4" a="1"/>
  <c r="AJ17" i="4" s="1"/>
  <c r="AH37" i="4" a="1"/>
  <c r="AH37" i="4" s="1"/>
  <c r="AI27" i="4" a="1"/>
  <c r="AI27" i="4" s="1"/>
  <c r="AI19" i="4" a="1"/>
  <c r="AI19" i="4" s="1"/>
  <c r="AH17" i="4" a="1"/>
  <c r="AH17" i="4" s="1"/>
  <c r="AJ43" i="4" a="1"/>
  <c r="AJ43" i="4" s="1"/>
  <c r="AH27" i="4" a="1"/>
  <c r="AH27" i="4" s="1"/>
  <c r="AM58" i="4" a="1"/>
  <c r="AM58" i="4" s="1"/>
  <c r="AL58" i="4" a="1"/>
  <c r="AL58" i="4" s="1"/>
  <c r="AJ59" i="4" a="1"/>
  <c r="AJ59" i="4" s="1"/>
  <c r="AK58" i="4" a="1"/>
  <c r="AK58" i="4" s="1"/>
  <c r="AL29" i="4" a="1"/>
  <c r="AL29" i="4" s="1"/>
  <c r="AM28" i="4" a="1"/>
  <c r="AM28" i="4" s="1"/>
  <c r="AI59" i="4" a="1"/>
  <c r="AI59" i="4" s="1"/>
  <c r="AJ58" i="4" a="1"/>
  <c r="AJ58" i="4" s="1"/>
  <c r="AK46" i="4" a="1"/>
  <c r="AK46" i="4" s="1"/>
  <c r="AK29" i="4" a="1"/>
  <c r="AK29" i="4" s="1"/>
  <c r="AM26" i="4" a="1"/>
  <c r="AM26" i="4" s="1"/>
  <c r="AM17" i="4" a="1"/>
  <c r="AM17" i="4" s="1"/>
  <c r="AL46" i="4" a="1"/>
  <c r="AL46" i="4" s="1"/>
  <c r="AM61" i="4" a="1"/>
  <c r="AM61" i="4" s="1"/>
  <c r="AH59" i="4" a="1"/>
  <c r="AH59" i="4" s="1"/>
  <c r="AJ29" i="4" a="1"/>
  <c r="AJ29" i="4" s="1"/>
  <c r="AL28" i="4" a="1"/>
  <c r="AL28" i="4" s="1"/>
  <c r="AL26" i="4" a="1"/>
  <c r="AL26" i="4" s="1"/>
  <c r="AJ15" i="4" a="1"/>
  <c r="AJ15" i="4" s="1"/>
  <c r="AH54" i="4" a="1"/>
  <c r="AH54" i="4" s="1"/>
  <c r="AH57" i="4" a="1"/>
  <c r="AH57" i="4" s="1"/>
  <c r="AL41" i="4" a="1"/>
  <c r="AL41" i="4" s="1"/>
  <c r="AL38" i="4" a="1"/>
  <c r="AL38" i="4" s="1"/>
  <c r="AH36" i="4" a="1"/>
  <c r="AH36" i="4" s="1"/>
  <c r="AH33" i="4" a="1"/>
  <c r="AH33" i="4" s="1"/>
  <c r="AI32" i="4" a="1"/>
  <c r="AI32" i="4" s="1"/>
  <c r="AI25" i="4" a="1"/>
  <c r="AI25" i="4" s="1"/>
  <c r="AI23" i="4" a="1"/>
  <c r="AI23" i="4" s="1"/>
  <c r="AK16" i="4" a="1"/>
  <c r="AK16" i="4" s="1"/>
  <c r="AI15" i="4" a="1"/>
  <c r="AI15" i="4" s="1"/>
  <c r="AL13" i="4" a="1"/>
  <c r="AL13" i="4" s="1"/>
  <c r="AK61" i="4" a="1"/>
  <c r="AK61" i="4" s="1"/>
  <c r="AM45" i="4" a="1"/>
  <c r="AM45" i="4" s="1"/>
  <c r="AM35" i="4" a="1"/>
  <c r="AM35" i="4" s="1"/>
  <c r="AL20" i="4" a="1"/>
  <c r="AL20" i="4" s="1"/>
  <c r="AM18" i="4" a="1"/>
  <c r="AM18" i="4" s="1"/>
  <c r="AI13" i="4" a="1"/>
  <c r="AI13" i="4" s="1"/>
  <c r="AM54" i="4" a="1"/>
  <c r="AM54" i="4" s="1"/>
  <c r="AL35" i="4" a="1"/>
  <c r="AL35" i="4" s="1"/>
  <c r="AL18" i="4" a="1"/>
  <c r="AL18" i="4" s="1"/>
  <c r="AM57" i="4" a="1"/>
  <c r="AM57" i="4" s="1"/>
  <c r="AL54" i="4" a="1"/>
  <c r="AL54" i="4" s="1"/>
  <c r="AK45" i="4" a="1"/>
  <c r="AK45" i="4" s="1"/>
  <c r="AJ35" i="4" a="1"/>
  <c r="AJ35" i="4" s="1"/>
  <c r="AM32" i="4" a="1"/>
  <c r="AM32" i="4" s="1"/>
  <c r="AJ20" i="4" a="1"/>
  <c r="AJ20" i="4" s="1"/>
  <c r="AM60" i="4" a="1"/>
  <c r="AM60" i="4" s="1"/>
  <c r="AM33" i="4" a="1"/>
  <c r="AM33" i="4" s="1"/>
  <c r="AI20" i="4" a="1"/>
  <c r="AI20" i="4" s="1"/>
  <c r="AK18" i="4" a="1"/>
  <c r="AK18" i="4" s="1"/>
  <c r="AM49" i="4" a="1"/>
  <c r="AM49" i="4" s="1"/>
  <c r="AI61" i="4" a="1"/>
  <c r="AI61" i="4" s="1"/>
  <c r="AI60" i="4" a="1"/>
  <c r="AI60" i="4" s="1"/>
  <c r="AM59" i="4" a="1"/>
  <c r="AM59" i="4" s="1"/>
  <c r="AH58" i="4" a="1"/>
  <c r="AH58" i="4" s="1"/>
  <c r="AL57" i="4" a="1"/>
  <c r="AL57" i="4" s="1"/>
  <c r="AJ54" i="4" a="1"/>
  <c r="AJ54" i="4" s="1"/>
  <c r="AJ52" i="4" a="1"/>
  <c r="AJ52" i="4" s="1"/>
  <c r="AL49" i="4" a="1"/>
  <c r="AL49" i="4" s="1"/>
  <c r="AJ46" i="4" a="1"/>
  <c r="AJ46" i="4" s="1"/>
  <c r="AI45" i="4" a="1"/>
  <c r="AI45" i="4" s="1"/>
  <c r="AI43" i="4" a="1"/>
  <c r="AI43" i="4" s="1"/>
  <c r="AL37" i="4" a="1"/>
  <c r="AL37" i="4" s="1"/>
  <c r="AK31" i="4" a="1"/>
  <c r="AK31" i="4" s="1"/>
  <c r="AL27" i="4" a="1"/>
  <c r="AL27" i="4" s="1"/>
  <c r="AM25" i="4" a="1"/>
  <c r="AM25" i="4" s="1"/>
  <c r="AI18" i="4" a="1"/>
  <c r="AI18" i="4" s="1"/>
  <c r="AM15" i="4" a="1"/>
  <c r="AM15" i="4" s="1"/>
  <c r="AK56" i="4" a="1"/>
  <c r="AK56" i="4" s="1"/>
  <c r="AK54" i="4" a="1"/>
  <c r="AK54" i="4" s="1"/>
  <c r="AI35" i="4" a="1"/>
  <c r="AI35" i="4" s="1"/>
  <c r="AM27" i="4" a="1"/>
  <c r="AM27" i="4" s="1"/>
  <c r="AM62" i="4" a="1"/>
  <c r="AM62" i="4" s="1"/>
  <c r="AH61" i="4" a="1"/>
  <c r="AH61" i="4" s="1"/>
  <c r="AH60" i="4" a="1"/>
  <c r="AH60" i="4" s="1"/>
  <c r="AL59" i="4" a="1"/>
  <c r="AL59" i="4" s="1"/>
  <c r="AI52" i="4" a="1"/>
  <c r="AI52" i="4" s="1"/>
  <c r="AI46" i="4" a="1"/>
  <c r="AI46" i="4" s="1"/>
  <c r="AH45" i="4" a="1"/>
  <c r="AH45" i="4" s="1"/>
  <c r="AH35" i="4" a="1"/>
  <c r="AH35" i="4" s="1"/>
  <c r="AL33" i="4" a="1"/>
  <c r="AL33" i="4" s="1"/>
  <c r="AK32" i="4" a="1"/>
  <c r="AK32" i="4" s="1"/>
  <c r="AH31" i="4" a="1"/>
  <c r="AH31" i="4" s="1"/>
  <c r="AK27" i="4" a="1"/>
  <c r="AK27" i="4" s="1"/>
  <c r="AK26" i="4" a="1"/>
  <c r="AK26" i="4" s="1"/>
  <c r="AL25" i="4" a="1"/>
  <c r="AL25" i="4" s="1"/>
  <c r="AH20" i="4" a="1"/>
  <c r="AH20" i="4" s="1"/>
  <c r="AH18" i="4" a="1"/>
  <c r="AH18" i="4" s="1"/>
  <c r="AJ45" i="4" a="1"/>
  <c r="AJ45" i="4" s="1"/>
  <c r="AM37" i="4" a="1"/>
  <c r="AM37" i="4" s="1"/>
  <c r="AL32" i="4" a="1"/>
  <c r="AL32" i="4" s="1"/>
  <c r="AJ57" i="4" a="1"/>
  <c r="AJ57" i="4" s="1"/>
  <c r="AH52" i="4" a="1"/>
  <c r="AH52" i="4" s="1"/>
  <c r="AH46" i="4" a="1"/>
  <c r="AH46" i="4" s="1"/>
  <c r="AM41" i="4" a="1"/>
  <c r="AM41" i="4" s="1"/>
  <c r="AH26" i="4" a="1"/>
  <c r="AH26" i="4" s="1"/>
  <c r="AL15" i="4" a="1"/>
  <c r="AL15" i="4" s="1"/>
  <c r="AI53" i="4" a="1"/>
  <c r="AI53" i="4" s="1"/>
  <c r="AJ53" i="4" a="1"/>
  <c r="AJ53" i="4" s="1"/>
  <c r="AJ50" i="4" a="1"/>
  <c r="AJ50" i="4" s="1"/>
  <c r="AK50" i="4" a="1"/>
  <c r="AK50" i="4" s="1"/>
  <c r="AJ44" i="4" a="1"/>
  <c r="AJ44" i="4" s="1"/>
  <c r="AH44" i="4" a="1"/>
  <c r="AH44" i="4" s="1"/>
  <c r="AI44" i="4" a="1"/>
  <c r="AI44" i="4" s="1"/>
  <c r="AK44" i="4" a="1"/>
  <c r="AK44" i="4" s="1"/>
  <c r="AL44" i="4" a="1"/>
  <c r="AL44" i="4" s="1"/>
  <c r="AM44" i="4" a="1"/>
  <c r="AM44" i="4" s="1"/>
  <c r="AJ55" i="4" a="1"/>
  <c r="AJ55" i="4" s="1"/>
  <c r="AK55" i="4" a="1"/>
  <c r="AK55" i="4" s="1"/>
  <c r="AL62" i="4" a="1"/>
  <c r="AL62" i="4" s="1"/>
  <c r="AM53" i="4" a="1"/>
  <c r="AM53" i="4" s="1"/>
  <c r="AM50" i="4" a="1"/>
  <c r="AM50" i="4" s="1"/>
  <c r="AH48" i="4" a="1"/>
  <c r="AH48" i="4" s="1"/>
  <c r="AI48" i="4" a="1"/>
  <c r="AI48" i="4" s="1"/>
  <c r="AJ48" i="4" a="1"/>
  <c r="AJ48" i="4" s="1"/>
  <c r="AK48" i="4" a="1"/>
  <c r="AK48" i="4" s="1"/>
  <c r="AL48" i="4" a="1"/>
  <c r="AL48" i="4" s="1"/>
  <c r="AM47" i="4" a="1"/>
  <c r="AM47" i="4" s="1"/>
  <c r="AH47" i="4" a="1"/>
  <c r="AH47" i="4" s="1"/>
  <c r="AI47" i="4" a="1"/>
  <c r="AI47" i="4" s="1"/>
  <c r="AJ47" i="4" a="1"/>
  <c r="AJ47" i="4" s="1"/>
  <c r="AK47" i="4" a="1"/>
  <c r="AK47" i="4" s="1"/>
  <c r="AK62" i="4" a="1"/>
  <c r="AK62" i="4" s="1"/>
  <c r="AM55" i="4" a="1"/>
  <c r="AM55" i="4" s="1"/>
  <c r="AL53" i="4" a="1"/>
  <c r="AL53" i="4" s="1"/>
  <c r="AH51" i="4" a="1"/>
  <c r="AH51" i="4" s="1"/>
  <c r="AM51" i="4" a="1"/>
  <c r="AM51" i="4" s="1"/>
  <c r="AI51" i="4" a="1"/>
  <c r="AI51" i="4" s="1"/>
  <c r="AL50" i="4" a="1"/>
  <c r="AL50" i="4" s="1"/>
  <c r="AJ62" i="4" a="1"/>
  <c r="AJ62" i="4" s="1"/>
  <c r="AL60" i="4" a="1"/>
  <c r="AL60" i="4" s="1"/>
  <c r="AH56" i="4" a="1"/>
  <c r="AH56" i="4" s="1"/>
  <c r="AM56" i="4" a="1"/>
  <c r="AM56" i="4" s="1"/>
  <c r="AI56" i="4" a="1"/>
  <c r="AI56" i="4" s="1"/>
  <c r="AL55" i="4" a="1"/>
  <c r="AL55" i="4" s="1"/>
  <c r="AK53" i="4" a="1"/>
  <c r="AK53" i="4" s="1"/>
  <c r="AI42" i="4" a="1"/>
  <c r="AI42" i="4" s="1"/>
  <c r="AH42" i="4" a="1"/>
  <c r="AH42" i="4" s="1"/>
  <c r="AM42" i="4" a="1"/>
  <c r="AM42" i="4" s="1"/>
  <c r="AJ42" i="4" a="1"/>
  <c r="AJ42" i="4" s="1"/>
  <c r="AK42" i="4" a="1"/>
  <c r="AK42" i="4" s="1"/>
  <c r="AL42" i="4" a="1"/>
  <c r="AL42" i="4" s="1"/>
  <c r="AI62" i="4" a="1"/>
  <c r="AI62" i="4" s="1"/>
  <c r="AK60" i="4" a="1"/>
  <c r="AK60" i="4" s="1"/>
  <c r="AI50" i="4" a="1"/>
  <c r="AI50" i="4" s="1"/>
  <c r="AI55" i="4" a="1"/>
  <c r="AI55" i="4" s="1"/>
  <c r="AH53" i="4" a="1"/>
  <c r="AH53" i="4" s="1"/>
  <c r="AL51" i="4" a="1"/>
  <c r="AL51" i="4" s="1"/>
  <c r="AH50" i="4" a="1"/>
  <c r="AH50" i="4" s="1"/>
  <c r="AL56" i="4" a="1"/>
  <c r="AL56" i="4" s="1"/>
  <c r="AH55" i="4" a="1"/>
  <c r="AH55" i="4" s="1"/>
  <c r="AK51" i="4" a="1"/>
  <c r="AK51" i="4" s="1"/>
  <c r="AM48" i="4" a="1"/>
  <c r="AM48" i="4" s="1"/>
  <c r="AI39" i="4" a="1"/>
  <c r="AI39" i="4" s="1"/>
  <c r="AJ39" i="4" a="1"/>
  <c r="AJ39" i="4" s="1"/>
  <c r="AL39" i="4" a="1"/>
  <c r="AL39" i="4" s="1"/>
  <c r="AM39" i="4" a="1"/>
  <c r="AM39" i="4" s="1"/>
  <c r="AJ30" i="4" a="1"/>
  <c r="AJ30" i="4" s="1"/>
  <c r="AK30" i="4" a="1"/>
  <c r="AK30" i="4" s="1"/>
  <c r="AH30" i="4" a="1"/>
  <c r="AH30" i="4" s="1"/>
  <c r="AI30" i="4" a="1"/>
  <c r="AI30" i="4" s="1"/>
  <c r="AL30" i="4" a="1"/>
  <c r="AL30" i="4" s="1"/>
  <c r="AM30" i="4" a="1"/>
  <c r="AM30" i="4" s="1"/>
  <c r="AJ41" i="4" a="1"/>
  <c r="AJ41" i="4" s="1"/>
  <c r="AK38" i="4" a="1"/>
  <c r="AK38" i="4" s="1"/>
  <c r="AH34" i="4" a="1"/>
  <c r="AH34" i="4" s="1"/>
  <c r="AM34" i="4" a="1"/>
  <c r="AM34" i="4" s="1"/>
  <c r="AI34" i="4" a="1"/>
  <c r="AI34" i="4" s="1"/>
  <c r="AH14" i="4" a="1"/>
  <c r="AH14" i="4" s="1"/>
  <c r="AM14" i="4" a="1"/>
  <c r="AM14" i="4" s="1"/>
  <c r="AI14" i="4" a="1"/>
  <c r="AI14" i="4" s="1"/>
  <c r="AJ14" i="4" a="1"/>
  <c r="AJ14" i="4" s="1"/>
  <c r="AK14" i="4" a="1"/>
  <c r="AK14" i="4" s="1"/>
  <c r="AL14" i="4" a="1"/>
  <c r="AL14" i="4" s="1"/>
  <c r="AI36" i="4" a="1"/>
  <c r="AI36" i="4" s="1"/>
  <c r="AJ36" i="4" a="1"/>
  <c r="AJ36" i="4" s="1"/>
  <c r="AL34" i="4" a="1"/>
  <c r="AL34" i="4" s="1"/>
  <c r="AI31" i="4" a="1"/>
  <c r="AI31" i="4" s="1"/>
  <c r="AJ31" i="4" a="1"/>
  <c r="AJ31" i="4" s="1"/>
  <c r="AH24" i="4" a="1"/>
  <c r="AH24" i="4" s="1"/>
  <c r="AI24" i="4" a="1"/>
  <c r="AI24" i="4" s="1"/>
  <c r="AJ24" i="4" a="1"/>
  <c r="AJ24" i="4" s="1"/>
  <c r="AK24" i="4" a="1"/>
  <c r="AK24" i="4" s="1"/>
  <c r="AL24" i="4" a="1"/>
  <c r="AL24" i="4" s="1"/>
  <c r="AM38" i="4" a="1"/>
  <c r="AM38" i="4" s="1"/>
  <c r="AM40" i="4" a="1"/>
  <c r="AM40" i="4" s="1"/>
  <c r="AM36" i="4" a="1"/>
  <c r="AM36" i="4" s="1"/>
  <c r="AK34" i="4" a="1"/>
  <c r="AK34" i="4" s="1"/>
  <c r="AJ33" i="4" a="1"/>
  <c r="AJ33" i="4" s="1"/>
  <c r="AK33" i="4" a="1"/>
  <c r="AK33" i="4" s="1"/>
  <c r="AM31" i="4" a="1"/>
  <c r="AM31" i="4" s="1"/>
  <c r="AH23" i="4" a="1"/>
  <c r="AH23" i="4" s="1"/>
  <c r="AH21" i="4" a="1"/>
  <c r="AH21" i="4" s="1"/>
  <c r="AL21" i="4" a="1"/>
  <c r="AL21" i="4" s="1"/>
  <c r="AK28" i="4" a="1"/>
  <c r="AK28" i="4" s="1"/>
  <c r="AL23" i="4" a="1"/>
  <c r="AL23" i="4" s="1"/>
  <c r="AI16" i="4" a="1"/>
  <c r="AI16" i="4" s="1"/>
  <c r="AJ16" i="4" a="1"/>
  <c r="AJ16" i="4" s="1"/>
  <c r="AJ13" i="4" a="1"/>
  <c r="AJ13" i="4" s="1"/>
  <c r="AK13" i="4" a="1"/>
  <c r="AK13" i="4" s="1"/>
  <c r="AJ28" i="4" a="1"/>
  <c r="AJ28" i="4" s="1"/>
  <c r="AJ26" i="4" a="1"/>
  <c r="AJ26" i="4" s="1"/>
  <c r="AK21" i="4" a="1"/>
  <c r="AK21" i="4" s="1"/>
  <c r="AH19" i="4" a="1"/>
  <c r="AH19" i="4" s="1"/>
  <c r="AM19" i="4" a="1"/>
  <c r="AM19" i="4" s="1"/>
  <c r="AK23" i="4" a="1"/>
  <c r="AK23" i="4" s="1"/>
  <c r="AM16" i="4" a="1"/>
  <c r="AM16" i="4" s="1"/>
  <c r="AM13" i="4" a="1"/>
  <c r="AM13" i="4" s="1"/>
  <c r="AL16" i="4" a="1"/>
  <c r="AL16" i="4" s="1"/>
  <c r="B13" i="4" l="1"/>
  <c r="BF2" i="8" l="1"/>
  <c r="AO3" i="8"/>
  <c r="AP3" i="8"/>
  <c r="AQ3" i="8"/>
  <c r="AR3" i="8"/>
  <c r="AS3" i="8"/>
  <c r="AT3" i="8"/>
  <c r="AU3" i="8"/>
  <c r="AV3" i="8"/>
  <c r="AW3" i="8"/>
  <c r="AX3" i="8"/>
  <c r="AO4" i="8"/>
  <c r="AP4" i="8"/>
  <c r="AQ4" i="8"/>
  <c r="AR4" i="8"/>
  <c r="AS4" i="8"/>
  <c r="AT4" i="8"/>
  <c r="AU4" i="8"/>
  <c r="AV4" i="8"/>
  <c r="AW4" i="8"/>
  <c r="AX4" i="8"/>
  <c r="AO5" i="8"/>
  <c r="AP5" i="8"/>
  <c r="AQ5" i="8"/>
  <c r="AR5" i="8"/>
  <c r="AS5" i="8"/>
  <c r="AT5" i="8"/>
  <c r="AU5" i="8"/>
  <c r="AV5" i="8"/>
  <c r="AW5" i="8"/>
  <c r="AX5" i="8"/>
  <c r="AO6" i="8"/>
  <c r="AP6" i="8"/>
  <c r="AQ6" i="8"/>
  <c r="AR6" i="8"/>
  <c r="AS6" i="8"/>
  <c r="AT6" i="8"/>
  <c r="AU6" i="8"/>
  <c r="AV6" i="8"/>
  <c r="AW6" i="8"/>
  <c r="AX6" i="8"/>
  <c r="AO7" i="8"/>
  <c r="AP7" i="8"/>
  <c r="AQ7" i="8"/>
  <c r="AR7" i="8"/>
  <c r="AS7" i="8"/>
  <c r="AT7" i="8"/>
  <c r="AU7" i="8"/>
  <c r="AV7" i="8"/>
  <c r="AW7" i="8"/>
  <c r="AX7" i="8"/>
  <c r="AO8" i="8"/>
  <c r="AP8" i="8"/>
  <c r="AQ8" i="8"/>
  <c r="AR8" i="8"/>
  <c r="AS8" i="8"/>
  <c r="AT8" i="8"/>
  <c r="AU8" i="8"/>
  <c r="AV8" i="8"/>
  <c r="AW8" i="8"/>
  <c r="AX8" i="8"/>
  <c r="AO9" i="8"/>
  <c r="AP9" i="8"/>
  <c r="AQ9" i="8"/>
  <c r="AR9" i="8"/>
  <c r="AS9" i="8"/>
  <c r="AT9" i="8"/>
  <c r="AU9" i="8"/>
  <c r="AV9" i="8"/>
  <c r="AW9" i="8"/>
  <c r="AX9" i="8"/>
  <c r="AO10" i="8"/>
  <c r="AP10" i="8"/>
  <c r="AQ10" i="8"/>
  <c r="AR10" i="8"/>
  <c r="AS10" i="8"/>
  <c r="AT10" i="8"/>
  <c r="AU10" i="8"/>
  <c r="AV10" i="8"/>
  <c r="AW10" i="8"/>
  <c r="AX10" i="8"/>
  <c r="AO11" i="8"/>
  <c r="AP11" i="8"/>
  <c r="AQ11" i="8"/>
  <c r="AR11" i="8"/>
  <c r="AS11" i="8"/>
  <c r="AT11" i="8"/>
  <c r="AU11" i="8"/>
  <c r="AV11" i="8"/>
  <c r="AW11" i="8"/>
  <c r="AX11" i="8"/>
  <c r="AO12" i="8"/>
  <c r="AP12" i="8"/>
  <c r="AQ12" i="8"/>
  <c r="AR12" i="8"/>
  <c r="AS12" i="8"/>
  <c r="AT12" i="8"/>
  <c r="AU12" i="8"/>
  <c r="AV12" i="8"/>
  <c r="AW12" i="8"/>
  <c r="AX12" i="8"/>
  <c r="AO13" i="8"/>
  <c r="AP13" i="8"/>
  <c r="AQ13" i="8"/>
  <c r="AR13" i="8"/>
  <c r="AS13" i="8"/>
  <c r="AT13" i="8"/>
  <c r="AU13" i="8"/>
  <c r="AV13" i="8"/>
  <c r="AW13" i="8"/>
  <c r="AX13" i="8"/>
  <c r="AO14" i="8"/>
  <c r="AP14" i="8"/>
  <c r="AQ14" i="8"/>
  <c r="AR14" i="8"/>
  <c r="AS14" i="8"/>
  <c r="AT14" i="8"/>
  <c r="AU14" i="8"/>
  <c r="AV14" i="8"/>
  <c r="AW14" i="8"/>
  <c r="AX14" i="8"/>
  <c r="AO15" i="8"/>
  <c r="AP15" i="8"/>
  <c r="AQ15" i="8"/>
  <c r="AR15" i="8"/>
  <c r="AS15" i="8"/>
  <c r="AT15" i="8"/>
  <c r="AU15" i="8"/>
  <c r="AV15" i="8"/>
  <c r="AW15" i="8"/>
  <c r="AX15" i="8"/>
  <c r="AO16" i="8"/>
  <c r="AP16" i="8"/>
  <c r="AQ16" i="8"/>
  <c r="AR16" i="8"/>
  <c r="AS16" i="8"/>
  <c r="AT16" i="8"/>
  <c r="AU16" i="8"/>
  <c r="AV16" i="8"/>
  <c r="AW16" i="8"/>
  <c r="AX16" i="8"/>
  <c r="AO17" i="8"/>
  <c r="AP17" i="8"/>
  <c r="AQ17" i="8"/>
  <c r="AR17" i="8"/>
  <c r="AS17" i="8"/>
  <c r="AT17" i="8"/>
  <c r="AU17" i="8"/>
  <c r="AV17" i="8"/>
  <c r="AW17" i="8"/>
  <c r="AX17" i="8"/>
  <c r="AO18" i="8"/>
  <c r="AP18" i="8"/>
  <c r="AQ18" i="8"/>
  <c r="AR18" i="8"/>
  <c r="AS18" i="8"/>
  <c r="AT18" i="8"/>
  <c r="AU18" i="8"/>
  <c r="AV18" i="8"/>
  <c r="AW18" i="8"/>
  <c r="AX18" i="8"/>
  <c r="AO19" i="8"/>
  <c r="AP19" i="8"/>
  <c r="AQ19" i="8"/>
  <c r="AR19" i="8"/>
  <c r="AS19" i="8"/>
  <c r="AT19" i="8"/>
  <c r="AU19" i="8"/>
  <c r="AV19" i="8"/>
  <c r="AW19" i="8"/>
  <c r="AX19" i="8"/>
  <c r="AO20" i="8"/>
  <c r="AP20" i="8"/>
  <c r="AQ20" i="8"/>
  <c r="AR20" i="8"/>
  <c r="AS20" i="8"/>
  <c r="AT20" i="8"/>
  <c r="AU20" i="8"/>
  <c r="AV20" i="8"/>
  <c r="AW20" i="8"/>
  <c r="AX20" i="8"/>
  <c r="AO21" i="8"/>
  <c r="AP21" i="8"/>
  <c r="AQ21" i="8"/>
  <c r="AR21" i="8"/>
  <c r="AS21" i="8"/>
  <c r="AT21" i="8"/>
  <c r="AU21" i="8"/>
  <c r="AV21" i="8"/>
  <c r="AW21" i="8"/>
  <c r="AX21" i="8"/>
  <c r="AO22" i="8"/>
  <c r="AP22" i="8"/>
  <c r="AQ22" i="8"/>
  <c r="AR22" i="8"/>
  <c r="AS22" i="8"/>
  <c r="AT22" i="8"/>
  <c r="AU22" i="8"/>
  <c r="AV22" i="8"/>
  <c r="AW22" i="8"/>
  <c r="AX22" i="8"/>
  <c r="AO23" i="8"/>
  <c r="AP23" i="8"/>
  <c r="AQ23" i="8"/>
  <c r="AR23" i="8"/>
  <c r="AS23" i="8"/>
  <c r="AT23" i="8"/>
  <c r="AU23" i="8"/>
  <c r="AV23" i="8"/>
  <c r="AW23" i="8"/>
  <c r="AX23" i="8"/>
  <c r="AO24" i="8"/>
  <c r="AP24" i="8"/>
  <c r="AQ24" i="8"/>
  <c r="AR24" i="8"/>
  <c r="AS24" i="8"/>
  <c r="AT24" i="8"/>
  <c r="AU24" i="8"/>
  <c r="AV24" i="8"/>
  <c r="AW24" i="8"/>
  <c r="AX24" i="8"/>
  <c r="AO25" i="8"/>
  <c r="AP25" i="8"/>
  <c r="AQ25" i="8"/>
  <c r="AR25" i="8"/>
  <c r="AS25" i="8"/>
  <c r="AT25" i="8"/>
  <c r="AU25" i="8"/>
  <c r="AV25" i="8"/>
  <c r="AW25" i="8"/>
  <c r="AX25" i="8"/>
  <c r="AO26" i="8"/>
  <c r="AP26" i="8"/>
  <c r="AQ26" i="8"/>
  <c r="AR26" i="8"/>
  <c r="AS26" i="8"/>
  <c r="AT26" i="8"/>
  <c r="AU26" i="8"/>
  <c r="AV26" i="8"/>
  <c r="AW26" i="8"/>
  <c r="AX26" i="8"/>
  <c r="AO27" i="8"/>
  <c r="AP27" i="8"/>
  <c r="AQ27" i="8"/>
  <c r="AR27" i="8"/>
  <c r="AS27" i="8"/>
  <c r="AT27" i="8"/>
  <c r="AU27" i="8"/>
  <c r="AV27" i="8"/>
  <c r="AW27" i="8"/>
  <c r="AX27" i="8"/>
  <c r="AO28" i="8"/>
  <c r="AP28" i="8"/>
  <c r="AQ28" i="8"/>
  <c r="AR28" i="8"/>
  <c r="AS28" i="8"/>
  <c r="AT28" i="8"/>
  <c r="AU28" i="8"/>
  <c r="AV28" i="8"/>
  <c r="AW28" i="8"/>
  <c r="AX28" i="8"/>
  <c r="AO29" i="8"/>
  <c r="AP29" i="8"/>
  <c r="AQ29" i="8"/>
  <c r="AR29" i="8"/>
  <c r="AS29" i="8"/>
  <c r="AT29" i="8"/>
  <c r="AU29" i="8"/>
  <c r="AV29" i="8"/>
  <c r="AW29" i="8"/>
  <c r="AX29" i="8"/>
  <c r="AO30" i="8"/>
  <c r="AP30" i="8"/>
  <c r="AQ30" i="8"/>
  <c r="AR30" i="8"/>
  <c r="AS30" i="8"/>
  <c r="AT30" i="8"/>
  <c r="AU30" i="8"/>
  <c r="AV30" i="8"/>
  <c r="AW30" i="8"/>
  <c r="AX30" i="8"/>
  <c r="AO31" i="8"/>
  <c r="AP31" i="8"/>
  <c r="AQ31" i="8"/>
  <c r="AR31" i="8"/>
  <c r="AS31" i="8"/>
  <c r="AT31" i="8"/>
  <c r="AU31" i="8"/>
  <c r="AV31" i="8"/>
  <c r="AW31" i="8"/>
  <c r="AX31" i="8"/>
  <c r="AO32" i="8"/>
  <c r="AP32" i="8"/>
  <c r="AQ32" i="8"/>
  <c r="AR32" i="8"/>
  <c r="AS32" i="8"/>
  <c r="AT32" i="8"/>
  <c r="AU32" i="8"/>
  <c r="AV32" i="8"/>
  <c r="AW32" i="8"/>
  <c r="AX32" i="8"/>
  <c r="AO33" i="8"/>
  <c r="AP33" i="8"/>
  <c r="AQ33" i="8"/>
  <c r="AR33" i="8"/>
  <c r="AS33" i="8"/>
  <c r="AT33" i="8"/>
  <c r="AU33" i="8"/>
  <c r="AV33" i="8"/>
  <c r="AW33" i="8"/>
  <c r="AX33" i="8"/>
  <c r="AO34" i="8"/>
  <c r="AP34" i="8"/>
  <c r="AQ34" i="8"/>
  <c r="AR34" i="8"/>
  <c r="AS34" i="8"/>
  <c r="AT34" i="8"/>
  <c r="AU34" i="8"/>
  <c r="AV34" i="8"/>
  <c r="AW34" i="8"/>
  <c r="AX34" i="8"/>
  <c r="AO35" i="8"/>
  <c r="AP35" i="8"/>
  <c r="AQ35" i="8"/>
  <c r="AR35" i="8"/>
  <c r="AS35" i="8"/>
  <c r="AT35" i="8"/>
  <c r="AU35" i="8"/>
  <c r="AV35" i="8"/>
  <c r="AW35" i="8"/>
  <c r="AX35" i="8"/>
  <c r="AO36" i="8"/>
  <c r="AP36" i="8"/>
  <c r="AQ36" i="8"/>
  <c r="AR36" i="8"/>
  <c r="AS36" i="8"/>
  <c r="AT36" i="8"/>
  <c r="AU36" i="8"/>
  <c r="AV36" i="8"/>
  <c r="AW36" i="8"/>
  <c r="AX36" i="8"/>
  <c r="AO37" i="8"/>
  <c r="AP37" i="8"/>
  <c r="AQ37" i="8"/>
  <c r="AR37" i="8"/>
  <c r="AS37" i="8"/>
  <c r="AT37" i="8"/>
  <c r="AU37" i="8"/>
  <c r="AV37" i="8"/>
  <c r="AW37" i="8"/>
  <c r="AX37" i="8"/>
  <c r="AO38" i="8"/>
  <c r="AP38" i="8"/>
  <c r="AQ38" i="8"/>
  <c r="AR38" i="8"/>
  <c r="AS38" i="8"/>
  <c r="AT38" i="8"/>
  <c r="AU38" i="8"/>
  <c r="AV38" i="8"/>
  <c r="AW38" i="8"/>
  <c r="AX38" i="8"/>
  <c r="AO39" i="8"/>
  <c r="AP39" i="8"/>
  <c r="AQ39" i="8"/>
  <c r="AR39" i="8"/>
  <c r="AS39" i="8"/>
  <c r="AT39" i="8"/>
  <c r="AU39" i="8"/>
  <c r="AV39" i="8"/>
  <c r="AW39" i="8"/>
  <c r="AX39" i="8"/>
  <c r="AO40" i="8"/>
  <c r="AP40" i="8"/>
  <c r="AQ40" i="8"/>
  <c r="AR40" i="8"/>
  <c r="AS40" i="8"/>
  <c r="AT40" i="8"/>
  <c r="AU40" i="8"/>
  <c r="AV40" i="8"/>
  <c r="AW40" i="8"/>
  <c r="AX40" i="8"/>
  <c r="AO41" i="8"/>
  <c r="AP41" i="8"/>
  <c r="AQ41" i="8"/>
  <c r="AR41" i="8"/>
  <c r="AS41" i="8"/>
  <c r="AT41" i="8"/>
  <c r="AU41" i="8"/>
  <c r="AV41" i="8"/>
  <c r="AW41" i="8"/>
  <c r="AX41" i="8"/>
  <c r="AO42" i="8"/>
  <c r="AP42" i="8"/>
  <c r="AQ42" i="8"/>
  <c r="AR42" i="8"/>
  <c r="AS42" i="8"/>
  <c r="AT42" i="8"/>
  <c r="AU42" i="8"/>
  <c r="AV42" i="8"/>
  <c r="AW42" i="8"/>
  <c r="AX42" i="8"/>
  <c r="AO43" i="8"/>
  <c r="AP43" i="8"/>
  <c r="AQ43" i="8"/>
  <c r="AR43" i="8"/>
  <c r="AS43" i="8"/>
  <c r="AT43" i="8"/>
  <c r="AU43" i="8"/>
  <c r="AV43" i="8"/>
  <c r="AW43" i="8"/>
  <c r="AX43" i="8"/>
  <c r="AO44" i="8"/>
  <c r="AP44" i="8"/>
  <c r="AQ44" i="8"/>
  <c r="AR44" i="8"/>
  <c r="AS44" i="8"/>
  <c r="AT44" i="8"/>
  <c r="AU44" i="8"/>
  <c r="AV44" i="8"/>
  <c r="AW44" i="8"/>
  <c r="AX44" i="8"/>
  <c r="AO45" i="8"/>
  <c r="AP45" i="8"/>
  <c r="AQ45" i="8"/>
  <c r="AR45" i="8"/>
  <c r="AS45" i="8"/>
  <c r="AT45" i="8"/>
  <c r="AU45" i="8"/>
  <c r="AV45" i="8"/>
  <c r="AW45" i="8"/>
  <c r="AX45" i="8"/>
  <c r="AO46" i="8"/>
  <c r="AP46" i="8"/>
  <c r="AQ46" i="8"/>
  <c r="AR46" i="8"/>
  <c r="AS46" i="8"/>
  <c r="AT46" i="8"/>
  <c r="AU46" i="8"/>
  <c r="AV46" i="8"/>
  <c r="AW46" i="8"/>
  <c r="AX46" i="8"/>
  <c r="AO47" i="8"/>
  <c r="AP47" i="8"/>
  <c r="AQ47" i="8"/>
  <c r="AR47" i="8"/>
  <c r="AS47" i="8"/>
  <c r="AT47" i="8"/>
  <c r="AU47" i="8"/>
  <c r="AV47" i="8"/>
  <c r="AW47" i="8"/>
  <c r="AX47" i="8"/>
  <c r="AO48" i="8"/>
  <c r="AP48" i="8"/>
  <c r="AQ48" i="8"/>
  <c r="AR48" i="8"/>
  <c r="AS48" i="8"/>
  <c r="AT48" i="8"/>
  <c r="AU48" i="8"/>
  <c r="AV48" i="8"/>
  <c r="AW48" i="8"/>
  <c r="AX48" i="8"/>
  <c r="AO49" i="8"/>
  <c r="AP49" i="8"/>
  <c r="AQ49" i="8"/>
  <c r="AR49" i="8"/>
  <c r="AS49" i="8"/>
  <c r="AT49" i="8"/>
  <c r="AU49" i="8"/>
  <c r="AV49" i="8"/>
  <c r="AW49" i="8"/>
  <c r="AX49" i="8"/>
  <c r="AO50" i="8"/>
  <c r="AP50" i="8"/>
  <c r="AQ50" i="8"/>
  <c r="AR50" i="8"/>
  <c r="AS50" i="8"/>
  <c r="AT50" i="8"/>
  <c r="AU50" i="8"/>
  <c r="AV50" i="8"/>
  <c r="AW50" i="8"/>
  <c r="AX50" i="8"/>
  <c r="AO51" i="8"/>
  <c r="AP51" i="8"/>
  <c r="AQ51" i="8"/>
  <c r="AR51" i="8"/>
  <c r="AS51" i="8"/>
  <c r="AT51" i="8"/>
  <c r="AU51" i="8"/>
  <c r="AV51" i="8"/>
  <c r="AW51" i="8"/>
  <c r="AX51" i="8"/>
  <c r="AX2" i="8"/>
  <c r="AW2" i="8"/>
  <c r="AV2" i="8"/>
  <c r="AU2" i="8"/>
  <c r="AT2" i="8"/>
  <c r="AS2" i="8"/>
  <c r="AR2" i="8"/>
  <c r="AQ2" i="8"/>
  <c r="AP2" i="8"/>
  <c r="AO2" i="8"/>
  <c r="P2" i="8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D22" i="7" l="1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N41" i="7" l="1"/>
  <c r="N30" i="7"/>
  <c r="N29" i="7"/>
  <c r="N51" i="7"/>
  <c r="N48" i="7"/>
  <c r="N28" i="7"/>
  <c r="N50" i="7"/>
  <c r="N27" i="7"/>
  <c r="N60" i="7"/>
  <c r="N58" i="7"/>
  <c r="N46" i="7"/>
  <c r="N36" i="7"/>
  <c r="N26" i="7"/>
  <c r="N31" i="7"/>
  <c r="N49" i="7"/>
  <c r="N35" i="7"/>
  <c r="N25" i="7"/>
  <c r="N59" i="7"/>
  <c r="N37" i="7"/>
  <c r="N54" i="7"/>
  <c r="N44" i="7"/>
  <c r="N34" i="7"/>
  <c r="N24" i="7"/>
  <c r="N61" i="7"/>
  <c r="N39" i="7"/>
  <c r="N57" i="7"/>
  <c r="N56" i="7"/>
  <c r="N55" i="7"/>
  <c r="N53" i="7"/>
  <c r="N43" i="7"/>
  <c r="N33" i="7"/>
  <c r="N23" i="7"/>
  <c r="N40" i="7"/>
  <c r="N38" i="7"/>
  <c r="N47" i="7"/>
  <c r="N45" i="7"/>
  <c r="N62" i="7"/>
  <c r="N52" i="7"/>
  <c r="N42" i="7"/>
  <c r="N32" i="7"/>
  <c r="N22" i="7"/>
  <c r="K29" i="7"/>
  <c r="L29" i="7"/>
  <c r="J29" i="7"/>
  <c r="I29" i="7"/>
  <c r="H29" i="7"/>
  <c r="K48" i="7"/>
  <c r="J48" i="7"/>
  <c r="H48" i="7"/>
  <c r="L48" i="7"/>
  <c r="I48" i="7"/>
  <c r="K38" i="7"/>
  <c r="L38" i="7"/>
  <c r="I38" i="7"/>
  <c r="H38" i="7"/>
  <c r="J38" i="7"/>
  <c r="K28" i="7"/>
  <c r="J28" i="7"/>
  <c r="I28" i="7"/>
  <c r="H28" i="7"/>
  <c r="L28" i="7"/>
  <c r="K47" i="7"/>
  <c r="L47" i="7"/>
  <c r="J47" i="7"/>
  <c r="I47" i="7"/>
  <c r="H47" i="7"/>
  <c r="K55" i="7"/>
  <c r="L55" i="7"/>
  <c r="J55" i="7"/>
  <c r="I55" i="7"/>
  <c r="H55" i="7"/>
  <c r="K25" i="7"/>
  <c r="L25" i="7"/>
  <c r="J25" i="7"/>
  <c r="I25" i="7"/>
  <c r="H25" i="7"/>
  <c r="K39" i="7"/>
  <c r="L39" i="7"/>
  <c r="J39" i="7"/>
  <c r="I39" i="7"/>
  <c r="H39" i="7"/>
  <c r="K46" i="7"/>
  <c r="L46" i="7"/>
  <c r="J46" i="7"/>
  <c r="I46" i="7"/>
  <c r="H46" i="7"/>
  <c r="K24" i="7"/>
  <c r="L24" i="7"/>
  <c r="J24" i="7"/>
  <c r="I24" i="7"/>
  <c r="H24" i="7"/>
  <c r="K37" i="7"/>
  <c r="L37" i="7"/>
  <c r="J37" i="7"/>
  <c r="I37" i="7"/>
  <c r="H37" i="7"/>
  <c r="K36" i="7"/>
  <c r="L36" i="7"/>
  <c r="J36" i="7"/>
  <c r="I36" i="7"/>
  <c r="H36" i="7"/>
  <c r="K43" i="7"/>
  <c r="L43" i="7"/>
  <c r="J43" i="7"/>
  <c r="I43" i="7"/>
  <c r="H43" i="7"/>
  <c r="K33" i="7"/>
  <c r="L33" i="7"/>
  <c r="J33" i="7"/>
  <c r="I33" i="7"/>
  <c r="H33" i="7"/>
  <c r="K23" i="7"/>
  <c r="L23" i="7"/>
  <c r="J23" i="7"/>
  <c r="I23" i="7"/>
  <c r="H23" i="7"/>
  <c r="K59" i="7"/>
  <c r="L59" i="7"/>
  <c r="J59" i="7"/>
  <c r="I59" i="7"/>
  <c r="H59" i="7"/>
  <c r="K57" i="7"/>
  <c r="L57" i="7"/>
  <c r="J57" i="7"/>
  <c r="I57" i="7"/>
  <c r="H57" i="7"/>
  <c r="K26" i="7"/>
  <c r="L26" i="7"/>
  <c r="J26" i="7"/>
  <c r="I26" i="7"/>
  <c r="H26" i="7"/>
  <c r="K34" i="7"/>
  <c r="L34" i="7"/>
  <c r="J34" i="7"/>
  <c r="I34" i="7"/>
  <c r="H34" i="7"/>
  <c r="K53" i="7"/>
  <c r="L53" i="7"/>
  <c r="J53" i="7"/>
  <c r="I53" i="7"/>
  <c r="H53" i="7"/>
  <c r="K62" i="7"/>
  <c r="L62" i="7"/>
  <c r="J62" i="7"/>
  <c r="I62" i="7"/>
  <c r="H62" i="7"/>
  <c r="K52" i="7"/>
  <c r="L52" i="7"/>
  <c r="J52" i="7"/>
  <c r="I52" i="7"/>
  <c r="H52" i="7"/>
  <c r="K42" i="7"/>
  <c r="L42" i="7"/>
  <c r="J42" i="7"/>
  <c r="I42" i="7"/>
  <c r="H42" i="7"/>
  <c r="K32" i="7"/>
  <c r="L32" i="7"/>
  <c r="J32" i="7"/>
  <c r="I32" i="7"/>
  <c r="H32" i="7"/>
  <c r="K22" i="7"/>
  <c r="L22" i="7"/>
  <c r="J22" i="7"/>
  <c r="I22" i="7"/>
  <c r="H22" i="7"/>
  <c r="K27" i="7"/>
  <c r="L27" i="7"/>
  <c r="J27" i="7"/>
  <c r="I27" i="7"/>
  <c r="H27" i="7"/>
  <c r="K35" i="7"/>
  <c r="L35" i="7"/>
  <c r="J35" i="7"/>
  <c r="I35" i="7"/>
  <c r="H35" i="7"/>
  <c r="K54" i="7"/>
  <c r="L54" i="7"/>
  <c r="J54" i="7"/>
  <c r="I54" i="7"/>
  <c r="H54" i="7"/>
  <c r="K51" i="7"/>
  <c r="L51" i="7"/>
  <c r="J51" i="7"/>
  <c r="I51" i="7"/>
  <c r="H51" i="7"/>
  <c r="K31" i="7"/>
  <c r="L31" i="7"/>
  <c r="J31" i="7"/>
  <c r="I31" i="7"/>
  <c r="H31" i="7"/>
  <c r="K49" i="7"/>
  <c r="L49" i="7"/>
  <c r="J49" i="7"/>
  <c r="I49" i="7"/>
  <c r="H49" i="7"/>
  <c r="L58" i="7"/>
  <c r="J58" i="7"/>
  <c r="I58" i="7"/>
  <c r="H58" i="7"/>
  <c r="K58" i="7"/>
  <c r="K56" i="7"/>
  <c r="L56" i="7"/>
  <c r="J56" i="7"/>
  <c r="I56" i="7"/>
  <c r="H56" i="7"/>
  <c r="K45" i="7"/>
  <c r="L45" i="7"/>
  <c r="J45" i="7"/>
  <c r="I45" i="7"/>
  <c r="H45" i="7"/>
  <c r="K44" i="7"/>
  <c r="L44" i="7"/>
  <c r="J44" i="7"/>
  <c r="I44" i="7"/>
  <c r="H44" i="7"/>
  <c r="K61" i="7"/>
  <c r="L61" i="7"/>
  <c r="J61" i="7"/>
  <c r="I61" i="7"/>
  <c r="H61" i="7"/>
  <c r="K41" i="7"/>
  <c r="L41" i="7"/>
  <c r="J41" i="7"/>
  <c r="I41" i="7"/>
  <c r="H41" i="7"/>
  <c r="K60" i="7"/>
  <c r="L60" i="7"/>
  <c r="J60" i="7"/>
  <c r="I60" i="7"/>
  <c r="H60" i="7"/>
  <c r="K50" i="7"/>
  <c r="L50" i="7"/>
  <c r="J50" i="7"/>
  <c r="I50" i="7"/>
  <c r="H50" i="7"/>
  <c r="K40" i="7"/>
  <c r="L40" i="7"/>
  <c r="J40" i="7"/>
  <c r="I40" i="7"/>
  <c r="H40" i="7"/>
  <c r="K30" i="7"/>
  <c r="L30" i="7"/>
  <c r="J30" i="7"/>
  <c r="I30" i="7"/>
  <c r="H30" i="7"/>
  <c r="Z2" i="8"/>
  <c r="E3" i="8" l="1"/>
  <c r="F3" i="8"/>
  <c r="G3" i="8"/>
  <c r="H3" i="8"/>
  <c r="I3" i="8"/>
  <c r="J3" i="8"/>
  <c r="K3" i="8"/>
  <c r="L3" i="8"/>
  <c r="M3" i="8"/>
  <c r="N3" i="8"/>
  <c r="O3" i="8"/>
  <c r="P3" i="8"/>
  <c r="Q3" i="8"/>
  <c r="R3" i="8"/>
  <c r="S3" i="8"/>
  <c r="T3" i="8"/>
  <c r="X3" i="8"/>
  <c r="Y3" i="8"/>
  <c r="Z3" i="8"/>
  <c r="AB3" i="8"/>
  <c r="AC3" i="8"/>
  <c r="AD3" i="8"/>
  <c r="AE3" i="8"/>
  <c r="AF3" i="8"/>
  <c r="AG3" i="8"/>
  <c r="AI3" i="8"/>
  <c r="AJ3" i="8"/>
  <c r="AK3" i="8"/>
  <c r="AL3" i="8"/>
  <c r="AM3" i="8"/>
  <c r="AN3" i="8"/>
  <c r="E4" i="8"/>
  <c r="D4" i="8" s="1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X4" i="8"/>
  <c r="Y4" i="8"/>
  <c r="Z4" i="8"/>
  <c r="AB4" i="8"/>
  <c r="AC4" i="8"/>
  <c r="AD4" i="8"/>
  <c r="AE4" i="8"/>
  <c r="AF4" i="8"/>
  <c r="AG4" i="8"/>
  <c r="AI4" i="8"/>
  <c r="AJ4" i="8"/>
  <c r="AK4" i="8"/>
  <c r="AL4" i="8"/>
  <c r="AM4" i="8"/>
  <c r="AN4" i="8"/>
  <c r="E5" i="8"/>
  <c r="D5" i="8" s="1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X5" i="8"/>
  <c r="Y5" i="8"/>
  <c r="Z5" i="8"/>
  <c r="AB5" i="8"/>
  <c r="AC5" i="8"/>
  <c r="AD5" i="8"/>
  <c r="AE5" i="8"/>
  <c r="AF5" i="8"/>
  <c r="AG5" i="8"/>
  <c r="AI5" i="8"/>
  <c r="AJ5" i="8"/>
  <c r="AK5" i="8"/>
  <c r="AL5" i="8"/>
  <c r="AM5" i="8"/>
  <c r="AN5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T6" i="8"/>
  <c r="X6" i="8"/>
  <c r="Y6" i="8"/>
  <c r="Z6" i="8"/>
  <c r="AB6" i="8"/>
  <c r="AC6" i="8"/>
  <c r="AD6" i="8"/>
  <c r="AE6" i="8"/>
  <c r="AF6" i="8"/>
  <c r="AG6" i="8"/>
  <c r="AI6" i="8"/>
  <c r="AJ6" i="8"/>
  <c r="AK6" i="8"/>
  <c r="AL6" i="8"/>
  <c r="AM6" i="8"/>
  <c r="AN6" i="8"/>
  <c r="E7" i="8"/>
  <c r="D7" i="8" s="1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T7" i="8"/>
  <c r="X7" i="8"/>
  <c r="Y7" i="8"/>
  <c r="Z7" i="8"/>
  <c r="AB7" i="8"/>
  <c r="AC7" i="8"/>
  <c r="AD7" i="8"/>
  <c r="AE7" i="8"/>
  <c r="AF7" i="8"/>
  <c r="AG7" i="8"/>
  <c r="AI7" i="8"/>
  <c r="AJ7" i="8"/>
  <c r="AK7" i="8"/>
  <c r="AL7" i="8"/>
  <c r="AM7" i="8"/>
  <c r="AN7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X8" i="8"/>
  <c r="Y8" i="8"/>
  <c r="Z8" i="8"/>
  <c r="AB8" i="8"/>
  <c r="AC8" i="8"/>
  <c r="AD8" i="8"/>
  <c r="AE8" i="8"/>
  <c r="AF8" i="8"/>
  <c r="AG8" i="8"/>
  <c r="AI8" i="8"/>
  <c r="AJ8" i="8"/>
  <c r="AK8" i="8"/>
  <c r="AL8" i="8"/>
  <c r="AM8" i="8"/>
  <c r="AN8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X9" i="8"/>
  <c r="Y9" i="8"/>
  <c r="Z9" i="8"/>
  <c r="AB9" i="8"/>
  <c r="AC9" i="8"/>
  <c r="AD9" i="8"/>
  <c r="AE9" i="8"/>
  <c r="AF9" i="8"/>
  <c r="AG9" i="8"/>
  <c r="AI9" i="8"/>
  <c r="AJ9" i="8"/>
  <c r="AK9" i="8"/>
  <c r="AL9" i="8"/>
  <c r="AM9" i="8"/>
  <c r="AN9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X10" i="8"/>
  <c r="Y10" i="8"/>
  <c r="Z10" i="8"/>
  <c r="AB10" i="8"/>
  <c r="AC10" i="8"/>
  <c r="AD10" i="8"/>
  <c r="AE10" i="8"/>
  <c r="AF10" i="8"/>
  <c r="AG10" i="8"/>
  <c r="AI10" i="8"/>
  <c r="AJ10" i="8"/>
  <c r="AK10" i="8"/>
  <c r="AL10" i="8"/>
  <c r="AM10" i="8"/>
  <c r="AN10" i="8"/>
  <c r="E11" i="8"/>
  <c r="A11" i="8" s="1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X11" i="8"/>
  <c r="Y11" i="8"/>
  <c r="Z11" i="8"/>
  <c r="AB11" i="8"/>
  <c r="AC11" i="8"/>
  <c r="AD11" i="8"/>
  <c r="AE11" i="8"/>
  <c r="AF11" i="8"/>
  <c r="AG11" i="8"/>
  <c r="AI11" i="8"/>
  <c r="AJ11" i="8"/>
  <c r="AK11" i="8"/>
  <c r="AL11" i="8"/>
  <c r="AM11" i="8"/>
  <c r="AN11" i="8"/>
  <c r="E12" i="8"/>
  <c r="A12" i="8" s="1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X12" i="8"/>
  <c r="Y12" i="8"/>
  <c r="Z12" i="8"/>
  <c r="AB12" i="8"/>
  <c r="AC12" i="8"/>
  <c r="AD12" i="8"/>
  <c r="AE12" i="8"/>
  <c r="AF12" i="8"/>
  <c r="AG12" i="8"/>
  <c r="AI12" i="8"/>
  <c r="AJ12" i="8"/>
  <c r="AK12" i="8"/>
  <c r="AL12" i="8"/>
  <c r="AM12" i="8"/>
  <c r="AN12" i="8"/>
  <c r="E13" i="8"/>
  <c r="D13" i="8" s="1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X13" i="8"/>
  <c r="Y13" i="8"/>
  <c r="Z13" i="8"/>
  <c r="AB13" i="8"/>
  <c r="AC13" i="8"/>
  <c r="AD13" i="8"/>
  <c r="AE13" i="8"/>
  <c r="AF13" i="8"/>
  <c r="AG13" i="8"/>
  <c r="AI13" i="8"/>
  <c r="AJ13" i="8"/>
  <c r="AK13" i="8"/>
  <c r="AL13" i="8"/>
  <c r="AM13" i="8"/>
  <c r="AN13" i="8"/>
  <c r="E14" i="8"/>
  <c r="A14" i="8" s="1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X14" i="8"/>
  <c r="Y14" i="8"/>
  <c r="Z14" i="8"/>
  <c r="AB14" i="8"/>
  <c r="AC14" i="8"/>
  <c r="AD14" i="8"/>
  <c r="AE14" i="8"/>
  <c r="AF14" i="8"/>
  <c r="AG14" i="8"/>
  <c r="AI14" i="8"/>
  <c r="AJ14" i="8"/>
  <c r="AK14" i="8"/>
  <c r="AL14" i="8"/>
  <c r="AM14" i="8"/>
  <c r="AN14" i="8"/>
  <c r="E15" i="8"/>
  <c r="D15" i="8" s="1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X15" i="8"/>
  <c r="Y15" i="8"/>
  <c r="Z15" i="8"/>
  <c r="AB15" i="8"/>
  <c r="AC15" i="8"/>
  <c r="AD15" i="8"/>
  <c r="AE15" i="8"/>
  <c r="AF15" i="8"/>
  <c r="AG15" i="8"/>
  <c r="AI15" i="8"/>
  <c r="AJ15" i="8"/>
  <c r="AK15" i="8"/>
  <c r="AL15" i="8"/>
  <c r="AM15" i="8"/>
  <c r="AN15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X16" i="8"/>
  <c r="Y16" i="8"/>
  <c r="Z16" i="8"/>
  <c r="AB16" i="8"/>
  <c r="AC16" i="8"/>
  <c r="AD16" i="8"/>
  <c r="AE16" i="8"/>
  <c r="AF16" i="8"/>
  <c r="AG16" i="8"/>
  <c r="AI16" i="8"/>
  <c r="AJ16" i="8"/>
  <c r="AK16" i="8"/>
  <c r="AL16" i="8"/>
  <c r="AM16" i="8"/>
  <c r="AN16" i="8"/>
  <c r="E17" i="8"/>
  <c r="D17" i="8" s="1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X17" i="8"/>
  <c r="Y17" i="8"/>
  <c r="Z17" i="8"/>
  <c r="AB17" i="8"/>
  <c r="AC17" i="8"/>
  <c r="AD17" i="8"/>
  <c r="AE17" i="8"/>
  <c r="AF17" i="8"/>
  <c r="AG17" i="8"/>
  <c r="AI17" i="8"/>
  <c r="AJ17" i="8"/>
  <c r="AK17" i="8"/>
  <c r="AL17" i="8"/>
  <c r="AM17" i="8"/>
  <c r="AN17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X18" i="8"/>
  <c r="Y18" i="8"/>
  <c r="Z18" i="8"/>
  <c r="AB18" i="8"/>
  <c r="AC18" i="8"/>
  <c r="AD18" i="8"/>
  <c r="AE18" i="8"/>
  <c r="AF18" i="8"/>
  <c r="AG18" i="8"/>
  <c r="AI18" i="8"/>
  <c r="AJ18" i="8"/>
  <c r="AK18" i="8"/>
  <c r="AL18" i="8"/>
  <c r="AM18" i="8"/>
  <c r="AN18" i="8"/>
  <c r="E19" i="8"/>
  <c r="A19" i="8" s="1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X19" i="8"/>
  <c r="Y19" i="8"/>
  <c r="Z19" i="8"/>
  <c r="AB19" i="8"/>
  <c r="AC19" i="8"/>
  <c r="AD19" i="8"/>
  <c r="AE19" i="8"/>
  <c r="AF19" i="8"/>
  <c r="AG19" i="8"/>
  <c r="AI19" i="8"/>
  <c r="AJ19" i="8"/>
  <c r="AK19" i="8"/>
  <c r="AL19" i="8"/>
  <c r="AM19" i="8"/>
  <c r="AN19" i="8"/>
  <c r="E20" i="8"/>
  <c r="A20" i="8" s="1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X20" i="8"/>
  <c r="Y20" i="8"/>
  <c r="Z20" i="8"/>
  <c r="AB20" i="8"/>
  <c r="AC20" i="8"/>
  <c r="AD20" i="8"/>
  <c r="AE20" i="8"/>
  <c r="AF20" i="8"/>
  <c r="AG20" i="8"/>
  <c r="AI20" i="8"/>
  <c r="AJ20" i="8"/>
  <c r="AK20" i="8"/>
  <c r="AL20" i="8"/>
  <c r="AM20" i="8"/>
  <c r="AN20" i="8"/>
  <c r="E21" i="8"/>
  <c r="A21" i="8" s="1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X21" i="8"/>
  <c r="Y21" i="8"/>
  <c r="Z21" i="8"/>
  <c r="AB21" i="8"/>
  <c r="AC21" i="8"/>
  <c r="AD21" i="8"/>
  <c r="AE21" i="8"/>
  <c r="AF21" i="8"/>
  <c r="AG21" i="8"/>
  <c r="AI21" i="8"/>
  <c r="AJ21" i="8"/>
  <c r="AK21" i="8"/>
  <c r="AL21" i="8"/>
  <c r="AM21" i="8"/>
  <c r="AN21" i="8"/>
  <c r="E22" i="8"/>
  <c r="D22" i="8" s="1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X22" i="8"/>
  <c r="Y22" i="8"/>
  <c r="Z22" i="8"/>
  <c r="AB22" i="8"/>
  <c r="AC22" i="8"/>
  <c r="AD22" i="8"/>
  <c r="AE22" i="8"/>
  <c r="AF22" i="8"/>
  <c r="AG22" i="8"/>
  <c r="AI22" i="8"/>
  <c r="AJ22" i="8"/>
  <c r="AK22" i="8"/>
  <c r="AL22" i="8"/>
  <c r="AM22" i="8"/>
  <c r="AN22" i="8"/>
  <c r="E23" i="8"/>
  <c r="D23" i="8" s="1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X23" i="8"/>
  <c r="Y23" i="8"/>
  <c r="Z23" i="8"/>
  <c r="AB23" i="8"/>
  <c r="AC23" i="8"/>
  <c r="AD23" i="8"/>
  <c r="AE23" i="8"/>
  <c r="AF23" i="8"/>
  <c r="AG23" i="8"/>
  <c r="AI23" i="8"/>
  <c r="AJ23" i="8"/>
  <c r="AK23" i="8"/>
  <c r="AL23" i="8"/>
  <c r="AM23" i="8"/>
  <c r="AN23" i="8"/>
  <c r="E24" i="8"/>
  <c r="A24" i="8" s="1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X24" i="8"/>
  <c r="Y24" i="8"/>
  <c r="Z24" i="8"/>
  <c r="AB24" i="8"/>
  <c r="AC24" i="8"/>
  <c r="AD24" i="8"/>
  <c r="AE24" i="8"/>
  <c r="AF24" i="8"/>
  <c r="AG24" i="8"/>
  <c r="AI24" i="8"/>
  <c r="AJ24" i="8"/>
  <c r="AK24" i="8"/>
  <c r="AL24" i="8"/>
  <c r="AM24" i="8"/>
  <c r="AN24" i="8"/>
  <c r="E25" i="8"/>
  <c r="D25" i="8" s="1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X25" i="8"/>
  <c r="Y25" i="8"/>
  <c r="Z25" i="8"/>
  <c r="AB25" i="8"/>
  <c r="AC25" i="8"/>
  <c r="AD25" i="8"/>
  <c r="AE25" i="8"/>
  <c r="AF25" i="8"/>
  <c r="AG25" i="8"/>
  <c r="AI25" i="8"/>
  <c r="AJ25" i="8"/>
  <c r="AK25" i="8"/>
  <c r="AL25" i="8"/>
  <c r="AM25" i="8"/>
  <c r="AN25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X26" i="8"/>
  <c r="Y26" i="8"/>
  <c r="Z26" i="8"/>
  <c r="AB26" i="8"/>
  <c r="AC26" i="8"/>
  <c r="AD26" i="8"/>
  <c r="AE26" i="8"/>
  <c r="AF26" i="8"/>
  <c r="AG26" i="8"/>
  <c r="AI26" i="8"/>
  <c r="AJ26" i="8"/>
  <c r="AK26" i="8"/>
  <c r="AL26" i="8"/>
  <c r="AM26" i="8"/>
  <c r="AN26" i="8"/>
  <c r="E27" i="8"/>
  <c r="D27" i="8" s="1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X27" i="8"/>
  <c r="Y27" i="8"/>
  <c r="Z27" i="8"/>
  <c r="AB27" i="8"/>
  <c r="AC27" i="8"/>
  <c r="AD27" i="8"/>
  <c r="AE27" i="8"/>
  <c r="AF27" i="8"/>
  <c r="AG27" i="8"/>
  <c r="AI27" i="8"/>
  <c r="AJ27" i="8"/>
  <c r="AK27" i="8"/>
  <c r="AL27" i="8"/>
  <c r="AM27" i="8"/>
  <c r="AN27" i="8"/>
  <c r="E28" i="8"/>
  <c r="D28" i="8" s="1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X28" i="8"/>
  <c r="Y28" i="8"/>
  <c r="Z28" i="8"/>
  <c r="AB28" i="8"/>
  <c r="AC28" i="8"/>
  <c r="AD28" i="8"/>
  <c r="AE28" i="8"/>
  <c r="AF28" i="8"/>
  <c r="AG28" i="8"/>
  <c r="AI28" i="8"/>
  <c r="AJ28" i="8"/>
  <c r="AK28" i="8"/>
  <c r="AL28" i="8"/>
  <c r="AM28" i="8"/>
  <c r="AN28" i="8"/>
  <c r="E29" i="8"/>
  <c r="A29" i="8" s="1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X29" i="8"/>
  <c r="Y29" i="8"/>
  <c r="Z29" i="8"/>
  <c r="AB29" i="8"/>
  <c r="AC29" i="8"/>
  <c r="AD29" i="8"/>
  <c r="AE29" i="8"/>
  <c r="AF29" i="8"/>
  <c r="AG29" i="8"/>
  <c r="AI29" i="8"/>
  <c r="AJ29" i="8"/>
  <c r="AK29" i="8"/>
  <c r="AL29" i="8"/>
  <c r="AM29" i="8"/>
  <c r="AN29" i="8"/>
  <c r="E30" i="8"/>
  <c r="D30" i="8" s="1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X30" i="8"/>
  <c r="Y30" i="8"/>
  <c r="Z30" i="8"/>
  <c r="AB30" i="8"/>
  <c r="AC30" i="8"/>
  <c r="AD30" i="8"/>
  <c r="AE30" i="8"/>
  <c r="AF30" i="8"/>
  <c r="AG30" i="8"/>
  <c r="AI30" i="8"/>
  <c r="AJ30" i="8"/>
  <c r="AK30" i="8"/>
  <c r="AL30" i="8"/>
  <c r="AM30" i="8"/>
  <c r="AN30" i="8"/>
  <c r="E31" i="8"/>
  <c r="A31" i="8" s="1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X31" i="8"/>
  <c r="Y31" i="8"/>
  <c r="Z31" i="8"/>
  <c r="AB31" i="8"/>
  <c r="AC31" i="8"/>
  <c r="AD31" i="8"/>
  <c r="AE31" i="8"/>
  <c r="AF31" i="8"/>
  <c r="AG31" i="8"/>
  <c r="AI31" i="8"/>
  <c r="AJ31" i="8"/>
  <c r="AK31" i="8"/>
  <c r="AL31" i="8"/>
  <c r="AM31" i="8"/>
  <c r="AN31" i="8"/>
  <c r="E32" i="8"/>
  <c r="A32" i="8" s="1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X32" i="8"/>
  <c r="Y32" i="8"/>
  <c r="Z32" i="8"/>
  <c r="AB32" i="8"/>
  <c r="AC32" i="8"/>
  <c r="AD32" i="8"/>
  <c r="AE32" i="8"/>
  <c r="AF32" i="8"/>
  <c r="AG32" i="8"/>
  <c r="AI32" i="8"/>
  <c r="AJ32" i="8"/>
  <c r="AK32" i="8"/>
  <c r="AL32" i="8"/>
  <c r="AM32" i="8"/>
  <c r="AN32" i="8"/>
  <c r="E33" i="8"/>
  <c r="B33" i="8" s="1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X33" i="8"/>
  <c r="Y33" i="8"/>
  <c r="Z33" i="8"/>
  <c r="AB33" i="8"/>
  <c r="AC33" i="8"/>
  <c r="AD33" i="8"/>
  <c r="AE33" i="8"/>
  <c r="AF33" i="8"/>
  <c r="AG33" i="8"/>
  <c r="AI33" i="8"/>
  <c r="AJ33" i="8"/>
  <c r="AK33" i="8"/>
  <c r="AL33" i="8"/>
  <c r="AM33" i="8"/>
  <c r="AN33" i="8"/>
  <c r="E34" i="8"/>
  <c r="A34" i="8" s="1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X34" i="8"/>
  <c r="Y34" i="8"/>
  <c r="Z34" i="8"/>
  <c r="AB34" i="8"/>
  <c r="AC34" i="8"/>
  <c r="AD34" i="8"/>
  <c r="AE34" i="8"/>
  <c r="AF34" i="8"/>
  <c r="AG34" i="8"/>
  <c r="AI34" i="8"/>
  <c r="AJ34" i="8"/>
  <c r="AK34" i="8"/>
  <c r="AL34" i="8"/>
  <c r="AM34" i="8"/>
  <c r="AN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X35" i="8"/>
  <c r="Y35" i="8"/>
  <c r="Z35" i="8"/>
  <c r="AB35" i="8"/>
  <c r="AC35" i="8"/>
  <c r="AD35" i="8"/>
  <c r="AE35" i="8"/>
  <c r="AF35" i="8"/>
  <c r="AG35" i="8"/>
  <c r="AI35" i="8"/>
  <c r="AJ35" i="8"/>
  <c r="AK35" i="8"/>
  <c r="AL35" i="8"/>
  <c r="AM35" i="8"/>
  <c r="AN35" i="8"/>
  <c r="E36" i="8"/>
  <c r="A36" i="8" s="1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X36" i="8"/>
  <c r="Y36" i="8"/>
  <c r="Z36" i="8"/>
  <c r="AB36" i="8"/>
  <c r="AC36" i="8"/>
  <c r="AD36" i="8"/>
  <c r="AE36" i="8"/>
  <c r="AF36" i="8"/>
  <c r="AG36" i="8"/>
  <c r="AI36" i="8"/>
  <c r="AJ36" i="8"/>
  <c r="AK36" i="8"/>
  <c r="AL36" i="8"/>
  <c r="AM36" i="8"/>
  <c r="AN36" i="8"/>
  <c r="E37" i="8"/>
  <c r="B37" i="8" s="1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X37" i="8"/>
  <c r="Y37" i="8"/>
  <c r="Z37" i="8"/>
  <c r="AB37" i="8"/>
  <c r="AC37" i="8"/>
  <c r="AD37" i="8"/>
  <c r="AE37" i="8"/>
  <c r="AF37" i="8"/>
  <c r="AG37" i="8"/>
  <c r="AI37" i="8"/>
  <c r="AJ37" i="8"/>
  <c r="AK37" i="8"/>
  <c r="AL37" i="8"/>
  <c r="AM37" i="8"/>
  <c r="AN37" i="8"/>
  <c r="E38" i="8"/>
  <c r="D38" i="8" s="1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X38" i="8"/>
  <c r="Y38" i="8"/>
  <c r="Z38" i="8"/>
  <c r="AB38" i="8"/>
  <c r="AC38" i="8"/>
  <c r="AD38" i="8"/>
  <c r="AE38" i="8"/>
  <c r="AF38" i="8"/>
  <c r="AG38" i="8"/>
  <c r="AI38" i="8"/>
  <c r="AJ38" i="8"/>
  <c r="AK38" i="8"/>
  <c r="AL38" i="8"/>
  <c r="AM38" i="8"/>
  <c r="AN38" i="8"/>
  <c r="E39" i="8"/>
  <c r="A39" i="8" s="1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X39" i="8"/>
  <c r="Y39" i="8"/>
  <c r="Z39" i="8"/>
  <c r="AB39" i="8"/>
  <c r="AC39" i="8"/>
  <c r="AD39" i="8"/>
  <c r="AE39" i="8"/>
  <c r="AF39" i="8"/>
  <c r="AG39" i="8"/>
  <c r="AI39" i="8"/>
  <c r="AJ39" i="8"/>
  <c r="AK39" i="8"/>
  <c r="AL39" i="8"/>
  <c r="AM39" i="8"/>
  <c r="AN39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X40" i="8"/>
  <c r="Y40" i="8"/>
  <c r="Z40" i="8"/>
  <c r="AA40" i="8"/>
  <c r="AB40" i="8"/>
  <c r="AC40" i="8"/>
  <c r="AD40" i="8"/>
  <c r="AE40" i="8"/>
  <c r="AF40" i="8"/>
  <c r="AG40" i="8"/>
  <c r="AI40" i="8"/>
  <c r="AJ40" i="8"/>
  <c r="AK40" i="8"/>
  <c r="AL40" i="8"/>
  <c r="AM40" i="8"/>
  <c r="AN40" i="8"/>
  <c r="E41" i="8"/>
  <c r="B41" i="8" s="1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X41" i="8"/>
  <c r="Y41" i="8"/>
  <c r="Z41" i="8"/>
  <c r="AB41" i="8"/>
  <c r="AC41" i="8"/>
  <c r="AD41" i="8"/>
  <c r="AE41" i="8"/>
  <c r="AF41" i="8"/>
  <c r="AG41" i="8"/>
  <c r="AI41" i="8"/>
  <c r="AJ41" i="8"/>
  <c r="AK41" i="8"/>
  <c r="AL41" i="8"/>
  <c r="AM41" i="8"/>
  <c r="AN41" i="8"/>
  <c r="E42" i="8"/>
  <c r="A42" i="8" s="1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X42" i="8"/>
  <c r="Y42" i="8"/>
  <c r="Z42" i="8"/>
  <c r="AB42" i="8"/>
  <c r="AC42" i="8"/>
  <c r="AD42" i="8"/>
  <c r="AE42" i="8"/>
  <c r="AF42" i="8"/>
  <c r="AG42" i="8"/>
  <c r="AI42" i="8"/>
  <c r="AJ42" i="8"/>
  <c r="AK42" i="8"/>
  <c r="AL42" i="8"/>
  <c r="AM42" i="8"/>
  <c r="AN42" i="8"/>
  <c r="E43" i="8"/>
  <c r="D43" i="8" s="1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X43" i="8"/>
  <c r="Y43" i="8"/>
  <c r="Z43" i="8"/>
  <c r="AB43" i="8"/>
  <c r="AC43" i="8"/>
  <c r="AD43" i="8"/>
  <c r="AE43" i="8"/>
  <c r="AF43" i="8"/>
  <c r="AG43" i="8"/>
  <c r="AI43" i="8"/>
  <c r="AJ43" i="8"/>
  <c r="AK43" i="8"/>
  <c r="AL43" i="8"/>
  <c r="AM43" i="8"/>
  <c r="AN43" i="8"/>
  <c r="E44" i="8"/>
  <c r="D44" i="8" s="1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X44" i="8"/>
  <c r="Y44" i="8"/>
  <c r="Z44" i="8"/>
  <c r="AB44" i="8"/>
  <c r="AC44" i="8"/>
  <c r="AD44" i="8"/>
  <c r="AE44" i="8"/>
  <c r="AF44" i="8"/>
  <c r="AG44" i="8"/>
  <c r="AI44" i="8"/>
  <c r="AJ44" i="8"/>
  <c r="AK44" i="8"/>
  <c r="AL44" i="8"/>
  <c r="AM44" i="8"/>
  <c r="AN44" i="8"/>
  <c r="E45" i="8"/>
  <c r="D45" i="8" s="1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X45" i="8"/>
  <c r="Y45" i="8"/>
  <c r="Z45" i="8"/>
  <c r="AA45" i="8"/>
  <c r="AB45" i="8"/>
  <c r="AC45" i="8"/>
  <c r="AD45" i="8"/>
  <c r="AE45" i="8"/>
  <c r="AF45" i="8"/>
  <c r="AG45" i="8"/>
  <c r="AI45" i="8"/>
  <c r="AJ45" i="8"/>
  <c r="AK45" i="8"/>
  <c r="AL45" i="8"/>
  <c r="AM45" i="8"/>
  <c r="AN45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X46" i="8"/>
  <c r="Y46" i="8"/>
  <c r="Z46" i="8"/>
  <c r="AA46" i="8"/>
  <c r="AB46" i="8"/>
  <c r="AC46" i="8"/>
  <c r="AD46" i="8"/>
  <c r="AE46" i="8"/>
  <c r="AF46" i="8"/>
  <c r="AG46" i="8"/>
  <c r="AI46" i="8"/>
  <c r="AJ46" i="8"/>
  <c r="AK46" i="8"/>
  <c r="AL46" i="8"/>
  <c r="AM46" i="8"/>
  <c r="AN46" i="8"/>
  <c r="E47" i="8"/>
  <c r="A47" i="8" s="1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X47" i="8"/>
  <c r="Y47" i="8"/>
  <c r="Z47" i="8"/>
  <c r="AB47" i="8"/>
  <c r="AC47" i="8"/>
  <c r="AD47" i="8"/>
  <c r="AE47" i="8"/>
  <c r="AF47" i="8"/>
  <c r="AG47" i="8"/>
  <c r="AI47" i="8"/>
  <c r="AJ47" i="8"/>
  <c r="AK47" i="8"/>
  <c r="AL47" i="8"/>
  <c r="AM47" i="8"/>
  <c r="AN47" i="8"/>
  <c r="E48" i="8"/>
  <c r="B48" i="8" s="1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X48" i="8"/>
  <c r="Y48" i="8"/>
  <c r="Z48" i="8"/>
  <c r="AB48" i="8"/>
  <c r="AC48" i="8"/>
  <c r="AD48" i="8"/>
  <c r="AE48" i="8"/>
  <c r="AF48" i="8"/>
  <c r="AG48" i="8"/>
  <c r="AI48" i="8"/>
  <c r="AJ48" i="8"/>
  <c r="AK48" i="8"/>
  <c r="AL48" i="8"/>
  <c r="AM48" i="8"/>
  <c r="AN48" i="8"/>
  <c r="E49" i="8"/>
  <c r="B49" i="8" s="1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X49" i="8"/>
  <c r="Y49" i="8"/>
  <c r="Z49" i="8"/>
  <c r="AB49" i="8"/>
  <c r="AC49" i="8"/>
  <c r="AD49" i="8"/>
  <c r="AE49" i="8"/>
  <c r="AF49" i="8"/>
  <c r="AG49" i="8"/>
  <c r="AI49" i="8"/>
  <c r="AJ49" i="8"/>
  <c r="AK49" i="8"/>
  <c r="AL49" i="8"/>
  <c r="AM49" i="8"/>
  <c r="AN49" i="8"/>
  <c r="E50" i="8"/>
  <c r="B50" i="8" s="1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X50" i="8"/>
  <c r="Y50" i="8"/>
  <c r="Z50" i="8"/>
  <c r="AA50" i="8"/>
  <c r="AB50" i="8"/>
  <c r="AC50" i="8"/>
  <c r="AD50" i="8"/>
  <c r="AE50" i="8"/>
  <c r="AF50" i="8"/>
  <c r="AG50" i="8"/>
  <c r="AI50" i="8"/>
  <c r="AJ50" i="8"/>
  <c r="AK50" i="8"/>
  <c r="AL50" i="8"/>
  <c r="AM50" i="8"/>
  <c r="AN50" i="8"/>
  <c r="E51" i="8"/>
  <c r="A51" i="8" s="1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X51" i="8"/>
  <c r="Y51" i="8"/>
  <c r="Z51" i="8"/>
  <c r="AA51" i="8"/>
  <c r="AB51" i="8"/>
  <c r="AC51" i="8"/>
  <c r="AD51" i="8"/>
  <c r="AE51" i="8"/>
  <c r="AF51" i="8"/>
  <c r="AG51" i="8"/>
  <c r="AI51" i="8"/>
  <c r="AJ51" i="8"/>
  <c r="AK51" i="8"/>
  <c r="AL51" i="8"/>
  <c r="AM51" i="8"/>
  <c r="AN51" i="8"/>
  <c r="H2" i="8"/>
  <c r="G14" i="6"/>
  <c r="AA3" i="8" s="1"/>
  <c r="N14" i="6"/>
  <c r="AH3" i="8" s="1"/>
  <c r="G15" i="6"/>
  <c r="AA4" i="8" s="1"/>
  <c r="N15" i="6"/>
  <c r="AH4" i="8" s="1"/>
  <c r="G16" i="6"/>
  <c r="AA5" i="8" s="1"/>
  <c r="N16" i="6"/>
  <c r="AH5" i="8" s="1"/>
  <c r="G17" i="6"/>
  <c r="AA6" i="8" s="1"/>
  <c r="N17" i="6"/>
  <c r="AH6" i="8" s="1"/>
  <c r="G18" i="6"/>
  <c r="AA7" i="8" s="1"/>
  <c r="N18" i="6"/>
  <c r="AH7" i="8" s="1"/>
  <c r="G19" i="6"/>
  <c r="AA8" i="8" s="1"/>
  <c r="N19" i="6"/>
  <c r="AH8" i="8" s="1"/>
  <c r="G20" i="6"/>
  <c r="AA9" i="8" s="1"/>
  <c r="N20" i="6"/>
  <c r="AH9" i="8" s="1"/>
  <c r="G21" i="6"/>
  <c r="AA10" i="8" s="1"/>
  <c r="N21" i="6"/>
  <c r="AH10" i="8" s="1"/>
  <c r="G22" i="6"/>
  <c r="AA11" i="8" s="1"/>
  <c r="N22" i="6"/>
  <c r="AH11" i="8" s="1"/>
  <c r="G23" i="6"/>
  <c r="AA12" i="8" s="1"/>
  <c r="N23" i="6"/>
  <c r="AH12" i="8" s="1"/>
  <c r="G24" i="6"/>
  <c r="AA13" i="8" s="1"/>
  <c r="N24" i="6"/>
  <c r="AH13" i="8" s="1"/>
  <c r="G25" i="6"/>
  <c r="AA14" i="8" s="1"/>
  <c r="N25" i="6"/>
  <c r="AH14" i="8" s="1"/>
  <c r="G26" i="6"/>
  <c r="AA15" i="8" s="1"/>
  <c r="N26" i="6"/>
  <c r="AH15" i="8" s="1"/>
  <c r="G27" i="6"/>
  <c r="AA16" i="8" s="1"/>
  <c r="N27" i="6"/>
  <c r="AH16" i="8" s="1"/>
  <c r="G28" i="6"/>
  <c r="AA17" i="8" s="1"/>
  <c r="N28" i="6"/>
  <c r="AH17" i="8" s="1"/>
  <c r="G29" i="6"/>
  <c r="AA18" i="8" s="1"/>
  <c r="N29" i="6"/>
  <c r="AH18" i="8" s="1"/>
  <c r="G30" i="6"/>
  <c r="AA19" i="8" s="1"/>
  <c r="N30" i="6"/>
  <c r="AH19" i="8" s="1"/>
  <c r="G31" i="6"/>
  <c r="AA20" i="8" s="1"/>
  <c r="N31" i="6"/>
  <c r="AH20" i="8" s="1"/>
  <c r="G32" i="6"/>
  <c r="AA21" i="8" s="1"/>
  <c r="N32" i="6"/>
  <c r="AH21" i="8" s="1"/>
  <c r="G33" i="6"/>
  <c r="AA22" i="8" s="1"/>
  <c r="N33" i="6"/>
  <c r="AH22" i="8" s="1"/>
  <c r="G34" i="6"/>
  <c r="AA23" i="8" s="1"/>
  <c r="N34" i="6"/>
  <c r="AH23" i="8" s="1"/>
  <c r="G35" i="6"/>
  <c r="AA24" i="8" s="1"/>
  <c r="N35" i="6"/>
  <c r="AH24" i="8" s="1"/>
  <c r="G36" i="6"/>
  <c r="AA25" i="8" s="1"/>
  <c r="N36" i="6"/>
  <c r="AH25" i="8" s="1"/>
  <c r="G37" i="6"/>
  <c r="AA26" i="8" s="1"/>
  <c r="N37" i="6"/>
  <c r="AH26" i="8" s="1"/>
  <c r="G38" i="6"/>
  <c r="AA27" i="8" s="1"/>
  <c r="N38" i="6"/>
  <c r="AH27" i="8" s="1"/>
  <c r="G39" i="6"/>
  <c r="AA28" i="8" s="1"/>
  <c r="N39" i="6"/>
  <c r="AH28" i="8" s="1"/>
  <c r="G40" i="6"/>
  <c r="AA29" i="8" s="1"/>
  <c r="N40" i="6"/>
  <c r="AH29" i="8" s="1"/>
  <c r="G41" i="6"/>
  <c r="AA30" i="8" s="1"/>
  <c r="N41" i="6"/>
  <c r="AH30" i="8" s="1"/>
  <c r="G42" i="6"/>
  <c r="AA31" i="8" s="1"/>
  <c r="N42" i="6"/>
  <c r="AH31" i="8" s="1"/>
  <c r="G43" i="6"/>
  <c r="AA32" i="8" s="1"/>
  <c r="N43" i="6"/>
  <c r="AH32" i="8" s="1"/>
  <c r="G44" i="6"/>
  <c r="AA33" i="8" s="1"/>
  <c r="N44" i="6"/>
  <c r="AH33" i="8" s="1"/>
  <c r="G45" i="6"/>
  <c r="AA34" i="8" s="1"/>
  <c r="N45" i="6"/>
  <c r="AH34" i="8" s="1"/>
  <c r="G46" i="6"/>
  <c r="AA35" i="8" s="1"/>
  <c r="N46" i="6"/>
  <c r="AH35" i="8" s="1"/>
  <c r="G47" i="6"/>
  <c r="AA36" i="8" s="1"/>
  <c r="N47" i="6"/>
  <c r="AH36" i="8" s="1"/>
  <c r="G48" i="6"/>
  <c r="AA37" i="8" s="1"/>
  <c r="N48" i="6"/>
  <c r="AH37" i="8" s="1"/>
  <c r="G49" i="6"/>
  <c r="AA38" i="8" s="1"/>
  <c r="N49" i="6"/>
  <c r="AH38" i="8" s="1"/>
  <c r="G50" i="6"/>
  <c r="AA39" i="8" s="1"/>
  <c r="N50" i="6"/>
  <c r="AH39" i="8" s="1"/>
  <c r="G51" i="6"/>
  <c r="N51" i="6"/>
  <c r="AH40" i="8" s="1"/>
  <c r="G52" i="6"/>
  <c r="AA41" i="8" s="1"/>
  <c r="N52" i="6"/>
  <c r="AH41" i="8" s="1"/>
  <c r="G53" i="6"/>
  <c r="AA42" i="8" s="1"/>
  <c r="N53" i="6"/>
  <c r="AH42" i="8" s="1"/>
  <c r="G54" i="6"/>
  <c r="AA43" i="8" s="1"/>
  <c r="N54" i="6"/>
  <c r="AH43" i="8" s="1"/>
  <c r="G55" i="6"/>
  <c r="AA44" i="8" s="1"/>
  <c r="N55" i="6"/>
  <c r="AH44" i="8" s="1"/>
  <c r="G56" i="6"/>
  <c r="N56" i="6"/>
  <c r="AH45" i="8" s="1"/>
  <c r="G57" i="6"/>
  <c r="N57" i="6"/>
  <c r="AH46" i="8" s="1"/>
  <c r="G58" i="6"/>
  <c r="AA47" i="8" s="1"/>
  <c r="N58" i="6"/>
  <c r="AH47" i="8" s="1"/>
  <c r="G59" i="6"/>
  <c r="AA48" i="8" s="1"/>
  <c r="N59" i="6"/>
  <c r="AH48" i="8" s="1"/>
  <c r="G60" i="6"/>
  <c r="AA49" i="8" s="1"/>
  <c r="N60" i="6"/>
  <c r="AH49" i="8" s="1"/>
  <c r="G61" i="6"/>
  <c r="N61" i="6"/>
  <c r="AH50" i="8" s="1"/>
  <c r="G62" i="6"/>
  <c r="N62" i="6"/>
  <c r="AH51" i="8" s="1"/>
  <c r="D51" i="8" l="1"/>
  <c r="B51" i="8"/>
  <c r="B44" i="8"/>
  <c r="A48" i="8"/>
  <c r="A44" i="8"/>
  <c r="A41" i="8"/>
  <c r="B22" i="8"/>
  <c r="D48" i="8"/>
  <c r="A22" i="8"/>
  <c r="D14" i="8"/>
  <c r="B30" i="8"/>
  <c r="B14" i="8"/>
  <c r="A30" i="8"/>
  <c r="A38" i="8"/>
  <c r="A17" i="8"/>
  <c r="B45" i="8"/>
  <c r="B28" i="8"/>
  <c r="A45" i="8"/>
  <c r="A28" i="8"/>
  <c r="B38" i="8"/>
  <c r="B17" i="8"/>
  <c r="A37" i="8"/>
  <c r="D34" i="8"/>
  <c r="D32" i="8"/>
  <c r="B27" i="8"/>
  <c r="D37" i="8"/>
  <c r="B34" i="8"/>
  <c r="B32" i="8"/>
  <c r="A27" i="8"/>
  <c r="D11" i="8"/>
  <c r="B11" i="8"/>
  <c r="A49" i="8"/>
  <c r="B39" i="8"/>
  <c r="D24" i="8"/>
  <c r="D21" i="8"/>
  <c r="D47" i="8"/>
  <c r="B47" i="8"/>
  <c r="B24" i="8"/>
  <c r="B21" i="8"/>
  <c r="B15" i="8"/>
  <c r="D41" i="8"/>
  <c r="B36" i="8"/>
  <c r="D12" i="8"/>
  <c r="B7" i="8"/>
  <c r="B4" i="8"/>
  <c r="B25" i="8"/>
  <c r="B12" i="8"/>
  <c r="D50" i="8"/>
  <c r="D42" i="8"/>
  <c r="A46" i="8"/>
  <c r="B46" i="8"/>
  <c r="B42" i="8"/>
  <c r="D39" i="8"/>
  <c r="D46" i="8"/>
  <c r="A43" i="8"/>
  <c r="B43" i="8"/>
  <c r="D36" i="8"/>
  <c r="B8" i="8"/>
  <c r="D8" i="8"/>
  <c r="A50" i="8"/>
  <c r="A18" i="8"/>
  <c r="B18" i="8"/>
  <c r="D18" i="8"/>
  <c r="A40" i="8"/>
  <c r="B40" i="8"/>
  <c r="D40" i="8"/>
  <c r="D49" i="8"/>
  <c r="A35" i="8"/>
  <c r="B35" i="8"/>
  <c r="D35" i="8"/>
  <c r="D31" i="8"/>
  <c r="D29" i="8"/>
  <c r="B5" i="8"/>
  <c r="D33" i="8"/>
  <c r="B31" i="8"/>
  <c r="B29" i="8"/>
  <c r="A25" i="8"/>
  <c r="D19" i="8"/>
  <c r="A15" i="8"/>
  <c r="D9" i="8"/>
  <c r="A26" i="8"/>
  <c r="B26" i="8"/>
  <c r="A16" i="8"/>
  <c r="B16" i="8"/>
  <c r="B6" i="8"/>
  <c r="A33" i="8"/>
  <c r="D26" i="8"/>
  <c r="B19" i="8"/>
  <c r="D16" i="8"/>
  <c r="B9" i="8"/>
  <c r="D6" i="8"/>
  <c r="A23" i="8"/>
  <c r="B23" i="8"/>
  <c r="B20" i="8"/>
  <c r="D20" i="8"/>
  <c r="A13" i="8"/>
  <c r="B13" i="8"/>
  <c r="B10" i="8"/>
  <c r="D10" i="8"/>
  <c r="D3" i="8"/>
  <c r="B3" i="8"/>
  <c r="F10" i="2" l="1"/>
  <c r="D13" i="7" l="1"/>
  <c r="D14" i="7"/>
  <c r="D15" i="7"/>
  <c r="D16" i="7"/>
  <c r="D17" i="7"/>
  <c r="D18" i="7"/>
  <c r="D19" i="7"/>
  <c r="D21" i="7"/>
  <c r="D20" i="7"/>
  <c r="A9" i="8"/>
  <c r="A5" i="8"/>
  <c r="A6" i="8"/>
  <c r="A10" i="8"/>
  <c r="A8" i="8"/>
  <c r="A3" i="8"/>
  <c r="A7" i="8"/>
  <c r="A4" i="8"/>
  <c r="N20" i="7" l="1"/>
  <c r="N21" i="7"/>
  <c r="N19" i="7"/>
  <c r="N18" i="7"/>
  <c r="N17" i="7"/>
  <c r="N16" i="7"/>
  <c r="N15" i="7"/>
  <c r="N14" i="7"/>
  <c r="N13" i="7"/>
  <c r="K21" i="7"/>
  <c r="L21" i="7"/>
  <c r="J21" i="7"/>
  <c r="I21" i="7"/>
  <c r="H21" i="7"/>
  <c r="K17" i="7"/>
  <c r="L17" i="7"/>
  <c r="J17" i="7"/>
  <c r="I17" i="7"/>
  <c r="H17" i="7"/>
  <c r="K16" i="7"/>
  <c r="L16" i="7"/>
  <c r="J16" i="7"/>
  <c r="I16" i="7"/>
  <c r="H16" i="7"/>
  <c r="K15" i="7"/>
  <c r="L15" i="7"/>
  <c r="J15" i="7"/>
  <c r="I15" i="7"/>
  <c r="H15" i="7"/>
  <c r="K20" i="7"/>
  <c r="L20" i="7"/>
  <c r="J20" i="7"/>
  <c r="I20" i="7"/>
  <c r="H20" i="7"/>
  <c r="L18" i="7"/>
  <c r="I18" i="7"/>
  <c r="H18" i="7"/>
  <c r="J18" i="7"/>
  <c r="K18" i="7"/>
  <c r="K19" i="7"/>
  <c r="L19" i="7"/>
  <c r="J19" i="7"/>
  <c r="I19" i="7"/>
  <c r="H19" i="7"/>
  <c r="K14" i="7"/>
  <c r="L14" i="7"/>
  <c r="J14" i="7"/>
  <c r="I14" i="7"/>
  <c r="H14" i="7"/>
  <c r="K13" i="7"/>
  <c r="L13" i="7"/>
  <c r="J13" i="7"/>
  <c r="I13" i="7"/>
  <c r="H13" i="7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D25" i="6"/>
  <c r="E25" i="6"/>
  <c r="F25" i="6"/>
  <c r="D26" i="6"/>
  <c r="E26" i="6"/>
  <c r="F26" i="6"/>
  <c r="D27" i="6"/>
  <c r="E27" i="6"/>
  <c r="F27" i="6"/>
  <c r="D28" i="6"/>
  <c r="E28" i="6"/>
  <c r="F28" i="6"/>
  <c r="D29" i="6"/>
  <c r="E29" i="6"/>
  <c r="F29" i="6"/>
  <c r="D30" i="6"/>
  <c r="E30" i="6"/>
  <c r="F30" i="6"/>
  <c r="D31" i="6"/>
  <c r="E31" i="6"/>
  <c r="F31" i="6"/>
  <c r="D32" i="6"/>
  <c r="E32" i="6"/>
  <c r="F32" i="6"/>
  <c r="D33" i="6"/>
  <c r="E33" i="6"/>
  <c r="F33" i="6"/>
  <c r="D34" i="6"/>
  <c r="E34" i="6"/>
  <c r="F34" i="6"/>
  <c r="D35" i="6"/>
  <c r="E35" i="6"/>
  <c r="F35" i="6"/>
  <c r="D36" i="6"/>
  <c r="E36" i="6"/>
  <c r="F36" i="6"/>
  <c r="D37" i="6"/>
  <c r="E37" i="6"/>
  <c r="F37" i="6"/>
  <c r="D38" i="6"/>
  <c r="E38" i="6"/>
  <c r="F38" i="6"/>
  <c r="D39" i="6"/>
  <c r="E39" i="6"/>
  <c r="F39" i="6"/>
  <c r="D40" i="6"/>
  <c r="E40" i="6"/>
  <c r="F40" i="6"/>
  <c r="D41" i="6"/>
  <c r="E41" i="6"/>
  <c r="F41" i="6"/>
  <c r="D42" i="6"/>
  <c r="E42" i="6"/>
  <c r="F42" i="6"/>
  <c r="D43" i="6"/>
  <c r="E43" i="6"/>
  <c r="F43" i="6"/>
  <c r="D44" i="6"/>
  <c r="E44" i="6"/>
  <c r="F44" i="6"/>
  <c r="D45" i="6"/>
  <c r="E45" i="6"/>
  <c r="F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G14" i="7"/>
  <c r="G15" i="7"/>
  <c r="G16" i="7"/>
  <c r="G17" i="7"/>
  <c r="G18" i="7"/>
  <c r="G19" i="7"/>
  <c r="G20" i="7"/>
  <c r="G21" i="7"/>
  <c r="G22" i="7"/>
  <c r="G23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C27" i="8" l="1"/>
  <c r="C50" i="8"/>
  <c r="C40" i="8"/>
  <c r="C30" i="8"/>
  <c r="C20" i="8"/>
  <c r="C10" i="8"/>
  <c r="C37" i="8"/>
  <c r="C23" i="8"/>
  <c r="C6" i="8"/>
  <c r="C46" i="8"/>
  <c r="C9" i="8"/>
  <c r="C47" i="8"/>
  <c r="C43" i="8"/>
  <c r="C42" i="8"/>
  <c r="C33" i="8"/>
  <c r="C16" i="8"/>
  <c r="C39" i="8"/>
  <c r="C5" i="8"/>
  <c r="C7" i="8"/>
  <c r="C36" i="8"/>
  <c r="C49" i="8"/>
  <c r="C32" i="8"/>
  <c r="C28" i="8"/>
  <c r="C18" i="8"/>
  <c r="C8" i="8"/>
  <c r="C17" i="8"/>
  <c r="C3" i="8"/>
  <c r="C26" i="8"/>
  <c r="C29" i="8"/>
  <c r="C12" i="8"/>
  <c r="C35" i="8"/>
  <c r="C15" i="8"/>
  <c r="C48" i="8"/>
  <c r="C41" i="8"/>
  <c r="C31" i="8"/>
  <c r="C21" i="8"/>
  <c r="C11" i="8"/>
  <c r="C13" i="8"/>
  <c r="C19" i="8"/>
  <c r="C22" i="8"/>
  <c r="C45" i="8"/>
  <c r="C25" i="8"/>
  <c r="C38" i="8"/>
  <c r="C51" i="8"/>
  <c r="C44" i="8"/>
  <c r="C34" i="8"/>
  <c r="C24" i="8"/>
  <c r="C14" i="8"/>
  <c r="C4" i="8"/>
  <c r="F34" i="7"/>
  <c r="F62" i="7"/>
  <c r="E30" i="7"/>
  <c r="E24" i="7"/>
  <c r="F36" i="7"/>
  <c r="E48" i="7"/>
  <c r="E36" i="7"/>
  <c r="E44" i="7"/>
  <c r="F20" i="7"/>
  <c r="E50" i="7"/>
  <c r="F54" i="7"/>
  <c r="E32" i="7"/>
  <c r="E52" i="7"/>
  <c r="E18" i="7"/>
  <c r="E60" i="7"/>
  <c r="F44" i="7"/>
  <c r="F42" i="7"/>
  <c r="E62" i="7"/>
  <c r="E42" i="7"/>
  <c r="E14" i="7"/>
  <c r="E22" i="7"/>
  <c r="F60" i="7"/>
  <c r="E16" i="7"/>
  <c r="E38" i="7"/>
  <c r="F38" i="7"/>
  <c r="E58" i="7"/>
  <c r="F58" i="7"/>
  <c r="E28" i="7"/>
  <c r="F28" i="7"/>
  <c r="E26" i="7"/>
  <c r="F26" i="7"/>
  <c r="E46" i="7"/>
  <c r="F46" i="7"/>
  <c r="E40" i="7"/>
  <c r="F40" i="7"/>
  <c r="F56" i="7"/>
  <c r="E54" i="7"/>
  <c r="E56" i="7"/>
  <c r="F30" i="7"/>
  <c r="F24" i="7"/>
  <c r="F22" i="7"/>
  <c r="F18" i="7"/>
  <c r="F16" i="7"/>
  <c r="F14" i="7"/>
  <c r="F32" i="7"/>
  <c r="E20" i="7"/>
  <c r="F48" i="7"/>
  <c r="E34" i="7"/>
  <c r="F52" i="7"/>
  <c r="F50" i="7"/>
  <c r="F61" i="7"/>
  <c r="F59" i="7"/>
  <c r="F57" i="7"/>
  <c r="F55" i="7"/>
  <c r="F53" i="7"/>
  <c r="F51" i="7"/>
  <c r="F49" i="7"/>
  <c r="F47" i="7"/>
  <c r="F45" i="7"/>
  <c r="F43" i="7"/>
  <c r="F41" i="7"/>
  <c r="F39" i="7"/>
  <c r="F37" i="7"/>
  <c r="F35" i="7"/>
  <c r="F33" i="7"/>
  <c r="F31" i="7"/>
  <c r="F29" i="7"/>
  <c r="F27" i="7"/>
  <c r="F25" i="7"/>
  <c r="F23" i="7"/>
  <c r="F21" i="7"/>
  <c r="F19" i="7"/>
  <c r="F17" i="7"/>
  <c r="F15" i="7"/>
  <c r="E61" i="7"/>
  <c r="E59" i="7"/>
  <c r="E57" i="7"/>
  <c r="E55" i="7"/>
  <c r="E53" i="7"/>
  <c r="E51" i="7"/>
  <c r="E49" i="7"/>
  <c r="E47" i="7"/>
  <c r="E45" i="7"/>
  <c r="E43" i="7"/>
  <c r="E41" i="7"/>
  <c r="E39" i="7"/>
  <c r="E37" i="7"/>
  <c r="E35" i="7"/>
  <c r="E33" i="7"/>
  <c r="E31" i="7"/>
  <c r="E29" i="7"/>
  <c r="E27" i="7"/>
  <c r="E25" i="7"/>
  <c r="E23" i="7"/>
  <c r="E21" i="7"/>
  <c r="E19" i="7"/>
  <c r="E17" i="7"/>
  <c r="E15" i="7"/>
  <c r="L66" i="7" l="1"/>
  <c r="L70" i="7" s="1"/>
  <c r="B23" i="2"/>
  <c r="G13" i="7"/>
  <c r="AB2" i="8"/>
  <c r="AC2" i="8"/>
  <c r="AD2" i="8"/>
  <c r="AE2" i="8"/>
  <c r="AF2" i="8"/>
  <c r="AG2" i="8"/>
  <c r="AI2" i="8"/>
  <c r="AJ2" i="8"/>
  <c r="AK2" i="8"/>
  <c r="AL2" i="8"/>
  <c r="AM2" i="8"/>
  <c r="AN2" i="8"/>
  <c r="Q2" i="8"/>
  <c r="R2" i="8"/>
  <c r="S2" i="8"/>
  <c r="T2" i="8"/>
  <c r="X2" i="8"/>
  <c r="Y2" i="8"/>
  <c r="O2" i="8"/>
  <c r="N2" i="8"/>
  <c r="M2" i="8"/>
  <c r="L2" i="8"/>
  <c r="K2" i="8"/>
  <c r="J2" i="8"/>
  <c r="I2" i="8"/>
  <c r="G2" i="8"/>
  <c r="F2" i="8"/>
  <c r="E2" i="8"/>
  <c r="D2" i="8" s="1"/>
  <c r="B30" i="2"/>
  <c r="B28" i="2"/>
  <c r="D28" i="2" s="1"/>
  <c r="Z3" i="1"/>
  <c r="Z4" i="1"/>
  <c r="Z5" i="1"/>
  <c r="Z6" i="1"/>
  <c r="Z7" i="1"/>
  <c r="Z8" i="1"/>
  <c r="Z9" i="1"/>
  <c r="Z10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2" i="1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N13" i="6"/>
  <c r="AH2" i="8" s="1"/>
  <c r="G13" i="6"/>
  <c r="AA2" i="8" s="1"/>
  <c r="F13" i="6"/>
  <c r="E13" i="6"/>
  <c r="B13" i="6" s="1"/>
  <c r="D13" i="6"/>
  <c r="B24" i="2" l="1"/>
  <c r="B26" i="2"/>
  <c r="A2" i="8"/>
  <c r="C2" i="8"/>
  <c r="B2" i="8"/>
  <c r="B59" i="7"/>
  <c r="B29" i="2"/>
  <c r="C28" i="2" s="1"/>
  <c r="B57" i="7"/>
  <c r="B51" i="7"/>
  <c r="B49" i="7"/>
  <c r="B55" i="7"/>
  <c r="B54" i="7"/>
  <c r="B62" i="7"/>
  <c r="B61" i="7"/>
  <c r="B53" i="7"/>
  <c r="B60" i="7"/>
  <c r="B52" i="7"/>
  <c r="B44" i="7"/>
  <c r="B47" i="7"/>
  <c r="B58" i="7"/>
  <c r="B50" i="7"/>
  <c r="B43" i="7"/>
  <c r="B56" i="7"/>
  <c r="B48" i="7"/>
  <c r="G8" i="7" l="1"/>
  <c r="B25" i="2"/>
  <c r="B37" i="7" l="1"/>
  <c r="B40" i="7"/>
  <c r="B46" i="7"/>
  <c r="B36" i="7"/>
  <c r="B42" i="7"/>
  <c r="B41" i="7"/>
  <c r="B45" i="7"/>
  <c r="B38" i="7" l="1"/>
  <c r="B35" i="7"/>
  <c r="B33" i="7"/>
  <c r="B39" i="7"/>
  <c r="B29" i="7"/>
  <c r="B30" i="7"/>
  <c r="B34" i="7"/>
  <c r="B26" i="7" l="1"/>
  <c r="B32" i="7"/>
  <c r="B22" i="7"/>
  <c r="B28" i="7"/>
  <c r="B27" i="7"/>
  <c r="B31" i="7"/>
  <c r="B23" i="7"/>
  <c r="B16" i="7" l="1"/>
  <c r="B15" i="7"/>
  <c r="B24" i="7"/>
  <c r="B21" i="7"/>
  <c r="B20" i="7"/>
  <c r="B19" i="7"/>
  <c r="B25" i="7"/>
  <c r="F13" i="7" l="1"/>
  <c r="E13" i="7"/>
  <c r="B13" i="7"/>
  <c r="B14" i="7"/>
  <c r="B18" i="7"/>
  <c r="B17" i="7"/>
  <c r="A3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<sst xmlns="http://schemas.openxmlformats.org/spreadsheetml/2006/main" count="675" uniqueCount="604">
  <si>
    <t>FEDERATION NAME</t>
  </si>
  <si>
    <t>CODE ISO</t>
  </si>
  <si>
    <t>Title</t>
  </si>
  <si>
    <t>Function</t>
  </si>
  <si>
    <t>Categories</t>
  </si>
  <si>
    <t>Arrival Date</t>
  </si>
  <si>
    <t>Departure Date</t>
  </si>
  <si>
    <t>Day Exit Test</t>
  </si>
  <si>
    <t>HOTEL COMP</t>
  </si>
  <si>
    <t>TYPE ROOM</t>
  </si>
  <si>
    <t>HOTEL TRAINING CAMP</t>
  </si>
  <si>
    <t>Type Exit Test</t>
  </si>
  <si>
    <t>List of Name</t>
  </si>
  <si>
    <t>Transport Type</t>
  </si>
  <si>
    <t>Airport / Station</t>
  </si>
  <si>
    <t>Arrival / Departure Time</t>
  </si>
  <si>
    <t>PRICE HOTEL COMP</t>
  </si>
  <si>
    <t>PRICE HOTEL TRAINING CAMP</t>
  </si>
  <si>
    <t>EUROPEAN JUDO FEDERATION</t>
  </si>
  <si>
    <t>UEJ</t>
  </si>
  <si>
    <t>Mr.</t>
  </si>
  <si>
    <t>Competitor</t>
  </si>
  <si>
    <t>-48 kg</t>
  </si>
  <si>
    <t>SINGLE</t>
  </si>
  <si>
    <t>PCR</t>
  </si>
  <si>
    <t>Flight</t>
  </si>
  <si>
    <t>INTERNATIONAL JUDO FEDERATION</t>
  </si>
  <si>
    <t>IJF</t>
  </si>
  <si>
    <t>Ms.</t>
  </si>
  <si>
    <t>Coach</t>
  </si>
  <si>
    <t>-52 kg</t>
  </si>
  <si>
    <t>TWIN</t>
  </si>
  <si>
    <t>Antigen</t>
  </si>
  <si>
    <t>Train</t>
  </si>
  <si>
    <t>MEDIA</t>
  </si>
  <si>
    <t>Physiotherapist</t>
  </si>
  <si>
    <t>-57 kg</t>
  </si>
  <si>
    <t>ALONE IN TWIIN</t>
  </si>
  <si>
    <t>No</t>
  </si>
  <si>
    <t>Individual transport</t>
  </si>
  <si>
    <t>AFGANISTAN JUDO FEDERATION</t>
  </si>
  <si>
    <t>AFG</t>
  </si>
  <si>
    <t>Team-Official</t>
  </si>
  <si>
    <t>-63 kg</t>
  </si>
  <si>
    <t>Bus</t>
  </si>
  <si>
    <t>ALBANIAN JUDO FEDERATION</t>
  </si>
  <si>
    <t>ALB</t>
  </si>
  <si>
    <t>Doctor</t>
  </si>
  <si>
    <t>-70 kg</t>
  </si>
  <si>
    <t>ALGERIAN JUDO FEDERATION</t>
  </si>
  <si>
    <t>ALG</t>
  </si>
  <si>
    <t>Referee</t>
  </si>
  <si>
    <t>-78 kg</t>
  </si>
  <si>
    <t>Other (No shuttle)</t>
  </si>
  <si>
    <t>ALL JAPAN JUDO FEDERATION</t>
  </si>
  <si>
    <t>JPN</t>
  </si>
  <si>
    <t>Judoka</t>
  </si>
  <si>
    <t>+78 kg</t>
  </si>
  <si>
    <t>AMERICAN SAMOA JUDO ASSOCIATION</t>
  </si>
  <si>
    <t>ASA</t>
  </si>
  <si>
    <t>President</t>
  </si>
  <si>
    <t>-60 kg</t>
  </si>
  <si>
    <t>ARMENIA JUDO FEDERATION</t>
  </si>
  <si>
    <t>ARM</t>
  </si>
  <si>
    <t>Commentator</t>
  </si>
  <si>
    <t>-66 kg</t>
  </si>
  <si>
    <t>ASSOCIAÇÃO REGIONAL DE JUDO DE SANTIAGO SUL</t>
  </si>
  <si>
    <t>CPV</t>
  </si>
  <si>
    <t>Education commission</t>
  </si>
  <si>
    <t>-73 kg</t>
  </si>
  <si>
    <t>AUSTRIAN JUDO FEDERATION</t>
  </si>
  <si>
    <t>AUT</t>
  </si>
  <si>
    <t>Event Producer</t>
  </si>
  <si>
    <t>-81 kg</t>
  </si>
  <si>
    <t>AZERBAIJAN JUDO FEDERATION</t>
  </si>
  <si>
    <t>AZE</t>
  </si>
  <si>
    <t>Graphics</t>
  </si>
  <si>
    <t>-90 kg</t>
  </si>
  <si>
    <t>BAHAMAS JUDO FEDERATION</t>
  </si>
  <si>
    <t>BAH</t>
  </si>
  <si>
    <t>IT</t>
  </si>
  <si>
    <t>-100 kg</t>
  </si>
  <si>
    <t>BANGLADESH JUDO FEDERATION</t>
  </si>
  <si>
    <t>BAN</t>
  </si>
  <si>
    <t>Logistic</t>
  </si>
  <si>
    <t>+100 kg</t>
  </si>
  <si>
    <t>BARBADOS JUDO ASSOCIATION</t>
  </si>
  <si>
    <t>BAR</t>
  </si>
  <si>
    <t>Medical commission</t>
  </si>
  <si>
    <t>BELARUSIAN JUDO FEDERATION</t>
  </si>
  <si>
    <t>BLR</t>
  </si>
  <si>
    <t>BELGIAN JUDO FEDERATION</t>
  </si>
  <si>
    <t>BEL</t>
  </si>
  <si>
    <t>Sport Commission</t>
  </si>
  <si>
    <t>BHUTAN JUDO ASSOCIATION</t>
  </si>
  <si>
    <t>BHU</t>
  </si>
  <si>
    <t>Vice president</t>
  </si>
  <si>
    <t>BOLIVIAN JUDO FEDERATION</t>
  </si>
  <si>
    <t>BOL</t>
  </si>
  <si>
    <t>VIP</t>
  </si>
  <si>
    <t>BOTSWANA JUDO FEDERATION</t>
  </si>
  <si>
    <t>BOT</t>
  </si>
  <si>
    <t>Photographer</t>
  </si>
  <si>
    <t>BRITISH JUDO ASSOCIATION</t>
  </si>
  <si>
    <t>GBR</t>
  </si>
  <si>
    <t>Journalist</t>
  </si>
  <si>
    <t>BRUNEI</t>
  </si>
  <si>
    <t>BRU</t>
  </si>
  <si>
    <t>Camera operator</t>
  </si>
  <si>
    <t>BULGARIAN JUDO FEDERATION</t>
  </si>
  <si>
    <t>BUL</t>
  </si>
  <si>
    <t>CAMBODIAN JUDO FEDERATION</t>
  </si>
  <si>
    <t>CAM</t>
  </si>
  <si>
    <t>CAYMAN ISLANDS JUDO FEDERATION</t>
  </si>
  <si>
    <t>CAY</t>
  </si>
  <si>
    <t>CHINESE JUDO ASSOCIATION</t>
  </si>
  <si>
    <t>CHN</t>
  </si>
  <si>
    <t>CHINESE TAIPEI JUDO FEDERATION</t>
  </si>
  <si>
    <t>TPE</t>
  </si>
  <si>
    <t>CONFEDERAÇÃO BRASILEIRA DE JUDÔ</t>
  </si>
  <si>
    <t>BRA</t>
  </si>
  <si>
    <t>CONFEDERACION ARGENTINA DE JUDO</t>
  </si>
  <si>
    <t>ARG</t>
  </si>
  <si>
    <t>COOK ISLANDS JUDO ASSOCIATION</t>
  </si>
  <si>
    <t>COK</t>
  </si>
  <si>
    <t>CROATIAN JUDO FEDERATION</t>
  </si>
  <si>
    <t>CRO</t>
  </si>
  <si>
    <t>CURACAO JUDO FEDERATION</t>
  </si>
  <si>
    <t>CUW</t>
  </si>
  <si>
    <t>CYPRUS JUDO FEDERATION</t>
  </si>
  <si>
    <t>CYP</t>
  </si>
  <si>
    <t>CZECH JUDO FEDERATION</t>
  </si>
  <si>
    <t>CZE</t>
  </si>
  <si>
    <t>DANISH JUDO FEDERATION</t>
  </si>
  <si>
    <t>DEN</t>
  </si>
  <si>
    <t>DEUTSCHER JUDO-BUND E.V.</t>
  </si>
  <si>
    <t>GER</t>
  </si>
  <si>
    <t>DOMINICAN REPUBLIC JUDO FEDERATION</t>
  </si>
  <si>
    <t>DOM</t>
  </si>
  <si>
    <t>DPR KOREA JUDO ASSOCIATION</t>
  </si>
  <si>
    <t>PRK</t>
  </si>
  <si>
    <t>EGYPTIAN JUDO, AIKIDO, AND SUMO FEDERATION</t>
  </si>
  <si>
    <t>EGY</t>
  </si>
  <si>
    <t>ESTONIAN JUDO ASSOCIATION</t>
  </si>
  <si>
    <t>EST</t>
  </si>
  <si>
    <t>ESWATINI JUDO FEDERATION</t>
  </si>
  <si>
    <t>SWZ</t>
  </si>
  <si>
    <t>FEDERACAO ANGOLANA DE JUDO</t>
  </si>
  <si>
    <t>ANG</t>
  </si>
  <si>
    <t>FEDERACIO ANDORRAN DE JUDO I JUJITSU</t>
  </si>
  <si>
    <t>AND</t>
  </si>
  <si>
    <t>FEDERACION COLOMBIANA DE JUDO</t>
  </si>
  <si>
    <t>COL</t>
  </si>
  <si>
    <t>FEDERACION COSTARRICENSE DE JUDO</t>
  </si>
  <si>
    <t>CRC</t>
  </si>
  <si>
    <t>FEDERACION CUBANA DE JUDO</t>
  </si>
  <si>
    <t>CUB</t>
  </si>
  <si>
    <t>FEDERACION DE JUDO DE CHILE</t>
  </si>
  <si>
    <t>CHI</t>
  </si>
  <si>
    <t>FEDERACIÓN DE JUDO DE NICARAGUA</t>
  </si>
  <si>
    <t>NCA</t>
  </si>
  <si>
    <t>FEDERACIÓN DEPORTIVA NACIONAL DE JUDO DE GUATEMALA</t>
  </si>
  <si>
    <t>GUA</t>
  </si>
  <si>
    <t>FEDERACIÓN DEPORTIVA PERUANA DE JUDO</t>
  </si>
  <si>
    <t>PER</t>
  </si>
  <si>
    <t>FEDERACION ECUATOGUINÉENNE DE JUDO</t>
  </si>
  <si>
    <t>GEQ</t>
  </si>
  <si>
    <t>FEDERACION ECUATORIANA DE JUDO</t>
  </si>
  <si>
    <t>ECU</t>
  </si>
  <si>
    <t>FEDERACION MEXICANA DE JUDO</t>
  </si>
  <si>
    <t>MEX</t>
  </si>
  <si>
    <t>FEDERACIÓN PUERTORRIQUEÑA DE JUDO</t>
  </si>
  <si>
    <t>PUR</t>
  </si>
  <si>
    <t>FEDERACIÓN UNIDA DE JUDO DE PANAMA</t>
  </si>
  <si>
    <t>PAN</t>
  </si>
  <si>
    <t>FEDERACIÓN URUGUAYA DE JUDO</t>
  </si>
  <si>
    <t>URU</t>
  </si>
  <si>
    <t>FEDERACION VENEZOLANA DE JUDO</t>
  </si>
  <si>
    <t>VEN</t>
  </si>
  <si>
    <t>FEDERACIONA NACIONAL HONDUREÑA DE JUDO</t>
  </si>
  <si>
    <t>HON</t>
  </si>
  <si>
    <t>FEDERATION BENINOISE DE JUDO</t>
  </si>
  <si>
    <t>BEN</t>
  </si>
  <si>
    <t>FÉDÉRATION BISSAU GUINÉENNE DE JUDO</t>
  </si>
  <si>
    <t>GBS</t>
  </si>
  <si>
    <t>FEDERATION BURKINABE DE JUDO</t>
  </si>
  <si>
    <t>BUR</t>
  </si>
  <si>
    <t>FEDERATION BURUNDAISE DE JUDO</t>
  </si>
  <si>
    <t>BDI</t>
  </si>
  <si>
    <t>FEDERATION CAMEROUNAISE DE JUDO</t>
  </si>
  <si>
    <t>CMR</t>
  </si>
  <si>
    <t>FÉDÉRATION CENTRAFRICAINE DE JUDO</t>
  </si>
  <si>
    <t>CAF</t>
  </si>
  <si>
    <t>FEDERATION COMORIENNE DE JUDO ET DISCIPLINES ASSIMILÉES</t>
  </si>
  <si>
    <t>COM</t>
  </si>
  <si>
    <t>FEDERATION CONGOLAISE DE JUDO</t>
  </si>
  <si>
    <t>COD</t>
  </si>
  <si>
    <t>FÉDÉRATION DE LA RÉPUBLIQUE DU CONGO DE JUDO</t>
  </si>
  <si>
    <t>CGO</t>
  </si>
  <si>
    <t>FEDERATION DJIBOUTIENNE DE JUDO &amp; DISCIPLINES ASSOCIEES</t>
  </si>
  <si>
    <t>DJI</t>
  </si>
  <si>
    <t>FEDERATION FRANCAISE DE JUDO</t>
  </si>
  <si>
    <t>FRA</t>
  </si>
  <si>
    <t>FÉDÉRATION GABONAISE DE JUDO</t>
  </si>
  <si>
    <t>GAB</t>
  </si>
  <si>
    <t>FEDERATION GUINÉENNE DE JUDO</t>
  </si>
  <si>
    <t>GUI</t>
  </si>
  <si>
    <t>FEDERATION HAITIENNE DE JUDO</t>
  </si>
  <si>
    <t>HAI</t>
  </si>
  <si>
    <t>FÉDÉRATION IVOIRIENNE DE JUDO</t>
  </si>
  <si>
    <t>CIV</t>
  </si>
  <si>
    <t>FEDERATION LIBANAISE DE JUDO</t>
  </si>
  <si>
    <t>LBN</t>
  </si>
  <si>
    <t>FÉDÉRATION LUXEMBOURGEOISE ARTS MARTIAUX</t>
  </si>
  <si>
    <t>LUX</t>
  </si>
  <si>
    <t>FÉDÉRATION MALGACHE DE JUDO</t>
  </si>
  <si>
    <t>MAD</t>
  </si>
  <si>
    <t>FÉDÉRATION MALIENNE DE JUDO ET DISCIPLINES ASSOCIÉES</t>
  </si>
  <si>
    <t>MLI</t>
  </si>
  <si>
    <t>FEDERATION MAURITANIENNE DE JUDO</t>
  </si>
  <si>
    <t>MTN</t>
  </si>
  <si>
    <t>FÉDÉRATION MONÉGASQUE DE JUDO</t>
  </si>
  <si>
    <t>MON</t>
  </si>
  <si>
    <t>FEDERATION OF JUDO LESOTHO</t>
  </si>
  <si>
    <t>LES</t>
  </si>
  <si>
    <t>FÉDÉRATION POLYNÉSIENNE DE JUDO</t>
  </si>
  <si>
    <t>PYF</t>
  </si>
  <si>
    <t>FÉDÉRATION ROYALE MAROCAINE DE JUDO</t>
  </si>
  <si>
    <t>MAR</t>
  </si>
  <si>
    <t>FÉDÉRATION SÉNÉGALAISE DE JUDO ET DE DISCIPLINES ASSOCIÉES</t>
  </si>
  <si>
    <t>SEN</t>
  </si>
  <si>
    <t>FÉDÉRATION TCHADIENNE DE JUDO</t>
  </si>
  <si>
    <t>CHA</t>
  </si>
  <si>
    <t>FÉDÉRATION TOGOLAISE DE JUDO</t>
  </si>
  <si>
    <t>TOG</t>
  </si>
  <si>
    <t>FÉDÉRATION TUNISIENNE DE JUDO</t>
  </si>
  <si>
    <t>TUN</t>
  </si>
  <si>
    <t>FEDERAZIONE ITALIANA JUDO LOTTA KARATE ARTI MARZIALI</t>
  </si>
  <si>
    <t>ITA</t>
  </si>
  <si>
    <t>FIJI JUDO ASSOCIATION</t>
  </si>
  <si>
    <t>FIJ</t>
  </si>
  <si>
    <t>FINNISH JUDO ASSOCIATION</t>
  </si>
  <si>
    <t>FIN</t>
  </si>
  <si>
    <t>GAMBIA JUDO FEDERATION</t>
  </si>
  <si>
    <t>GAM</t>
  </si>
  <si>
    <t>GEORGIAN JUDO FEDERATION</t>
  </si>
  <si>
    <t>GEO</t>
  </si>
  <si>
    <t>GHANA JUDO ASSOCIATION</t>
  </si>
  <si>
    <t>GHA</t>
  </si>
  <si>
    <t>GUAM JUDO ASSOCIATION</t>
  </si>
  <si>
    <t>GUM</t>
  </si>
  <si>
    <t>GUYANA JUDO ASSOCIATION</t>
  </si>
  <si>
    <t>GUY</t>
  </si>
  <si>
    <t>HELLENIC JUDO FEDERATION</t>
  </si>
  <si>
    <t>GRE</t>
  </si>
  <si>
    <t>HUNGARIAN JUDO ASSOCIATION</t>
  </si>
  <si>
    <t>HUN</t>
  </si>
  <si>
    <t>INDONESIA JUDO FEDERATION</t>
  </si>
  <si>
    <t>INA</t>
  </si>
  <si>
    <t>IRAQI JUDO FEDERATION</t>
  </si>
  <si>
    <t>IRQ</t>
  </si>
  <si>
    <t>IRISH JUDO ASSOCIATION</t>
  </si>
  <si>
    <t>IRL</t>
  </si>
  <si>
    <t>ISRAEL JUDO ASSOCIATION</t>
  </si>
  <si>
    <t>ISR</t>
  </si>
  <si>
    <t>JAM</t>
  </si>
  <si>
    <t>JORDAN JUDO FEDERATION</t>
  </si>
  <si>
    <t>JOR</t>
  </si>
  <si>
    <t>JUDO &amp; JU-JITSU ASSOCIATION (EJJA) (ETH)</t>
  </si>
  <si>
    <t>ETH</t>
  </si>
  <si>
    <t>JUDO ASSOCIATION OF MALAWI</t>
  </si>
  <si>
    <t>MAW</t>
  </si>
  <si>
    <t>JUDO ASSOCIATION OF SAMOA</t>
  </si>
  <si>
    <t>SAM</t>
  </si>
  <si>
    <t>JUDO ASSOCIATION OF THAILAND UNDER THE PATRONAGE OF HIS MAJESTY THE KING</t>
  </si>
  <si>
    <t>THA</t>
  </si>
  <si>
    <t>JUDO ASSOCIATION OF ZIMBABWE</t>
  </si>
  <si>
    <t>ZIM</t>
  </si>
  <si>
    <t>JUDO BELIZE FEDERATION</t>
  </si>
  <si>
    <t>BIZ</t>
  </si>
  <si>
    <t>JUDO BOND NEDERLAND</t>
  </si>
  <si>
    <t>NED</t>
  </si>
  <si>
    <t>JUDO CANADA</t>
  </si>
  <si>
    <t>CAN</t>
  </si>
  <si>
    <t>JUDO FAROE ISLANDS</t>
  </si>
  <si>
    <t>FRO</t>
  </si>
  <si>
    <t>JUDO FEDERATION BAHRAIN</t>
  </si>
  <si>
    <t>BRN</t>
  </si>
  <si>
    <t>JUDO FEDERATION OF AUSTRALIA</t>
  </si>
  <si>
    <t>AUS</t>
  </si>
  <si>
    <t>JUDO FEDERATION OF BOSNIA AND HERZEGOVINA</t>
  </si>
  <si>
    <t>BIH</t>
  </si>
  <si>
    <t>JUDO FEDERATION OF ICELAND</t>
  </si>
  <si>
    <t>ISL</t>
  </si>
  <si>
    <t>JUDO FEDERATION OF INDIA</t>
  </si>
  <si>
    <t>IND</t>
  </si>
  <si>
    <t>JUDO FEDERATION OF MACEDONIA</t>
  </si>
  <si>
    <t>MKD</t>
  </si>
  <si>
    <t>JUDO FEDERATION OF REPUBLIC OF MOLDOVA</t>
  </si>
  <si>
    <t>MDA</t>
  </si>
  <si>
    <t>JUDO FEDERATION OF SERBIA</t>
  </si>
  <si>
    <t>SRB</t>
  </si>
  <si>
    <t>JUDO FEDERATION OF TURKMENISTAN</t>
  </si>
  <si>
    <t>TKM</t>
  </si>
  <si>
    <t>JUDO FEDERATION OF VANUATU</t>
  </si>
  <si>
    <t>VAN</t>
  </si>
  <si>
    <t>JUDO SOUTH AFRICA</t>
  </si>
  <si>
    <t>RSA</t>
  </si>
  <si>
    <t>JUDO TRINIDAD AND TOBAGO</t>
  </si>
  <si>
    <t>TTO</t>
  </si>
  <si>
    <t>KAZAKHSTAN JUDO FEDERATION</t>
  </si>
  <si>
    <t>KAZ</t>
  </si>
  <si>
    <t>KENYA JUDO FEDERATION</t>
  </si>
  <si>
    <t>KEN</t>
  </si>
  <si>
    <t>KIRIBATI JUDO FEDERATION</t>
  </si>
  <si>
    <t>KIR</t>
  </si>
  <si>
    <t>KOREA JUDO ASSOCIATION</t>
  </si>
  <si>
    <t>KOR</t>
  </si>
  <si>
    <t>KOSOVA JUDO FEDERATION</t>
  </si>
  <si>
    <t>KOS</t>
  </si>
  <si>
    <t>KUWAIT JUDO FEDERATION</t>
  </si>
  <si>
    <t>KUW</t>
  </si>
  <si>
    <t>LAO JUDO FEDERATION</t>
  </si>
  <si>
    <t>LAO</t>
  </si>
  <si>
    <t>LATVIAN JUDO FEDERATION</t>
  </si>
  <si>
    <t>LAT</t>
  </si>
  <si>
    <t>LIBERIAN JUDO FEDERATION</t>
  </si>
  <si>
    <t>LBR</t>
  </si>
  <si>
    <t>LIBYAN JUDO FEDERATION</t>
  </si>
  <si>
    <t>LBA</t>
  </si>
  <si>
    <t>LIECHTENSTEINER JUDOVERBAND</t>
  </si>
  <si>
    <t>LIE</t>
  </si>
  <si>
    <t>LIGUE DE JUDO DE NOUVELLE CALÉDONIELEDONIA</t>
  </si>
  <si>
    <t>NCL</t>
  </si>
  <si>
    <t>LITHUANIAN JUDO FEDERATION</t>
  </si>
  <si>
    <t>LTU</t>
  </si>
  <si>
    <t>MACAU JUDOKAN</t>
  </si>
  <si>
    <t>MAC</t>
  </si>
  <si>
    <t>MALAYSIA JUDO FEDERATION</t>
  </si>
  <si>
    <t>MAS</t>
  </si>
  <si>
    <t>MALTA JUDO FEDERATION &amp; ASSOCIATED DISCIPLINES</t>
  </si>
  <si>
    <t>MLT</t>
  </si>
  <si>
    <t>MARSHALL ISLANDS JUDO ASSOCIATION</t>
  </si>
  <si>
    <t>MHL</t>
  </si>
  <si>
    <t>MAURITIUS JUDO FEDERATION</t>
  </si>
  <si>
    <t>MRI</t>
  </si>
  <si>
    <t>MONGOLIAN JUDO ASSOCIATION</t>
  </si>
  <si>
    <t>MGL</t>
  </si>
  <si>
    <t>MONTENEGRO JUDO FEDERATION</t>
  </si>
  <si>
    <t>MNE</t>
  </si>
  <si>
    <t>MOZAMBIQUE JUDO FEDERATION</t>
  </si>
  <si>
    <t>MOZ</t>
  </si>
  <si>
    <t>MYANMAR JUDO FEDERATION</t>
  </si>
  <si>
    <t>MYA</t>
  </si>
  <si>
    <t>NAMIBIAN AMATEUR JUDO ASSOCIATION</t>
  </si>
  <si>
    <t>NAM</t>
  </si>
  <si>
    <t>NAURU JUDO ASSOCIATION</t>
  </si>
  <si>
    <t>NRU</t>
  </si>
  <si>
    <t>NEPAL JUDO ASSOCIATION</t>
  </si>
  <si>
    <t>NEP</t>
  </si>
  <si>
    <t>NEW ZEALAND JUDO FEDERATION INC.</t>
  </si>
  <si>
    <t>NZL</t>
  </si>
  <si>
    <t>NIGER JUDO FEDERATION</t>
  </si>
  <si>
    <t>NIG</t>
  </si>
  <si>
    <t>NIGERIA JUDO FEDERATION</t>
  </si>
  <si>
    <t>NGR</t>
  </si>
  <si>
    <t>NIUE ISLAND JUDO ASSOCIATION</t>
  </si>
  <si>
    <t>NIU</t>
  </si>
  <si>
    <t>NORFOLK ISLAND</t>
  </si>
  <si>
    <t>NFI</t>
  </si>
  <si>
    <t>NORTHERN MARIANAS JUDO ASSOCIATION</t>
  </si>
  <si>
    <t>MNP</t>
  </si>
  <si>
    <t>NORWEGIAN JUDO FEDERATION</t>
  </si>
  <si>
    <t>NOR</t>
  </si>
  <si>
    <t>OUGANDA JUDO ASSOCIATION</t>
  </si>
  <si>
    <t>UGA</t>
  </si>
  <si>
    <t>PAKISTAN JUDO FEDERATION</t>
  </si>
  <si>
    <t>PAK</t>
  </si>
  <si>
    <t>PALAU JUDO FEDERATION</t>
  </si>
  <si>
    <t>PLW</t>
  </si>
  <si>
    <t>PALESTINIAN JUDO FEDERATION</t>
  </si>
  <si>
    <t>PLE</t>
  </si>
  <si>
    <t>PAPUA NEW GUINEA JUDO FEDERATION</t>
  </si>
  <si>
    <t>PNG</t>
  </si>
  <si>
    <t>PARAGUAYAN JUDO FEDERATION</t>
  </si>
  <si>
    <t>PAR</t>
  </si>
  <si>
    <t>PHILIPPINE JUDO FEDERATION, INC.</t>
  </si>
  <si>
    <t>PHI</t>
  </si>
  <si>
    <t>POLISH JUDO ASSOCIATION</t>
  </si>
  <si>
    <t>POL</t>
  </si>
  <si>
    <t>PORTUGUESE JUDO FEDERATION</t>
  </si>
  <si>
    <t>POR</t>
  </si>
  <si>
    <t>QATAR TAEKWONDO, JUDO &amp; KARATE FEDERATION</t>
  </si>
  <si>
    <t>QAT</t>
  </si>
  <si>
    <t>ROMANIAN JUDO FEDERATION</t>
  </si>
  <si>
    <t>ROU</t>
  </si>
  <si>
    <t>ROYAL SPANISH JUDO FEDERATION</t>
  </si>
  <si>
    <t>ESP</t>
  </si>
  <si>
    <t>RUSSIAN JUDO FEDERATION</t>
  </si>
  <si>
    <t>RUS</t>
  </si>
  <si>
    <t>RUSSIAN OLYMPIC COMMITTEE</t>
  </si>
  <si>
    <t>ROC</t>
  </si>
  <si>
    <t>RUSSIAN PARALYMPIC COMMITTE</t>
  </si>
  <si>
    <t>RPC</t>
  </si>
  <si>
    <t>RWANDA JUDO FEDERATION</t>
  </si>
  <si>
    <t>RWA</t>
  </si>
  <si>
    <t>SAINT LUCIA JUDO ASSOCIATION</t>
  </si>
  <si>
    <t>LCA</t>
  </si>
  <si>
    <t>SALVADORIAN JUDO FEDERATION</t>
  </si>
  <si>
    <t>ESA</t>
  </si>
  <si>
    <t>SAN MARINO</t>
  </si>
  <si>
    <t>SMR</t>
  </si>
  <si>
    <t>SAO TOME AND PRINCIPE FEDERATION</t>
  </si>
  <si>
    <t>STP</t>
  </si>
  <si>
    <t>SAUDI JUDO FEDERATION</t>
  </si>
  <si>
    <t>KSA</t>
  </si>
  <si>
    <t>SEYCHELLES JUDO FEDERATION</t>
  </si>
  <si>
    <t>SEY</t>
  </si>
  <si>
    <t>SIERRA LEONE JUDO ASSOCIATION</t>
  </si>
  <si>
    <t>SLE</t>
  </si>
  <si>
    <t>SINGAPORE JUDO FEDERATION</t>
  </si>
  <si>
    <t>SGP</t>
  </si>
  <si>
    <t>SINT. MAARTEN JUDO FEDERATION</t>
  </si>
  <si>
    <t>SXM</t>
  </si>
  <si>
    <t>SLOVAK JUDO FEDERATION</t>
  </si>
  <si>
    <t>SVK</t>
  </si>
  <si>
    <t>SLOVENIAN JUDO FEDERATION</t>
  </si>
  <si>
    <t>SLO</t>
  </si>
  <si>
    <t>SOLOMON ISLANDS JUDO ASSOCIATION</t>
  </si>
  <si>
    <t>SOL</t>
  </si>
  <si>
    <t>SOMALI JUDO FEDERATION</t>
  </si>
  <si>
    <t>SOM</t>
  </si>
  <si>
    <t>SOUTH SUDAN JUDO FEDERATION</t>
  </si>
  <si>
    <t>SSD</t>
  </si>
  <si>
    <t>SRI LANKA JUDO ASSOCIATION</t>
  </si>
  <si>
    <t>SRI</t>
  </si>
  <si>
    <t>SUDAN JUDO &amp; JUJITSU FEDERATION</t>
  </si>
  <si>
    <t>SUD</t>
  </si>
  <si>
    <t>SURINAME JUDO FEDERATION</t>
  </si>
  <si>
    <t>SUR</t>
  </si>
  <si>
    <t>SWEDISH JUDO FEDERATION</t>
  </si>
  <si>
    <t>SWE</t>
  </si>
  <si>
    <t>SWISS JUDO &amp; JU-JITSU FEDERATION</t>
  </si>
  <si>
    <t>SUI</t>
  </si>
  <si>
    <t>SYRIAN JUDO FEDERATION</t>
  </si>
  <si>
    <t>SYR</t>
  </si>
  <si>
    <t>TAJIKISTAN JUDO FEDERATION</t>
  </si>
  <si>
    <t>TJK</t>
  </si>
  <si>
    <t>TANZANIA JUDO ASSOCIATION</t>
  </si>
  <si>
    <t>TAN</t>
  </si>
  <si>
    <t>THE JUDO ASSOCIATION OF HONG KONG, CHINA</t>
  </si>
  <si>
    <t>HKG</t>
  </si>
  <si>
    <t>THE NATIONAL JUDO FEDERATION OF KYRGYZSTAN</t>
  </si>
  <si>
    <t>KGZ</t>
  </si>
  <si>
    <t>TIMOR-LESTE</t>
  </si>
  <si>
    <t>TLS</t>
  </si>
  <si>
    <t>TONGA JUDO ASSOCIATION</t>
  </si>
  <si>
    <t>TGA</t>
  </si>
  <si>
    <t>TURKISH JUDO FEDERATION</t>
  </si>
  <si>
    <t>TUR</t>
  </si>
  <si>
    <t>UAE WRESTLING &amp; JUDO FEDERATION</t>
  </si>
  <si>
    <t>UAE</t>
  </si>
  <si>
    <t>UKRAINIAN JUDO FEDERATION</t>
  </si>
  <si>
    <t>UKR</t>
  </si>
  <si>
    <t>USA JUDO</t>
  </si>
  <si>
    <t>USA</t>
  </si>
  <si>
    <t>UZBEKISTAN JUDO FEDERATION</t>
  </si>
  <si>
    <t>UZB</t>
  </si>
  <si>
    <t>VIETNAM JUDO ASSOCIATION</t>
  </si>
  <si>
    <t>VIE</t>
  </si>
  <si>
    <t>YEMEN JUDO FEDERATION</t>
  </si>
  <si>
    <t>YEM</t>
  </si>
  <si>
    <t>ZAMBIA JUDO ASSOCIATION</t>
  </si>
  <si>
    <t>ZAM</t>
  </si>
  <si>
    <t xml:space="preserve">Please fill the FORM step by step : 
                  1️⃣ SUMMARY
                  2️⃣ FORM GENERAL
                  3️⃣ FORM COMP
                  4️⃣ FORM TRANING CAMP
                  5️⃣ TRANSPORT
Use the recap just below to check if all informations are filled. </t>
  </si>
  <si>
    <t>GENERAL INFORMATION</t>
  </si>
  <si>
    <t xml:space="preserve">FEDERATION NAME : </t>
  </si>
  <si>
    <t>ISO COUNTRY CODE</t>
  </si>
  <si>
    <t xml:space="preserve">EMAIL : </t>
  </si>
  <si>
    <t xml:space="preserve">CONTACT PERSON : </t>
  </si>
  <si>
    <t xml:space="preserve">PHONE NUMBER : </t>
  </si>
  <si>
    <t>FIRST NAME &amp; LAST NAME</t>
  </si>
  <si>
    <t>PHONE NUMBER</t>
  </si>
  <si>
    <t>RECAP</t>
  </si>
  <si>
    <t>1️⃣ SUMMARY</t>
  </si>
  <si>
    <t>🟩= all OK
🟧= Some informations are missing
🟥= Some informations are not concording, please check</t>
  </si>
  <si>
    <t>2️⃣ FORM GENERAL</t>
  </si>
  <si>
    <t>3️⃣ FORM COMP</t>
  </si>
  <si>
    <t>5️⃣ TRANSPORT</t>
  </si>
  <si>
    <t>Competitor(s) =</t>
  </si>
  <si>
    <t xml:space="preserve">Official(s) [Coach, Physio…] =		</t>
  </si>
  <si>
    <t>President =</t>
  </si>
  <si>
    <t>TOTAL</t>
  </si>
  <si>
    <t>🟩= all OK
🟧= Some informations are missing. Please fill all informations you have. 
🟥= Some informations are not concording, please check</t>
  </si>
  <si>
    <t>Checking</t>
  </si>
  <si>
    <t>N°</t>
  </si>
  <si>
    <t>LAST NAME</t>
  </si>
  <si>
    <t>FIRST NAME</t>
  </si>
  <si>
    <t>IJF Card's Number</t>
  </si>
  <si>
    <t>Weight Category</t>
  </si>
  <si>
    <t>Date of Birth DD/MM/AAAA</t>
  </si>
  <si>
    <t>Passport number</t>
  </si>
  <si>
    <t>Arrival date</t>
  </si>
  <si>
    <t>Departure date</t>
  </si>
  <si>
    <t>Remarks</t>
  </si>
  <si>
    <t>First name</t>
  </si>
  <si>
    <t>Hotel</t>
  </si>
  <si>
    <t xml:space="preserve">If twin/double room, shared with ? </t>
  </si>
  <si>
    <t>Early Check-In</t>
  </si>
  <si>
    <t>Late-Check-Out</t>
  </si>
  <si>
    <t>ARRIVAL INFORMATIONS</t>
  </si>
  <si>
    <t>DEPARTURE INFORMATIONS</t>
  </si>
  <si>
    <t>Type (A)</t>
  </si>
  <si>
    <t>Flight/Train number (A)</t>
  </si>
  <si>
    <t>Arrival Time</t>
  </si>
  <si>
    <t>From (A)</t>
  </si>
  <si>
    <t>To (A)</t>
  </si>
  <si>
    <r>
      <t xml:space="preserve">Transport needed (A)
</t>
    </r>
    <r>
      <rPr>
        <sz val="8"/>
        <color theme="1"/>
        <rFont val="Calibri (Corps)"/>
      </rPr>
      <t>Transport Airport/Station to Hotel</t>
    </r>
  </si>
  <si>
    <t>Type (D)</t>
  </si>
  <si>
    <t>Flight/Train number (D)</t>
  </si>
  <si>
    <t>Departure Time</t>
  </si>
  <si>
    <t>From (D)</t>
  </si>
  <si>
    <t>To (D)</t>
  </si>
  <si>
    <t>Transport needed (D)
Transport Airport/Station to Hotel</t>
  </si>
  <si>
    <t>COMPETITION</t>
  </si>
  <si>
    <t>ID</t>
  </si>
  <si>
    <t>Check-In</t>
  </si>
  <si>
    <t>Check-Out</t>
  </si>
  <si>
    <t>Hotel (C)</t>
  </si>
  <si>
    <t>Single's night (C)</t>
  </si>
  <si>
    <t>Twin's night (C)</t>
  </si>
  <si>
    <t>Alone in twin's night (C)</t>
  </si>
  <si>
    <t>Competition amount</t>
  </si>
  <si>
    <t>Total / person</t>
  </si>
  <si>
    <t>Delegation</t>
  </si>
  <si>
    <t>Actif</t>
  </si>
  <si>
    <t>IJF Card's number</t>
  </si>
  <si>
    <t>Weigt Category</t>
  </si>
  <si>
    <t>Date of Birth DD/MM/YYYY</t>
  </si>
  <si>
    <t>Passport Number</t>
  </si>
  <si>
    <t>Check-in</t>
  </si>
  <si>
    <t>Check-out</t>
  </si>
  <si>
    <t>If twin room, shared with ? (C)</t>
  </si>
  <si>
    <t>Transport needed (A)
Transport Airport/Station to Hotel</t>
  </si>
  <si>
    <t>Meals (C)</t>
  </si>
  <si>
    <t>Meals in the hall (C)</t>
  </si>
  <si>
    <t>Surchage</t>
  </si>
  <si>
    <t>JAMAYCA JUDO FEDERATION</t>
  </si>
  <si>
    <t>BELAMBRA</t>
  </si>
  <si>
    <t>MERCURE Antigone</t>
  </si>
  <si>
    <t>MERCURE Comédie</t>
  </si>
  <si>
    <t>MARRIOT</t>
  </si>
  <si>
    <t>PULLMAN</t>
  </si>
  <si>
    <t>MPL - Airport</t>
  </si>
  <si>
    <t>Montpellier Saint-Roch - Train station</t>
  </si>
  <si>
    <t>BELAMBRA.SINGLE</t>
  </si>
  <si>
    <t>BELAMBRA.TWIN</t>
  </si>
  <si>
    <t>BELAMBRA.ALONE IN TWIIN</t>
  </si>
  <si>
    <t>MERCURE Antigone.SINGLE</t>
  </si>
  <si>
    <t>MERCURE Antigone.TWIN</t>
  </si>
  <si>
    <t>MERCURE Antigone.ALONE IN TWIIN</t>
  </si>
  <si>
    <t>MERCURE Comédie.SINGLE</t>
  </si>
  <si>
    <t>MERCURE Comédie.TWIN</t>
  </si>
  <si>
    <t>MERCURE Comédie.ALONE IN TWIIN</t>
  </si>
  <si>
    <t>MARRIOT.SINGLE</t>
  </si>
  <si>
    <t>MARRIOT.TWIN</t>
  </si>
  <si>
    <t>MARRIOT.ALONE IN TWIIN</t>
  </si>
  <si>
    <t>PULLMAN.SINGLE</t>
  </si>
  <si>
    <t>PULLMAN.TWIN</t>
  </si>
  <si>
    <t>PULLMAN.ALONE IN TWIIN</t>
  </si>
  <si>
    <t>EUROPEAN CHAMPIONSHIP SENIORS
MONTPELLIER 2023
(3, 4 &amp; 5 NOVEMBER 2023)</t>
  </si>
  <si>
    <t>TEAM MANAGER</t>
  </si>
  <si>
    <t>EMAIL</t>
  </si>
  <si>
    <t>Room (05/11)</t>
  </si>
  <si>
    <t>Lunch (05/11)</t>
  </si>
  <si>
    <t>Diner (05/11)</t>
  </si>
  <si>
    <t>Lunch (06/11)</t>
  </si>
  <si>
    <t>Room (31/10)</t>
  </si>
  <si>
    <t>Lunch (31/10)</t>
  </si>
  <si>
    <t>Diner (01/11)</t>
  </si>
  <si>
    <t>Room (01/11)</t>
  </si>
  <si>
    <t>Lunch (01/11)</t>
  </si>
  <si>
    <t>Diner (31/10)</t>
  </si>
  <si>
    <t>Room (02/11)</t>
  </si>
  <si>
    <t>Lunch (02/11)</t>
  </si>
  <si>
    <t>Diner (02/11)</t>
  </si>
  <si>
    <t>Room (03/11)</t>
  </si>
  <si>
    <t>Lunch (03/11)</t>
  </si>
  <si>
    <t>Diner (03/11)</t>
  </si>
  <si>
    <t>Room (04/11)</t>
  </si>
  <si>
    <t>Lunch (04/11)</t>
  </si>
  <si>
    <t>Diner (04/11)</t>
  </si>
  <si>
    <t>31/10/2023</t>
  </si>
  <si>
    <t>01/11/2023</t>
  </si>
  <si>
    <t>02/11/2023</t>
  </si>
  <si>
    <t>03/11/2023</t>
  </si>
  <si>
    <t>04/11/2023</t>
  </si>
  <si>
    <t>05/11/2023</t>
  </si>
  <si>
    <t>SURCHAGE</t>
  </si>
  <si>
    <t>TOTAL COMPETITION</t>
  </si>
  <si>
    <t>Diner (06/11)</t>
  </si>
  <si>
    <t>Lunch (07/11)</t>
  </si>
  <si>
    <t>Diner (07/11)</t>
  </si>
  <si>
    <t>Lunch (08/11)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</si>
</sst>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 * #,##0.00_)\ &quot;€&quot;_ ;_ * \(#,##0.00\)\ &quot;€&quot;_ ;_ * &quot;-&quot;??_)\ &quot;€&quot;_ ;_ @_ "/>
    <numFmt numFmtId="165" formatCode="#,##0.00\ &quot;€&quot;"/>
    <numFmt numFmtId="166" formatCode="[$-F400]h:mm:ss\ AM/PM"/>
    <numFmt numFmtId="167" formatCode="&quot;€&quot;#,##0.00"/>
  </numFmts>
  <fonts count="17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DINEngschriftLTPro"/>
    </font>
    <font>
      <sz val="14"/>
      <color theme="1"/>
      <name val="DINEngschriftLTPro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</font>
    <font>
      <sz val="8"/>
      <color theme="1"/>
      <name val="Calibri (Corps)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DINEngschriftLTPro"/>
    </font>
    <font>
      <sz val="16"/>
      <color theme="1"/>
      <name val="Calibri"/>
      <family val="2"/>
      <scheme val="minor"/>
    </font>
    <font>
      <sz val="20"/>
      <color theme="1"/>
      <name val="DINEngschriftLTPro"/>
    </font>
    <font>
      <sz val="24"/>
      <color theme="1"/>
      <name val="DINEngschriftLTPro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ck">
        <color theme="0"/>
      </left>
      <right/>
      <top style="medium">
        <color theme="0"/>
      </top>
      <bottom/>
      <diagonal/>
    </border>
    <border>
      <left/>
      <right style="thick">
        <color theme="0"/>
      </right>
      <top style="medium">
        <color theme="0"/>
      </top>
      <bottom/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164" fontId="11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5" xfId="0" applyBorder="1" applyAlignment="1">
      <alignment horizontal="center" vertical="center" wrapText="1"/>
    </xf>
    <xf numFmtId="20" fontId="0" fillId="0" borderId="0" xfId="0" applyNumberFormat="1"/>
    <xf numFmtId="0" fontId="8" fillId="0" borderId="0" xfId="0" applyFont="1" applyAlignment="1" applyProtection="1">
      <alignment horizontal="center"/>
      <protection locked="0"/>
    </xf>
    <xf numFmtId="0" fontId="9" fillId="2" borderId="6" xfId="1" applyFill="1" applyBorder="1" applyAlignment="1" applyProtection="1">
      <alignment horizontal="center"/>
      <protection locked="0"/>
    </xf>
    <xf numFmtId="0" fontId="0" fillId="5" borderId="0" xfId="0" applyFill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0" fillId="6" borderId="0" xfId="0" applyFill="1"/>
    <xf numFmtId="0" fontId="2" fillId="7" borderId="0" xfId="0" applyFont="1" applyFill="1"/>
    <xf numFmtId="49" fontId="0" fillId="0" borderId="0" xfId="0" applyNumberFormat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/>
    </xf>
    <xf numFmtId="20" fontId="0" fillId="0" borderId="0" xfId="0" applyNumberFormat="1" applyAlignment="1" applyProtection="1">
      <alignment horizontal="center" vertical="center"/>
      <protection locked="0"/>
    </xf>
    <xf numFmtId="166" fontId="0" fillId="0" borderId="0" xfId="0" applyNumberFormat="1"/>
    <xf numFmtId="165" fontId="0" fillId="0" borderId="0" xfId="0" applyNumberFormat="1" applyAlignment="1">
      <alignment horizontal="center" vertical="center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2" fillId="0" borderId="0" xfId="0" applyFont="1"/>
    <xf numFmtId="165" fontId="13" fillId="0" borderId="0" xfId="2" applyNumberFormat="1" applyFont="1" applyFill="1" applyAlignment="1" applyProtection="1"/>
    <xf numFmtId="0" fontId="16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 vertical="center" wrapText="1"/>
    </xf>
    <xf numFmtId="0" fontId="8" fillId="0" borderId="0" xfId="0" applyFont="1"/>
    <xf numFmtId="164" fontId="1" fillId="0" borderId="0" xfId="2" applyFont="1" applyAlignment="1">
      <alignment horizontal="center" vertical="center"/>
    </xf>
    <xf numFmtId="164" fontId="1" fillId="0" borderId="0" xfId="0" applyNumberFormat="1" applyFont="1"/>
    <xf numFmtId="0" fontId="3" fillId="0" borderId="0" xfId="0" applyFont="1"/>
    <xf numFmtId="167" fontId="0" fillId="0" borderId="0" xfId="2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right"/>
    </xf>
    <xf numFmtId="49" fontId="0" fillId="0" borderId="0" xfId="0" applyNumberFormat="1"/>
    <xf numFmtId="164" fontId="1" fillId="0" borderId="0" xfId="0" applyNumberFormat="1" applyFont="1" applyProtection="1">
      <protection locked="0"/>
    </xf>
    <xf numFmtId="14" fontId="1" fillId="3" borderId="0" xfId="0" applyNumberFormat="1" applyFont="1" applyFill="1" applyAlignment="1">
      <alignment horizontal="center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0" xfId="0" applyFill="1" applyAlignment="1" applyProtection="1">
      <alignment horizontal="center"/>
      <protection locked="0"/>
    </xf>
    <xf numFmtId="0" fontId="9" fillId="2" borderId="0" xfId="1" applyFill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0" fillId="2" borderId="0" xfId="0" applyNumberFormat="1" applyFill="1" applyAlignment="1" applyProtection="1">
      <alignment horizontal="center"/>
      <protection locked="0"/>
    </xf>
    <xf numFmtId="0" fontId="3" fillId="4" borderId="0" xfId="0" applyFont="1" applyFill="1" applyAlignment="1">
      <alignment horizontal="center"/>
    </xf>
    <xf numFmtId="165" fontId="13" fillId="4" borderId="0" xfId="2" applyNumberFormat="1" applyFont="1" applyFill="1" applyAlignment="1" applyProtection="1">
      <alignment horizontal="center"/>
    </xf>
    <xf numFmtId="0" fontId="0" fillId="6" borderId="0" xfId="0" applyFill="1" applyAlignment="1">
      <alignment horizontal="center" vertical="center"/>
    </xf>
    <xf numFmtId="0" fontId="3" fillId="5" borderId="0" xfId="0" applyFont="1" applyFill="1" applyAlignment="1">
      <alignment horizontal="center"/>
    </xf>
    <xf numFmtId="0" fontId="0" fillId="5" borderId="0" xfId="0" applyFill="1" applyAlignment="1">
      <alignment horizontal="left" vertical="center" wrapText="1"/>
    </xf>
    <xf numFmtId="0" fontId="0" fillId="2" borderId="6" xfId="0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0" fontId="15" fillId="0" borderId="0" xfId="0" applyFont="1" applyAlignment="1">
      <alignment horizontal="center" vertical="center" wrapText="1"/>
    </xf>
    <xf numFmtId="14" fontId="1" fillId="3" borderId="0" xfId="0" applyNumberFormat="1" applyFont="1" applyFill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3" fillId="4" borderId="0" xfId="0" applyFont="1" applyFill="1" applyAlignment="1">
      <alignment horizontal="right"/>
    </xf>
    <xf numFmtId="0" fontId="12" fillId="4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128"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 patternType="darkVertical">
          <fgColor rgb="FFFFC000"/>
          <bgColor rgb="FFFF0000"/>
        </patternFill>
      </fill>
    </dxf>
    <dxf>
      <numFmt numFmtId="165" formatCode="#,##0.00\ &quot;€&quot;"/>
      <alignment horizontal="center" vertical="center" textRotation="0" wrapText="0" indent="0" justifyLastLine="0" shrinkToFit="0" readingOrder="0"/>
      <protection locked="1" hidden="0"/>
    </dxf>
    <dxf>
      <numFmt numFmtId="167" formatCode="&quot;€&quot;#,##0.00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color theme="1"/>
      </font>
    </dxf>
    <dxf>
      <fill>
        <patternFill patternType="solid">
          <fgColor theme="7" tint="0.79998168889431442"/>
          <bgColor theme="7" tint="0.79998168889431442"/>
        </patternFill>
      </fill>
    </dxf>
    <dxf>
      <fill>
        <patternFill patternType="solid">
          <fgColor theme="7" tint="0.79998168889431442"/>
          <bgColor theme="7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7"/>
        </top>
      </border>
    </dxf>
    <dxf>
      <font>
        <b/>
        <i val="0"/>
        <color theme="1"/>
      </font>
      <fill>
        <patternFill patternType="solid">
          <fgColor theme="7"/>
          <bgColor theme="7"/>
        </patternFill>
      </fill>
    </dxf>
    <dxf>
      <font>
        <color theme="1"/>
      </font>
      <border>
        <left style="thin">
          <color theme="7" tint="0.39997558519241921"/>
        </left>
        <right style="thin">
          <color theme="7" tint="0.39997558519241921"/>
        </right>
        <top style="thin">
          <color theme="7" tint="0.39997558519241921"/>
        </top>
        <bottom style="thin">
          <color theme="7" tint="0.39997558519241921"/>
        </bottom>
        <horizontal style="thin">
          <color theme="7" tint="0.39997558519241921"/>
        </horizontal>
      </border>
    </dxf>
  </dxfs>
  <tableStyles count="1" defaultTableStyle="TableStyleMedium2" defaultPivotStyle="PivotStyleLight16">
    <tableStyle name="TableStyleMedium5 2" pivot="0" count="8" xr9:uid="{2254050C-E1CF-5F40-8147-0793D1A48D7B}">
      <tableStyleElement type="wholeTable" dxfId="127"/>
      <tableStyleElement type="headerRow" dxfId="126"/>
      <tableStyleElement type="totalRow" dxfId="125"/>
      <tableStyleElement type="firstColumn" dxfId="124"/>
      <tableStyleElement type="lastColumn" dxfId="123"/>
      <tableStyleElement type="firstRowStripe" dxfId="122"/>
      <tableStyleElement type="firstColumnStripe" dxfId="121"/>
      <tableStyleElement type="firstHeaderCell" dxfId="1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5203</xdr:colOff>
      <xdr:row>22</xdr:row>
      <xdr:rowOff>12340</xdr:rowOff>
    </xdr:from>
    <xdr:to>
      <xdr:col>3</xdr:col>
      <xdr:colOff>298814</xdr:colOff>
      <xdr:row>26</xdr:row>
      <xdr:rowOff>12341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10849079-6200-3244-B438-B38422D5D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2136" y="6379273"/>
          <a:ext cx="3824211" cy="812801"/>
        </a:xfrm>
        <a:prstGeom prst="rect">
          <a:avLst/>
        </a:prstGeom>
      </xdr:spPr>
    </xdr:pic>
    <xdr:clientData/>
  </xdr:twoCellAnchor>
  <xdr:twoCellAnchor editAs="oneCell">
    <xdr:from>
      <xdr:col>0</xdr:col>
      <xdr:colOff>45904</xdr:colOff>
      <xdr:row>4</xdr:row>
      <xdr:rowOff>122410</xdr:rowOff>
    </xdr:from>
    <xdr:to>
      <xdr:col>7</xdr:col>
      <xdr:colOff>79579</xdr:colOff>
      <xdr:row>7</xdr:row>
      <xdr:rowOff>442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3F85188-3EEE-B445-A407-B463085BA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904" y="1683133"/>
          <a:ext cx="9566326" cy="1865829"/>
        </a:xfrm>
        <a:prstGeom prst="rect">
          <a:avLst/>
        </a:prstGeom>
      </xdr:spPr>
    </xdr:pic>
    <xdr:clientData/>
  </xdr:twoCellAnchor>
  <xdr:twoCellAnchor editAs="oneCell">
    <xdr:from>
      <xdr:col>0</xdr:col>
      <xdr:colOff>1663977</xdr:colOff>
      <xdr:row>2</xdr:row>
      <xdr:rowOff>17781</xdr:rowOff>
    </xdr:from>
    <xdr:to>
      <xdr:col>2</xdr:col>
      <xdr:colOff>526740</xdr:colOff>
      <xdr:row>2</xdr:row>
      <xdr:rowOff>741681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A4D0444F-2E01-1547-9EBC-72EF80125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63977" y="424181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0</xdr:col>
      <xdr:colOff>520700</xdr:colOff>
      <xdr:row>2</xdr:row>
      <xdr:rowOff>25400</xdr:rowOff>
    </xdr:from>
    <xdr:to>
      <xdr:col>0</xdr:col>
      <xdr:colOff>1405409</xdr:colOff>
      <xdr:row>2</xdr:row>
      <xdr:rowOff>615373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E0DBDD-0146-9A4C-ABFD-19F0F5DFD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20700" y="431800"/>
          <a:ext cx="884709" cy="5899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88900</xdr:colOff>
      <xdr:row>5</xdr:row>
      <xdr:rowOff>139700</xdr:rowOff>
    </xdr:from>
    <xdr:to>
      <xdr:col>6</xdr:col>
      <xdr:colOff>421758</xdr:colOff>
      <xdr:row>10</xdr:row>
      <xdr:rowOff>68231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91F8FA6D-B239-9348-A431-5CD5F856C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00" y="1511300"/>
          <a:ext cx="4917558" cy="944531"/>
        </a:xfrm>
        <a:prstGeom prst="rect">
          <a:avLst/>
        </a:prstGeom>
      </xdr:spPr>
    </xdr:pic>
    <xdr:clientData/>
  </xdr:twoCellAnchor>
  <xdr:twoCellAnchor editAs="oneCell">
    <xdr:from>
      <xdr:col>3</xdr:col>
      <xdr:colOff>109408</xdr:colOff>
      <xdr:row>2</xdr:row>
      <xdr:rowOff>84215</xdr:rowOff>
    </xdr:from>
    <xdr:to>
      <xdr:col>4</xdr:col>
      <xdr:colOff>685764</xdr:colOff>
      <xdr:row>2</xdr:row>
      <xdr:rowOff>799043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F00FDC6-4451-2F40-AE31-82A55AB8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46372" y="49242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508000</xdr:colOff>
      <xdr:row>2</xdr:row>
      <xdr:rowOff>76200</xdr:rowOff>
    </xdr:from>
    <xdr:to>
      <xdr:col>2</xdr:col>
      <xdr:colOff>554509</xdr:colOff>
      <xdr:row>2</xdr:row>
      <xdr:rowOff>666173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F41959-8724-C041-B71D-C84786C9F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5800" y="482600"/>
          <a:ext cx="884709" cy="58997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177210</xdr:colOff>
      <xdr:row>5</xdr:row>
      <xdr:rowOff>121383</xdr:rowOff>
    </xdr:from>
    <xdr:to>
      <xdr:col>6</xdr:col>
      <xdr:colOff>457791</xdr:colOff>
      <xdr:row>10</xdr:row>
      <xdr:rowOff>32193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302C93C-2799-CB40-8714-2D2DBB032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210" y="1450453"/>
          <a:ext cx="4917558" cy="944531"/>
        </a:xfrm>
        <a:prstGeom prst="rect">
          <a:avLst/>
        </a:prstGeom>
      </xdr:spPr>
    </xdr:pic>
    <xdr:clientData/>
  </xdr:twoCellAnchor>
  <xdr:twoCellAnchor editAs="oneCell">
    <xdr:from>
      <xdr:col>3</xdr:col>
      <xdr:colOff>534171</xdr:colOff>
      <xdr:row>2</xdr:row>
      <xdr:rowOff>50503</xdr:rowOff>
    </xdr:from>
    <xdr:to>
      <xdr:col>5</xdr:col>
      <xdr:colOff>130445</xdr:colOff>
      <xdr:row>2</xdr:row>
      <xdr:rowOff>764792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D84E97B6-3D56-8544-9F1F-D80DB8E13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7685" y="462395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736600</xdr:colOff>
      <xdr:row>2</xdr:row>
      <xdr:rowOff>25400</xdr:rowOff>
    </xdr:from>
    <xdr:to>
      <xdr:col>2</xdr:col>
      <xdr:colOff>783109</xdr:colOff>
      <xdr:row>2</xdr:row>
      <xdr:rowOff>615373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4949FED-8B7A-BA40-BC9B-EF5CC9B26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39800" y="431800"/>
          <a:ext cx="884709" cy="589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226248</xdr:colOff>
      <xdr:row>5</xdr:row>
      <xdr:rowOff>134399</xdr:rowOff>
    </xdr:from>
    <xdr:to>
      <xdr:col>6</xdr:col>
      <xdr:colOff>312898</xdr:colOff>
      <xdr:row>9</xdr:row>
      <xdr:rowOff>191527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48BF3B88-045B-F244-B530-32A611442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248" y="1468819"/>
          <a:ext cx="4752520" cy="866983"/>
        </a:xfrm>
        <a:prstGeom prst="rect">
          <a:avLst/>
        </a:prstGeom>
      </xdr:spPr>
    </xdr:pic>
    <xdr:clientData/>
  </xdr:twoCellAnchor>
  <xdr:twoCellAnchor editAs="oneCell">
    <xdr:from>
      <xdr:col>3</xdr:col>
      <xdr:colOff>382458</xdr:colOff>
      <xdr:row>2</xdr:row>
      <xdr:rowOff>66979</xdr:rowOff>
    </xdr:from>
    <xdr:to>
      <xdr:col>4</xdr:col>
      <xdr:colOff>959721</xdr:colOff>
      <xdr:row>4</xdr:row>
      <xdr:rowOff>54279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6B3E31E-A7C2-F740-A1AE-537C0B28C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12858" y="47337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744483</xdr:colOff>
      <xdr:row>2</xdr:row>
      <xdr:rowOff>43793</xdr:rowOff>
    </xdr:from>
    <xdr:to>
      <xdr:col>2</xdr:col>
      <xdr:colOff>797123</xdr:colOff>
      <xdr:row>3</xdr:row>
      <xdr:rowOff>108249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B0B7AEE-D412-C448-BB08-86C5A8173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2644" y="452529"/>
          <a:ext cx="884709" cy="58997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216046</xdr:colOff>
      <xdr:row>4</xdr:row>
      <xdr:rowOff>175173</xdr:rowOff>
    </xdr:from>
    <xdr:to>
      <xdr:col>3</xdr:col>
      <xdr:colOff>3230064</xdr:colOff>
      <xdr:row>9</xdr:row>
      <xdr:rowOff>6630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8BAFEA1-8977-A748-AE6C-8150AAD3A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6046" y="1377440"/>
          <a:ext cx="4910551" cy="970223"/>
        </a:xfrm>
        <a:prstGeom prst="rect">
          <a:avLst/>
        </a:prstGeom>
      </xdr:spPr>
    </xdr:pic>
    <xdr:clientData/>
  </xdr:twoCellAnchor>
  <xdr:twoCellAnchor editAs="oneCell">
    <xdr:from>
      <xdr:col>3</xdr:col>
      <xdr:colOff>26858</xdr:colOff>
      <xdr:row>1</xdr:row>
      <xdr:rowOff>193979</xdr:rowOff>
    </xdr:from>
    <xdr:to>
      <xdr:col>3</xdr:col>
      <xdr:colOff>1442321</xdr:colOff>
      <xdr:row>3</xdr:row>
      <xdr:rowOff>105079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4664822A-636B-3143-8D6F-F23FBA74E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1858" y="39717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307879</xdr:colOff>
      <xdr:row>1</xdr:row>
      <xdr:rowOff>211665</xdr:rowOff>
    </xdr:from>
    <xdr:to>
      <xdr:col>2</xdr:col>
      <xdr:colOff>365164</xdr:colOff>
      <xdr:row>2</xdr:row>
      <xdr:rowOff>577272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BD3584-4F18-8325-7505-533CA1EF2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8788" y="423332"/>
          <a:ext cx="884709" cy="5772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A630B7-EFFC-C640-8AEB-131342B601D8}" name="FORM_GEN" displayName="FORM_GEN" ref="B12:N62" totalsRowShown="0" headerRowDxfId="119" dataDxfId="118">
  <autoFilter ref="B12:N62" xr:uid="{52A630B7-EFFC-C640-8AEB-131342B601D8}"/>
  <tableColumns count="13">
    <tableColumn id="1" xr3:uid="{BB7C2D3E-FCCD-2241-957F-A736CEB257DA}" name="Checking" dataDxfId="117">
      <calculatedColumnFormula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calculatedColumnFormula>
    </tableColumn>
    <tableColumn id="2" xr3:uid="{82C9D744-FABE-2048-AECF-92D9C8A48475}" name="N°" dataDxfId="116"/>
    <tableColumn id="3" xr3:uid="{A4BDE1B3-D7AC-3747-A3C1-241BA0B68632}" name="Title" dataDxfId="115"/>
    <tableColumn id="4" xr3:uid="{B7B3C643-C9F7-9640-A56A-71109B5E37ED}" name="LAST NAME" dataDxfId="114"/>
    <tableColumn id="5" xr3:uid="{5A1B4D24-B4FE-8C44-8FE4-4831D6D692C7}" name="FIRST NAME" dataDxfId="113"/>
    <tableColumn id="6" xr3:uid="{6FB8FA0A-96B4-124F-AA83-6824DC251766}" name="Function" dataDxfId="112"/>
    <tableColumn id="16" xr3:uid="{CE0FB30C-AF9F-F54D-8792-C2497A3D56A0}" name="IJF Card's Number" dataDxfId="111"/>
    <tableColumn id="7" xr3:uid="{B794A2DD-8DB4-DF4B-BD9A-34771E529E13}" name="Weight Category" dataDxfId="110"/>
    <tableColumn id="8" xr3:uid="{A3005E7A-58DF-D849-AADC-6F195151144A}" name="Date of Birth DD/MM/AAAA" dataDxfId="109"/>
    <tableColumn id="9" xr3:uid="{0AA37880-EB36-AE40-8561-8B46FBCDD6B5}" name="Passport number" dataDxfId="108"/>
    <tableColumn id="13" xr3:uid="{4C88197D-0AB7-5E40-9F18-4E73BD0D0DF7}" name="Arrival date" dataDxfId="107"/>
    <tableColumn id="14" xr3:uid="{574FAF60-A68C-3F41-AD6E-C2E83E68892C}" name="Departure date" dataDxfId="106"/>
    <tableColumn id="15" xr3:uid="{38BC32CA-14BA-9B47-B855-D79F204C2E9B}" name="Remarks" dataDxfId="105"/>
  </tableColumns>
  <tableStyleInfo name="TableStyleMedium5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BE0E91C-73B9-6C4E-8C35-4BFC636FEAAB}" name="FORM_COMP" displayName="FORM_COMP" ref="B12:AF62" totalsRowShown="0" headerRowDxfId="104" dataDxfId="103">
  <autoFilter ref="B12:AF62" xr:uid="{BBE0E91C-73B9-6C4E-8C35-4BFC636FEAAB}"/>
  <tableColumns count="31">
    <tableColumn id="1" xr3:uid="{B25C2527-DA70-0145-96C7-7A417D414C51}" name="Checking" dataDxfId="102">
      <calculatedColumnFormula>IF(FORM_COMP[[#This Row],[Title]]="","",IF(OR(FORM_COMP[[#This Row],[Hotel]]=""),"O",IF(COUNTIF(AO13:AT13,"ND")&gt;0.5,"R",IF(OR((COUNTIF(FORM_COMP[[#This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(05/11)]],""))=COUNTIF(AH13:AM13,"NO"),FORM_COMP[[#This Row],[Hotel]]="UNOFFICIAL HOTEL"),"G","O"))))</calculatedColumnFormula>
    </tableColumn>
    <tableColumn id="2" xr3:uid="{15BD1A5B-8DA4-1245-8FA7-5376343D489E}" name="N°" dataDxfId="101"/>
    <tableColumn id="3" xr3:uid="{ECC2E55C-EF95-954C-8A08-EE9DEDE6BE68}" name="Title" dataDxfId="100">
      <calculatedColumnFormula>IF(FORM_GEN[[#This Row],[Title]]="","",FORM_GEN[[#This Row],[Title]])</calculatedColumnFormula>
    </tableColumn>
    <tableColumn id="4" xr3:uid="{503ACCD4-09ED-684E-A87E-83CD594036B2}" name="LAST NAME" dataDxfId="99">
      <calculatedColumnFormula>IF(FORM_GEN[[#This Row],[LAST NAME]]="","",FORM_GEN[[#This Row],[LAST NAME]])</calculatedColumnFormula>
    </tableColumn>
    <tableColumn id="5" xr3:uid="{7100A9C4-CA8D-8741-9824-A2677A80E2CD}" name="First name" dataDxfId="98">
      <calculatedColumnFormula>IF(FORM_GEN[[#This Row],[FIRST NAME]]="","",FORM_GEN[[#This Row],[FIRST NAME]])</calculatedColumnFormula>
    </tableColumn>
    <tableColumn id="31" xr3:uid="{D35E86C3-06F7-9D4C-A8E4-F6DDFA05457B}" name="Function" dataDxfId="97">
      <calculatedColumnFormula>IF(FORM_GEN[[#This Row],[Function]]="","",FORM_GEN[[#This Row],[Function]])</calculatedColumnFormula>
    </tableColumn>
    <tableColumn id="6" xr3:uid="{9D3DB4A4-E484-0449-9DDF-9F1F694AF77C}" name="Arrival date" dataDxfId="96">
      <calculatedColumnFormula>IF(FORM_GEN[[#This Row],[Arrival date]]="","",FORM_GEN[[#This Row],[Arrival date]])</calculatedColumnFormula>
    </tableColumn>
    <tableColumn id="7" xr3:uid="{37302084-262A-FC40-9140-FF429F0A30E2}" name="Departure date" dataDxfId="95">
      <calculatedColumnFormula>IF(FORM_GEN[[#This Row],[Departure date]]="","",FORM_GEN[[#This Row],[Departure date]])</calculatedColumnFormula>
    </tableColumn>
    <tableColumn id="8" xr3:uid="{688397D3-621C-E546-BC26-C984F72DBFC2}" name="Hotel" dataDxfId="94"/>
    <tableColumn id="9" xr3:uid="{7F7B5BDB-0160-C04A-8C40-1F96E8A6FA2C}" name="Room (31/10)" dataDxfId="93"/>
    <tableColumn id="18" xr3:uid="{FD835FBC-F6E8-2442-9657-75AB9B840CF2}" name="Lunch (31/10)" dataDxfId="92"/>
    <tableColumn id="17" xr3:uid="{52024483-67BE-8E4F-A63D-2957E68B6D39}" name="Diner (31/10)" dataDxfId="91"/>
    <tableColumn id="10" xr3:uid="{5F291D3B-EB85-2E4C-AFB8-4FB6F5FFE542}" name="Room (01/11)" dataDxfId="90"/>
    <tableColumn id="20" xr3:uid="{687514EC-276A-F94B-85E8-069980D8C820}" name="Lunch (01/11)" dataDxfId="89"/>
    <tableColumn id="19" xr3:uid="{FA0303B7-CB66-EA47-B146-2F863EBDB387}" name="Diner (01/11)" dataDxfId="88"/>
    <tableColumn id="11" xr3:uid="{FCD25C23-A0C0-6046-9C58-ADF8091B5A26}" name="Room (02/11)" dataDxfId="87"/>
    <tableColumn id="24" xr3:uid="{70BFC1AF-9598-DD4F-843A-F37F9F137CC5}" name="Lunch (02/11)" dataDxfId="86"/>
    <tableColumn id="23" xr3:uid="{2514BDF8-5346-6F4C-87C2-7DC12FDE2F54}" name="Diner (02/11)" dataDxfId="85"/>
    <tableColumn id="12" xr3:uid="{5D5AFDF9-2684-3146-8A7C-A0822D91A6DC}" name="Room (03/11)" dataDxfId="84"/>
    <tableColumn id="26" xr3:uid="{6B13EE29-3F44-264B-AF47-4FB44112D285}" name="Lunch (03/11)" dataDxfId="83"/>
    <tableColumn id="25" xr3:uid="{D919F169-7F82-2041-A317-20047F842834}" name="Diner (03/11)" dataDxfId="82"/>
    <tableColumn id="13" xr3:uid="{ECEF0BAC-9540-3A4D-92AC-C0016F72CE55}" name="Room (04/11)" dataDxfId="81"/>
    <tableColumn id="21" xr3:uid="{983E0EFD-F6F6-9645-B4CC-ABFE720BA483}" name="Lunch (04/11)" dataDxfId="80"/>
    <tableColumn id="22" xr3:uid="{2619071F-7C5B-CD48-AAAD-13BE15AC188C}" name="Diner (04/11)" dataDxfId="79"/>
    <tableColumn id="29" xr3:uid="{3CCF2CEA-02B8-814B-AA53-246B71207B50}" name="Room (05/11)" dataDxfId="78"/>
    <tableColumn id="28" xr3:uid="{6ED644F9-DC14-6945-934F-D9DC04956C0A}" name="Lunch (05/11)" dataDxfId="77"/>
    <tableColumn id="30" xr3:uid="{09BA0C20-10E6-B042-B526-F83546F5CAEC}" name="Diner (05/11)" dataDxfId="76"/>
    <tableColumn id="27" xr3:uid="{C4801243-0C27-5641-9B86-90C4313B03DB}" name="Lunch (06/11)" dataDxfId="75"/>
    <tableColumn id="14" xr3:uid="{93132CB4-AECD-1941-B68F-715CE553AA86}" name="If twin/double room, shared with ? " dataDxfId="74"/>
    <tableColumn id="15" xr3:uid="{2CF437A3-A1C0-B946-8D52-BE0B266BE621}" name="Early Check-In" dataDxfId="73"/>
    <tableColumn id="16" xr3:uid="{ECBC182F-2B49-1341-8E4B-60926B9681BE}" name="Late-Check-Out" dataDxfId="72"/>
  </tableColumns>
  <tableStyleInfo name="TableStyleMedium5 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D69AFB5-A789-484C-832A-218049337B7F}" name="FORM_TRANS" displayName="FORM_TRANS" ref="B12:T62" totalsRowShown="0" headerRowDxfId="71" dataDxfId="70">
  <autoFilter ref="B12:T62" xr:uid="{ED69AFB5-A789-484C-832A-218049337B7F}"/>
  <tableColumns count="19">
    <tableColumn id="1" xr3:uid="{266D3E61-4D52-AC4E-9CBE-B0D6D2BF92EE}" name="Checking" dataDxfId="69">
      <calculatedColumnFormula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calculatedColumnFormula>
    </tableColumn>
    <tableColumn id="2" xr3:uid="{7E0DFCF4-39E9-2A49-950B-AF827077A6A2}" name="N°" dataDxfId="68"/>
    <tableColumn id="3" xr3:uid="{B4AD8BE7-58EE-5144-9CEB-4F83B4F2CF5B}" name="Title" dataDxfId="67">
      <calculatedColumnFormula>IF(FORM_GEN[[#This Row],[Title]]="","",FORM_GEN[[#This Row],[Title]])</calculatedColumnFormula>
    </tableColumn>
    <tableColumn id="4" xr3:uid="{29287052-9CA9-DF47-AA59-D55BA3E5775D}" name="LAST NAME" dataDxfId="66">
      <calculatedColumnFormula>IF(FORM_GEN[[#This Row],[LAST NAME]]="","",FORM_GEN[[#This Row],[LAST NAME]])</calculatedColumnFormula>
    </tableColumn>
    <tableColumn id="5" xr3:uid="{62CEDAA4-5457-1945-BAB9-61D22CB08176}" name="First name" dataDxfId="65">
      <calculatedColumnFormula>IF(FORM_GEN[[#This Row],[FIRST NAME]]="","",FORM_GEN[[#This Row],[FIRST NAME]])</calculatedColumnFormula>
    </tableColumn>
    <tableColumn id="6" xr3:uid="{A057BD6C-1FA6-3348-886E-D88910D05F8F}" name="Arrival date" dataDxfId="64">
      <calculatedColumnFormula>IF(FORM_GEN[[#This Row],[Arrival date]]="","",FORM_GEN[[#This Row],[Arrival date]])</calculatedColumnFormula>
    </tableColumn>
    <tableColumn id="18" xr3:uid="{18213102-5EBB-5E40-9A21-96B825E900DD}" name="Type (A)" dataDxfId="63"/>
    <tableColumn id="8" xr3:uid="{4090CEDE-730A-164C-A599-EEEC02105A3F}" name="Flight/Train number (A)" dataDxfId="62"/>
    <tableColumn id="17" xr3:uid="{4EFC600D-4ED8-3F44-BD5F-7309C3C6FBB1}" name="Arrival Time" dataDxfId="61">
      <calculatedColumnFormula>IF(FORM_TRANS[[#This Row],[Flight/Train number (A)]]="","","FULL BOARD")</calculatedColumnFormula>
    </tableColumn>
    <tableColumn id="9" xr3:uid="{01517079-F505-D24E-94C0-08A3418105A3}" name="From (A)" dataDxfId="60"/>
    <tableColumn id="10" xr3:uid="{82BA60A9-C22B-C340-85D1-EF15764FA5B1}" name="To (A)" dataDxfId="59"/>
    <tableColumn id="11" xr3:uid="{4DCC5704-0136-E840-B87F-2F9E3840764B}" name="Transport needed (A)_x000a_Transport Airport/Station to Hotel" dataDxfId="58"/>
    <tableColumn id="7" xr3:uid="{1E36001D-FE7F-F348-B01A-E1744393D8F6}" name="Departure date" dataDxfId="57">
      <calculatedColumnFormula>IF(FORM_GEN[[#This Row],[Departure date]]="","",FORM_GEN[[#This Row],[Departure date]])</calculatedColumnFormula>
    </tableColumn>
    <tableColumn id="14" xr3:uid="{7B831777-8383-104F-9F77-5B77B7841056}" name="Type (D)" dataDxfId="56"/>
    <tableColumn id="16" xr3:uid="{CF558C28-672B-864E-9AA9-61E907062198}" name="Flight/Train number (D)" dataDxfId="55"/>
    <tableColumn id="19" xr3:uid="{E232552F-90B3-6C4E-B6A5-4D9E83CC8969}" name="Departure Time" dataDxfId="54"/>
    <tableColumn id="20" xr3:uid="{8EBE313E-9A6B-6145-BFA0-4390A7258C5F}" name="From (D)" dataDxfId="53"/>
    <tableColumn id="21" xr3:uid="{C9D21DE2-5788-FF44-823F-802224267538}" name="To (D)" dataDxfId="52"/>
    <tableColumn id="22" xr3:uid="{91D12110-A5EE-B643-8237-D072BD69EAE0}" name="Transport needed (D)_x000a_Transport Airport/Station to Hotel" dataDxfId="51"/>
  </tableColumns>
  <tableStyleInfo name="TableStyleMedium5 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1BDE1C4-C243-0F4B-A78C-8BD6432E765B}" name="FORM_AMOUNT" displayName="FORM_AMOUNT" ref="B12:N62" totalsRowShown="0" headerRowDxfId="50" dataDxfId="49">
  <autoFilter ref="B12:N62" xr:uid="{B1BDE1C4-C243-0F4B-A78C-8BD6432E765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FD895F3B-BB86-074E-A4E1-2B901E02E2BD}" name="Checking" dataDxfId="48">
      <calculatedColumnFormula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calculatedColumnFormula>
    </tableColumn>
    <tableColumn id="2" xr3:uid="{2E8CC1AF-DD90-1B4A-946A-29C525C35D2B}" name="N°" dataDxfId="47"/>
    <tableColumn id="3" xr3:uid="{02F551E6-5BD2-3E48-A3C3-946AE9CB0A64}" name="ID" dataDxfId="46">
      <calculatedColumnFormula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calculatedColumnFormula>
    </tableColumn>
    <tableColumn id="4" xr3:uid="{AC761FC0-8FF5-1240-9D98-638CD8B216BD}" name="Check-In" dataDxfId="45">
      <calculatedColumnFormula>IF(FORM_AMOUNT[[#This Row],[ID]]="","",FORM_GEN[[#This Row],[Arrival date]])</calculatedColumnFormula>
    </tableColumn>
    <tableColumn id="5" xr3:uid="{67A4BAD3-3AA8-CA43-92CC-B1AEC917C1C5}" name="Check-Out" dataDxfId="44">
      <calculatedColumnFormula>IF(FORM_AMOUNT[[#This Row],[ID]]="","",FORM_GEN[[#This Row],[Departure date]])</calculatedColumnFormula>
    </tableColumn>
    <tableColumn id="6" xr3:uid="{52DAE5AA-D181-854C-85C6-0BE8D4953CF6}" name="Hotel (C)" dataDxfId="43">
      <calculatedColumnFormula>IF(FORM_COMP[[#This Row],[Hotel]]="","",FORM_COMP[[#This Row],[Hotel]])</calculatedColumnFormula>
    </tableColumn>
    <tableColumn id="18" xr3:uid="{A364B7B8-09EC-4149-8F25-3B5F7874CA62}" name="Single's night (C)" dataDxfId="42">
      <calculatedColumnFormula>IF(FORM_AMOUNT[[#This Row],[ID]]="","",COUNTIF(FORM_COMP[[#This Row],[Room (31/10)]:[Diner (05/11)]],"SINGLE"))</calculatedColumnFormula>
    </tableColumn>
    <tableColumn id="8" xr3:uid="{0F3C5E07-D415-D641-A8AE-BEE019ED027B}" name="Twin's night (C)" dataDxfId="41">
      <calculatedColumnFormula>IF(FORM_AMOUNT[[#This Row],[ID]]="","",COUNTIF(FORM_COMP[[#This Row],[Room (31/10)]:[Diner (05/11)]],"TWIN"))</calculatedColumnFormula>
    </tableColumn>
    <tableColumn id="17" xr3:uid="{29E7614E-601C-594D-A01A-E033DE5DEC7F}" name="Alone in twin's night (C)" dataDxfId="40">
      <calculatedColumnFormula>IF(FORM_AMOUNT[[#This Row],[ID]]="","",COUNTIF(FORM_COMP[[#This Row],[Room (31/10)]:[Diner (05/11)]],"ALONE IN TWIIN"))</calculatedColumnFormula>
    </tableColumn>
    <tableColumn id="9" xr3:uid="{3096A165-29C2-EA45-8A40-7F19928A9259}" name="Meals (C)" dataDxfId="39">
      <calculatedColumnFormula>IF(FORM_AMOUNT[[#This Row],[ID]]="","",COUNTIF(FORM_COMP[[#This Row],[Room (31/10)]:[Lunch (06/11)]],"Yes")+COUNTIF(FORM_COMP[[#This Row],[Room (31/10)]:[Lunch (06/11)]],"Yes (in the hotel)"))</calculatedColumnFormula>
    </tableColumn>
    <tableColumn id="21" xr3:uid="{F6D3CD79-2701-754D-9330-C6BC0027B2F3}" name="Meals in the hall (C)" dataDxfId="38">
      <calculatedColumnFormula>IF(FORM_AMOUNT[[#This Row],[ID]]="","",COUNTIF(FORM_COMP[[#This Row],[Room (31/10)]:[Lunch (06/11)]],"Yes (in the hall)"))</calculatedColumnFormula>
    </tableColumn>
    <tableColumn id="15" xr3:uid="{6E5D7CCB-54E3-2D41-A649-6DC87CAAE395}" name="Competition amount" dataDxfId="37">
      <calculatedColumnFormula>IF(FORM_AMOUNT[[#This Row],[ID]]="","",SUM('3 - FORM COMP'!AO13:AT13)+FORM_AMOUNT[[#This Row],[Meals (C)]]*IF(FORM_AMOUNT[[#This Row],[Hotel (C)]]="BELAMBRA",25,IF(FORM_AMOUNT[[#This Row],[Hotel (C)]]="PULLMAN",50,30))+FORM_AMOUNT[[#This Row],[Meals in the hall (C)]]*25)</calculatedColumnFormula>
    </tableColumn>
    <tableColumn id="22" xr3:uid="{C690E5B6-6D26-0C4A-BD14-34C17ECCE6F5}" name="Total / person" dataDxfId="36">
      <calculatedColumnFormula>IF(FORM_AMOUNT[[#This Row],[ID]]="","",SUM(FORM_AMOUNT[[#This Row],[Competition amount]]))</calculatedColumnFormula>
    </tableColumn>
  </tableColumns>
  <tableStyleInfo name="TableStyleMedium5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B8EC4-4F4C-D244-90DF-0D5D05983A32}">
  <sheetPr codeName="Feuil1"/>
  <dimension ref="A1:AL289"/>
  <sheetViews>
    <sheetView topLeftCell="AF1" zoomScale="125" zoomScaleNormal="120" workbookViewId="0">
      <selection activeCell="AL9" sqref="AL9"/>
    </sheetView>
  </sheetViews>
  <sheetFormatPr baseColWidth="10" defaultColWidth="11" defaultRowHeight="16"/>
  <cols>
    <col min="1" max="1" width="65" bestFit="1" customWidth="1"/>
    <col min="17" max="17" width="30.33203125" bestFit="1" customWidth="1"/>
    <col min="21" max="21" width="20.83203125" bestFit="1" customWidth="1"/>
    <col min="35" max="35" width="61" bestFit="1" customWidth="1"/>
    <col min="38" max="38" width="42.1640625" bestFit="1" customWidth="1"/>
  </cols>
  <sheetData>
    <row r="1" spans="1:38">
      <c r="A1" t="s">
        <v>0</v>
      </c>
      <c r="C1" t="s">
        <v>1</v>
      </c>
      <c r="E1" t="s">
        <v>2</v>
      </c>
      <c r="G1" t="s">
        <v>3</v>
      </c>
      <c r="I1" t="s">
        <v>4</v>
      </c>
      <c r="K1" t="s">
        <v>5</v>
      </c>
      <c r="M1" t="s">
        <v>6</v>
      </c>
      <c r="O1" t="s">
        <v>7</v>
      </c>
      <c r="Q1" t="s">
        <v>8</v>
      </c>
      <c r="S1" t="s">
        <v>9</v>
      </c>
      <c r="U1" t="s">
        <v>10</v>
      </c>
      <c r="W1" t="s">
        <v>11</v>
      </c>
      <c r="Z1" t="s">
        <v>12</v>
      </c>
      <c r="AB1" t="s">
        <v>13</v>
      </c>
      <c r="AD1" t="s">
        <v>14</v>
      </c>
      <c r="AF1" t="s">
        <v>15</v>
      </c>
      <c r="AI1" t="s">
        <v>16</v>
      </c>
      <c r="AL1" t="s">
        <v>17</v>
      </c>
    </row>
    <row r="2" spans="1:38">
      <c r="A2" s="5" t="s">
        <v>18</v>
      </c>
      <c r="C2" s="5" t="s">
        <v>19</v>
      </c>
      <c r="E2" s="6" t="s">
        <v>20</v>
      </c>
      <c r="G2" s="5" t="s">
        <v>21</v>
      </c>
      <c r="I2" s="7" t="s">
        <v>22</v>
      </c>
      <c r="K2" s="8">
        <v>45230</v>
      </c>
      <c r="L2" s="8"/>
      <c r="M2" s="8">
        <v>45233</v>
      </c>
      <c r="O2" s="8"/>
      <c r="Q2" t="s">
        <v>548</v>
      </c>
      <c r="S2" t="s">
        <v>23</v>
      </c>
      <c r="W2" t="s">
        <v>24</v>
      </c>
      <c r="X2">
        <v>100</v>
      </c>
      <c r="Z2" t="str">
        <f>IF('2 - FORM GENERAL'!E13="","",CONCATENATE('2 - FORM GENERAL'!D13," ",'2 - FORM GENERAL'!E13," ",'2 - FORM GENERAL'!F13))</f>
        <v/>
      </c>
      <c r="AB2" t="s">
        <v>25</v>
      </c>
      <c r="AD2" s="32" t="s">
        <v>553</v>
      </c>
      <c r="AF2" s="16">
        <v>0</v>
      </c>
      <c r="AI2" t="s">
        <v>555</v>
      </c>
      <c r="AJ2">
        <v>135</v>
      </c>
    </row>
    <row r="3" spans="1:38">
      <c r="A3" s="5" t="s">
        <v>26</v>
      </c>
      <c r="C3" s="5" t="s">
        <v>27</v>
      </c>
      <c r="E3" s="6" t="s">
        <v>28</v>
      </c>
      <c r="G3" s="5" t="s">
        <v>29</v>
      </c>
      <c r="I3" s="7" t="s">
        <v>30</v>
      </c>
      <c r="K3" s="8">
        <v>45231</v>
      </c>
      <c r="L3" s="8"/>
      <c r="M3" s="8">
        <v>45234</v>
      </c>
      <c r="O3" s="8"/>
      <c r="Q3" t="s">
        <v>549</v>
      </c>
      <c r="S3" t="s">
        <v>31</v>
      </c>
      <c r="W3" t="s">
        <v>32</v>
      </c>
      <c r="X3">
        <v>65</v>
      </c>
      <c r="Z3" t="str">
        <f>IF('2 - FORM GENERAL'!E14="","",CONCATENATE('2 - FORM GENERAL'!D14," ",'2 - FORM GENERAL'!E14," ",'2 - FORM GENERAL'!F14))</f>
        <v/>
      </c>
      <c r="AB3" t="s">
        <v>33</v>
      </c>
      <c r="AD3" s="32" t="s">
        <v>554</v>
      </c>
      <c r="AF3" s="16">
        <v>3.472222222222222E-3</v>
      </c>
      <c r="AI3" t="s">
        <v>556</v>
      </c>
      <c r="AJ3">
        <v>110</v>
      </c>
    </row>
    <row r="4" spans="1:38">
      <c r="A4" s="4" t="s">
        <v>34</v>
      </c>
      <c r="C4" s="2" t="s">
        <v>34</v>
      </c>
      <c r="G4" s="5" t="s">
        <v>35</v>
      </c>
      <c r="I4" s="7" t="s">
        <v>36</v>
      </c>
      <c r="K4" s="8">
        <v>45232</v>
      </c>
      <c r="L4" s="8"/>
      <c r="M4" s="8">
        <v>45235</v>
      </c>
      <c r="O4" s="8"/>
      <c r="Q4" t="s">
        <v>550</v>
      </c>
      <c r="S4" t="s">
        <v>37</v>
      </c>
      <c r="W4" t="s">
        <v>38</v>
      </c>
      <c r="X4">
        <v>0</v>
      </c>
      <c r="Z4" t="str">
        <f>IF('2 - FORM GENERAL'!E15="","",CONCATENATE('2 - FORM GENERAL'!D15," ",'2 - FORM GENERAL'!E15," ",'2 - FORM GENERAL'!F15))</f>
        <v/>
      </c>
      <c r="AB4" t="s">
        <v>39</v>
      </c>
      <c r="AD4" s="32" t="s">
        <v>53</v>
      </c>
      <c r="AF4" s="16">
        <v>6.9444444444444441E-3</v>
      </c>
      <c r="AI4" t="s">
        <v>557</v>
      </c>
      <c r="AJ4">
        <v>135</v>
      </c>
    </row>
    <row r="5" spans="1:38">
      <c r="A5" s="5" t="s">
        <v>40</v>
      </c>
      <c r="C5" s="5" t="s">
        <v>41</v>
      </c>
      <c r="G5" s="5" t="s">
        <v>42</v>
      </c>
      <c r="I5" s="7" t="s">
        <v>43</v>
      </c>
      <c r="K5" s="8">
        <v>45233</v>
      </c>
      <c r="L5" s="8"/>
      <c r="M5" s="8">
        <v>45236</v>
      </c>
      <c r="O5" s="8"/>
      <c r="Q5" t="s">
        <v>551</v>
      </c>
      <c r="X5">
        <v>0</v>
      </c>
      <c r="Z5" t="str">
        <f>IF('2 - FORM GENERAL'!E16="","",CONCATENATE('2 - FORM GENERAL'!D16," ",'2 - FORM GENERAL'!E16," ",'2 - FORM GENERAL'!F16))</f>
        <v/>
      </c>
      <c r="AB5" t="s">
        <v>44</v>
      </c>
      <c r="AD5" s="32"/>
      <c r="AF5" s="16">
        <v>1.0416666666666666E-2</v>
      </c>
      <c r="AI5" t="s">
        <v>558</v>
      </c>
      <c r="AJ5">
        <v>185</v>
      </c>
    </row>
    <row r="6" spans="1:38">
      <c r="A6" s="5" t="s">
        <v>45</v>
      </c>
      <c r="C6" s="5" t="s">
        <v>46</v>
      </c>
      <c r="G6" s="5" t="s">
        <v>47</v>
      </c>
      <c r="I6" s="7" t="s">
        <v>48</v>
      </c>
      <c r="K6" s="8">
        <v>45234</v>
      </c>
      <c r="L6" s="8"/>
      <c r="M6" s="8"/>
      <c r="O6" s="8"/>
      <c r="Q6" s="35" t="s">
        <v>552</v>
      </c>
      <c r="Z6" t="str">
        <f>IF('2 - FORM GENERAL'!E17="","",CONCATENATE('2 - FORM GENERAL'!D17," ",'2 - FORM GENERAL'!E17," ",'2 - FORM GENERAL'!F17))</f>
        <v/>
      </c>
      <c r="AD6" s="32"/>
      <c r="AF6" s="16">
        <v>1.3888888888888888E-2</v>
      </c>
      <c r="AI6" t="s">
        <v>559</v>
      </c>
      <c r="AJ6">
        <v>150</v>
      </c>
    </row>
    <row r="7" spans="1:38">
      <c r="A7" s="5" t="s">
        <v>49</v>
      </c>
      <c r="C7" s="5" t="s">
        <v>50</v>
      </c>
      <c r="G7" s="5" t="s">
        <v>51</v>
      </c>
      <c r="I7" s="7" t="s">
        <v>52</v>
      </c>
      <c r="K7" s="8"/>
      <c r="L7" s="8"/>
      <c r="M7" s="8"/>
      <c r="Z7" t="str">
        <f>IF('2 - FORM GENERAL'!E18="","",CONCATENATE('2 - FORM GENERAL'!D18," ",'2 - FORM GENERAL'!E18," ",'2 - FORM GENERAL'!F18))</f>
        <v/>
      </c>
      <c r="AD7" s="32"/>
      <c r="AF7" s="16">
        <v>1.7361111111111112E-2</v>
      </c>
      <c r="AI7" t="s">
        <v>560</v>
      </c>
      <c r="AJ7">
        <v>185</v>
      </c>
    </row>
    <row r="8" spans="1:38">
      <c r="A8" s="5" t="s">
        <v>54</v>
      </c>
      <c r="C8" s="5" t="s">
        <v>55</v>
      </c>
      <c r="G8" s="5" t="s">
        <v>56</v>
      </c>
      <c r="I8" s="7" t="s">
        <v>57</v>
      </c>
      <c r="K8" s="8"/>
      <c r="M8" s="8"/>
      <c r="Z8" t="str">
        <f>IF('2 - FORM GENERAL'!E19="","",CONCATENATE('2 - FORM GENERAL'!D19," ",'2 - FORM GENERAL'!E19," ",'2 - FORM GENERAL'!F19))</f>
        <v/>
      </c>
      <c r="AF8" s="16">
        <v>2.0833333333333332E-2</v>
      </c>
      <c r="AI8" t="s">
        <v>561</v>
      </c>
      <c r="AJ8">
        <v>145</v>
      </c>
    </row>
    <row r="9" spans="1:38">
      <c r="A9" s="5" t="s">
        <v>58</v>
      </c>
      <c r="C9" s="5" t="s">
        <v>59</v>
      </c>
      <c r="G9" s="5" t="s">
        <v>60</v>
      </c>
      <c r="I9" s="7" t="s">
        <v>61</v>
      </c>
      <c r="K9" s="8"/>
      <c r="M9" s="8"/>
      <c r="Z9" t="str">
        <f>IF('2 - FORM GENERAL'!E20="","",CONCATENATE('2 - FORM GENERAL'!D20," ",'2 - FORM GENERAL'!E20," ",'2 - FORM GENERAL'!F20))</f>
        <v/>
      </c>
      <c r="AF9" s="16">
        <v>2.4305555555555556E-2</v>
      </c>
      <c r="AI9" t="s">
        <v>562</v>
      </c>
      <c r="AJ9">
        <v>95</v>
      </c>
    </row>
    <row r="10" spans="1:38">
      <c r="A10" s="5" t="s">
        <v>62</v>
      </c>
      <c r="C10" s="5" t="s">
        <v>63</v>
      </c>
      <c r="G10" s="5" t="s">
        <v>64</v>
      </c>
      <c r="I10" s="7" t="s">
        <v>65</v>
      </c>
      <c r="Z10" t="str">
        <f>IF('2 - FORM GENERAL'!E21="","",CONCATENATE('2 - FORM GENERAL'!D21," ",'2 - FORM GENERAL'!E21," ",'2 - FORM GENERAL'!F21))</f>
        <v/>
      </c>
      <c r="AF10" s="16">
        <v>2.7777777777777776E-2</v>
      </c>
      <c r="AI10" t="s">
        <v>563</v>
      </c>
      <c r="AJ10">
        <v>145</v>
      </c>
    </row>
    <row r="11" spans="1:38">
      <c r="A11" s="5" t="s">
        <v>66</v>
      </c>
      <c r="C11" s="5" t="s">
        <v>67</v>
      </c>
      <c r="G11" s="5" t="s">
        <v>68</v>
      </c>
      <c r="I11" s="7" t="s">
        <v>69</v>
      </c>
      <c r="AF11" s="16">
        <v>3.125E-2</v>
      </c>
      <c r="AI11" t="s">
        <v>564</v>
      </c>
      <c r="AJ11">
        <v>145</v>
      </c>
    </row>
    <row r="12" spans="1:38">
      <c r="A12" s="5" t="s">
        <v>70</v>
      </c>
      <c r="C12" s="5" t="s">
        <v>71</v>
      </c>
      <c r="G12" s="5" t="s">
        <v>72</v>
      </c>
      <c r="I12" s="7" t="s">
        <v>73</v>
      </c>
      <c r="Z12" t="str">
        <f>IF('2 - FORM GENERAL'!E22="","",CONCATENATE('2 - FORM GENERAL'!D22," ",'2 - FORM GENERAL'!E22," ",'2 - FORM GENERAL'!F22))</f>
        <v/>
      </c>
      <c r="AF12" s="16">
        <v>3.4722222222222224E-2</v>
      </c>
      <c r="AI12" t="s">
        <v>565</v>
      </c>
      <c r="AJ12">
        <v>95</v>
      </c>
      <c r="AL12" s="32"/>
    </row>
    <row r="13" spans="1:38">
      <c r="A13" s="5" t="s">
        <v>74</v>
      </c>
      <c r="C13" s="5" t="s">
        <v>75</v>
      </c>
      <c r="G13" s="5" t="s">
        <v>76</v>
      </c>
      <c r="I13" s="7" t="s">
        <v>77</v>
      </c>
      <c r="Z13" t="str">
        <f>IF('2 - FORM GENERAL'!E23="","",CONCATENATE('2 - FORM GENERAL'!D23," ",'2 - FORM GENERAL'!E23," ",'2 - FORM GENERAL'!F23))</f>
        <v/>
      </c>
      <c r="AF13" s="16">
        <v>3.8194444444444441E-2</v>
      </c>
      <c r="AI13" t="s">
        <v>566</v>
      </c>
      <c r="AJ13">
        <v>145</v>
      </c>
      <c r="AL13" s="32"/>
    </row>
    <row r="14" spans="1:38">
      <c r="A14" s="5" t="s">
        <v>78</v>
      </c>
      <c r="C14" s="5" t="s">
        <v>79</v>
      </c>
      <c r="G14" s="35" t="s">
        <v>80</v>
      </c>
      <c r="I14" s="7" t="s">
        <v>81</v>
      </c>
      <c r="Z14" t="str">
        <f>IF('2 - FORM GENERAL'!E24="","",CONCATENATE('2 - FORM GENERAL'!D24," ",'2 - FORM GENERAL'!E24," ",'2 - FORM GENERAL'!F24))</f>
        <v/>
      </c>
      <c r="AF14" s="16">
        <v>4.1666666666666664E-2</v>
      </c>
      <c r="AI14" t="s">
        <v>567</v>
      </c>
      <c r="AJ14">
        <v>230</v>
      </c>
    </row>
    <row r="15" spans="1:38">
      <c r="A15" s="5" t="s">
        <v>82</v>
      </c>
      <c r="C15" s="5" t="s">
        <v>83</v>
      </c>
      <c r="G15" s="5" t="s">
        <v>84</v>
      </c>
      <c r="I15" s="7" t="s">
        <v>85</v>
      </c>
      <c r="Z15" t="str">
        <f>IF('2 - FORM GENERAL'!E25="","",CONCATENATE('2 - FORM GENERAL'!D25," ",'2 - FORM GENERAL'!E25," ",'2 - FORM GENERAL'!F25))</f>
        <v/>
      </c>
      <c r="AF15" s="16">
        <v>4.5138888888888888E-2</v>
      </c>
      <c r="AI15" t="s">
        <v>568</v>
      </c>
      <c r="AJ15">
        <v>175</v>
      </c>
    </row>
    <row r="16" spans="1:38">
      <c r="A16" s="5" t="s">
        <v>86</v>
      </c>
      <c r="C16" s="5" t="s">
        <v>87</v>
      </c>
      <c r="G16" s="5" t="s">
        <v>88</v>
      </c>
      <c r="I16" s="7"/>
      <c r="Z16" t="str">
        <f>IF('2 - FORM GENERAL'!E26="","",CONCATENATE('2 - FORM GENERAL'!D26," ",'2 - FORM GENERAL'!E26," ",'2 - FORM GENERAL'!F26))</f>
        <v/>
      </c>
      <c r="AF16" s="16">
        <v>4.8611111111111112E-2</v>
      </c>
      <c r="AI16" t="s">
        <v>569</v>
      </c>
      <c r="AJ16">
        <v>230</v>
      </c>
    </row>
    <row r="17" spans="1:32">
      <c r="A17" s="5" t="s">
        <v>89</v>
      </c>
      <c r="C17" s="5" t="s">
        <v>90</v>
      </c>
      <c r="G17" s="5" t="s">
        <v>51</v>
      </c>
      <c r="I17" s="7"/>
      <c r="Z17" t="str">
        <f>IF('2 - FORM GENERAL'!E27="","",CONCATENATE('2 - FORM GENERAL'!D27," ",'2 - FORM GENERAL'!E27," ",'2 - FORM GENERAL'!F27))</f>
        <v/>
      </c>
      <c r="AF17" s="16">
        <v>5.2083333333333336E-2</v>
      </c>
    </row>
    <row r="18" spans="1:32">
      <c r="A18" s="5" t="s">
        <v>91</v>
      </c>
      <c r="C18" s="5" t="s">
        <v>92</v>
      </c>
      <c r="G18" s="5" t="s">
        <v>93</v>
      </c>
      <c r="Z18" t="str">
        <f>IF('2 - FORM GENERAL'!E28="","",CONCATENATE('2 - FORM GENERAL'!D28," ",'2 - FORM GENERAL'!E28," ",'2 - FORM GENERAL'!F28))</f>
        <v/>
      </c>
      <c r="AF18" s="16">
        <v>5.5555555555555552E-2</v>
      </c>
    </row>
    <row r="19" spans="1:32">
      <c r="A19" s="5" t="s">
        <v>94</v>
      </c>
      <c r="C19" s="5" t="s">
        <v>95</v>
      </c>
      <c r="G19" s="5" t="s">
        <v>96</v>
      </c>
      <c r="Z19" t="str">
        <f>IF('2 - FORM GENERAL'!E29="","",CONCATENATE('2 - FORM GENERAL'!D29," ",'2 - FORM GENERAL'!E29," ",'2 - FORM GENERAL'!F29))</f>
        <v/>
      </c>
      <c r="AF19" s="16">
        <v>5.9027777777777783E-2</v>
      </c>
    </row>
    <row r="20" spans="1:32">
      <c r="A20" s="5" t="s">
        <v>97</v>
      </c>
      <c r="C20" s="5" t="s">
        <v>98</v>
      </c>
      <c r="G20" s="5" t="s">
        <v>99</v>
      </c>
      <c r="Z20" t="str">
        <f>IF('2 - FORM GENERAL'!E30="","",CONCATENATE('2 - FORM GENERAL'!D30," ",'2 - FORM GENERAL'!E30," ",'2 - FORM GENERAL'!F30))</f>
        <v/>
      </c>
      <c r="AF20" s="16">
        <v>6.25E-2</v>
      </c>
    </row>
    <row r="21" spans="1:32">
      <c r="A21" s="5" t="s">
        <v>100</v>
      </c>
      <c r="C21" s="5" t="s">
        <v>101</v>
      </c>
      <c r="G21" s="5" t="s">
        <v>102</v>
      </c>
      <c r="Z21" t="str">
        <f>IF('2 - FORM GENERAL'!E31="","",CONCATENATE('2 - FORM GENERAL'!D31," ",'2 - FORM GENERAL'!E31," ",'2 - FORM GENERAL'!F31))</f>
        <v/>
      </c>
      <c r="AF21" s="16">
        <v>6.5972222222222224E-2</v>
      </c>
    </row>
    <row r="22" spans="1:32">
      <c r="A22" s="5" t="s">
        <v>103</v>
      </c>
      <c r="C22" s="5" t="s">
        <v>104</v>
      </c>
      <c r="G22" s="5" t="s">
        <v>105</v>
      </c>
      <c r="Z22" t="str">
        <f>IF('2 - FORM GENERAL'!E32="","",CONCATENATE('2 - FORM GENERAL'!D32," ",'2 - FORM GENERAL'!E32," ",'2 - FORM GENERAL'!F32))</f>
        <v/>
      </c>
      <c r="AF22" s="16">
        <v>6.9444444444444406E-2</v>
      </c>
    </row>
    <row r="23" spans="1:32">
      <c r="A23" s="5" t="s">
        <v>106</v>
      </c>
      <c r="C23" s="5" t="s">
        <v>107</v>
      </c>
      <c r="G23" s="5" t="s">
        <v>108</v>
      </c>
      <c r="Z23" t="str">
        <f>IF('2 - FORM GENERAL'!E33="","",CONCATENATE('2 - FORM GENERAL'!D33," ",'2 - FORM GENERAL'!E33," ",'2 - FORM GENERAL'!F33))</f>
        <v/>
      </c>
      <c r="AF23" s="16">
        <v>7.2916666666666699E-2</v>
      </c>
    </row>
    <row r="24" spans="1:32">
      <c r="A24" s="5" t="s">
        <v>109</v>
      </c>
      <c r="C24" s="5" t="s">
        <v>110</v>
      </c>
      <c r="Z24" t="str">
        <f>IF('2 - FORM GENERAL'!E34="","",CONCATENATE('2 - FORM GENERAL'!D34," ",'2 - FORM GENERAL'!E34," ",'2 - FORM GENERAL'!F34))</f>
        <v/>
      </c>
      <c r="AF24" s="16">
        <v>7.6388888888888895E-2</v>
      </c>
    </row>
    <row r="25" spans="1:32">
      <c r="A25" s="5" t="s">
        <v>111</v>
      </c>
      <c r="C25" s="5" t="s">
        <v>112</v>
      </c>
      <c r="Z25" t="str">
        <f>IF('2 - FORM GENERAL'!E35="","",CONCATENATE('2 - FORM GENERAL'!D35," ",'2 - FORM GENERAL'!E35," ",'2 - FORM GENERAL'!F35))</f>
        <v/>
      </c>
      <c r="AF25" s="16">
        <v>7.9861111111111105E-2</v>
      </c>
    </row>
    <row r="26" spans="1:32">
      <c r="A26" s="5" t="s">
        <v>113</v>
      </c>
      <c r="C26" s="5" t="s">
        <v>114</v>
      </c>
      <c r="Z26" t="str">
        <f>IF('2 - FORM GENERAL'!E36="","",CONCATENATE('2 - FORM GENERAL'!D36," ",'2 - FORM GENERAL'!E36," ",'2 - FORM GENERAL'!F36))</f>
        <v/>
      </c>
      <c r="AF26" s="16">
        <v>8.3333333333333301E-2</v>
      </c>
    </row>
    <row r="27" spans="1:32">
      <c r="A27" s="5" t="s">
        <v>115</v>
      </c>
      <c r="C27" s="5" t="s">
        <v>116</v>
      </c>
      <c r="Z27" t="str">
        <f>IF('2 - FORM GENERAL'!E37="","",CONCATENATE('2 - FORM GENERAL'!D37," ",'2 - FORM GENERAL'!E37," ",'2 - FORM GENERAL'!F37))</f>
        <v/>
      </c>
      <c r="AF27" s="16">
        <v>8.6805555555555594E-2</v>
      </c>
    </row>
    <row r="28" spans="1:32">
      <c r="A28" s="5" t="s">
        <v>117</v>
      </c>
      <c r="C28" s="5" t="s">
        <v>118</v>
      </c>
      <c r="Z28" t="str">
        <f>IF('2 - FORM GENERAL'!E38="","",CONCATENATE('2 - FORM GENERAL'!D38," ",'2 - FORM GENERAL'!E38," ",'2 - FORM GENERAL'!F38))</f>
        <v/>
      </c>
      <c r="AF28" s="16">
        <v>9.0277777777777707E-2</v>
      </c>
    </row>
    <row r="29" spans="1:32">
      <c r="A29" s="5" t="s">
        <v>119</v>
      </c>
      <c r="C29" s="5" t="s">
        <v>120</v>
      </c>
      <c r="Z29" t="str">
        <f>IF('2 - FORM GENERAL'!E39="","",CONCATENATE('2 - FORM GENERAL'!D39," ",'2 - FORM GENERAL'!E39," ",'2 - FORM GENERAL'!F39))</f>
        <v/>
      </c>
      <c r="AF29" s="16">
        <v>9.3749999999999903E-2</v>
      </c>
    </row>
    <row r="30" spans="1:32">
      <c r="A30" s="5" t="s">
        <v>121</v>
      </c>
      <c r="C30" s="5" t="s">
        <v>122</v>
      </c>
      <c r="Z30" t="str">
        <f>IF('2 - FORM GENERAL'!E40="","",CONCATENATE('2 - FORM GENERAL'!D40," ",'2 - FORM GENERAL'!E40," ",'2 - FORM GENERAL'!F40))</f>
        <v/>
      </c>
      <c r="AF30" s="16">
        <v>9.7222222222222099E-2</v>
      </c>
    </row>
    <row r="31" spans="1:32">
      <c r="A31" s="5" t="s">
        <v>123</v>
      </c>
      <c r="C31" s="5" t="s">
        <v>124</v>
      </c>
      <c r="Z31" t="str">
        <f>IF('2 - FORM GENERAL'!E41="","",CONCATENATE('2 - FORM GENERAL'!D41," ",'2 - FORM GENERAL'!E41," ",'2 - FORM GENERAL'!F41))</f>
        <v/>
      </c>
      <c r="AF31" s="16">
        <v>0.100694444444444</v>
      </c>
    </row>
    <row r="32" spans="1:32">
      <c r="A32" s="5" t="s">
        <v>125</v>
      </c>
      <c r="C32" s="5" t="s">
        <v>126</v>
      </c>
      <c r="Z32" t="str">
        <f>IF('2 - FORM GENERAL'!E42="","",CONCATENATE('2 - FORM GENERAL'!D42," ",'2 - FORM GENERAL'!E42," ",'2 - FORM GENERAL'!F42))</f>
        <v/>
      </c>
      <c r="AF32" s="16">
        <v>0.104166666666667</v>
      </c>
    </row>
    <row r="33" spans="1:32">
      <c r="A33" s="5" t="s">
        <v>127</v>
      </c>
      <c r="C33" s="5" t="s">
        <v>128</v>
      </c>
      <c r="Z33" t="str">
        <f>IF('2 - FORM GENERAL'!E43="","",CONCATENATE('2 - FORM GENERAL'!D43," ",'2 - FORM GENERAL'!E43," ",'2 - FORM GENERAL'!F43))</f>
        <v/>
      </c>
      <c r="AF33" s="16">
        <v>0.10763888888888901</v>
      </c>
    </row>
    <row r="34" spans="1:32">
      <c r="A34" s="5" t="s">
        <v>129</v>
      </c>
      <c r="C34" s="5" t="s">
        <v>130</v>
      </c>
      <c r="Z34" t="str">
        <f>IF('2 - FORM GENERAL'!E44="","",CONCATENATE('2 - FORM GENERAL'!D44," ",'2 - FORM GENERAL'!E44," ",'2 - FORM GENERAL'!F44))</f>
        <v/>
      </c>
      <c r="AF34" s="16">
        <v>0.11111111111111099</v>
      </c>
    </row>
    <row r="35" spans="1:32">
      <c r="A35" s="5" t="s">
        <v>131</v>
      </c>
      <c r="C35" s="5" t="s">
        <v>132</v>
      </c>
      <c r="Z35" t="str">
        <f>IF('2 - FORM GENERAL'!E45="","",CONCATENATE('2 - FORM GENERAL'!D45," ",'2 - FORM GENERAL'!E45," ",'2 - FORM GENERAL'!F45))</f>
        <v/>
      </c>
      <c r="AF35" s="16">
        <v>0.114583333333333</v>
      </c>
    </row>
    <row r="36" spans="1:32">
      <c r="A36" s="5" t="s">
        <v>133</v>
      </c>
      <c r="C36" s="5" t="s">
        <v>134</v>
      </c>
      <c r="Z36" t="str">
        <f>IF('2 - FORM GENERAL'!E46="","",CONCATENATE('2 - FORM GENERAL'!D46," ",'2 - FORM GENERAL'!E46," ",'2 - FORM GENERAL'!F46))</f>
        <v/>
      </c>
      <c r="AF36" s="16">
        <v>0.118055555555555</v>
      </c>
    </row>
    <row r="37" spans="1:32">
      <c r="A37" s="5" t="s">
        <v>135</v>
      </c>
      <c r="C37" s="5" t="s">
        <v>136</v>
      </c>
      <c r="Z37" t="str">
        <f>IF('2 - FORM GENERAL'!E47="","",CONCATENATE('2 - FORM GENERAL'!D47," ",'2 - FORM GENERAL'!E47," ",'2 - FORM GENERAL'!F47))</f>
        <v/>
      </c>
      <c r="AF37" s="16">
        <v>0.121527777777778</v>
      </c>
    </row>
    <row r="38" spans="1:32">
      <c r="A38" s="5" t="s">
        <v>137</v>
      </c>
      <c r="C38" s="5" t="s">
        <v>138</v>
      </c>
      <c r="Z38" t="str">
        <f>IF('2 - FORM GENERAL'!E48="","",CONCATENATE('2 - FORM GENERAL'!D48," ",'2 - FORM GENERAL'!E48," ",'2 - FORM GENERAL'!F48))</f>
        <v/>
      </c>
      <c r="AF38" s="16">
        <v>0.125</v>
      </c>
    </row>
    <row r="39" spans="1:32">
      <c r="A39" s="5" t="s">
        <v>139</v>
      </c>
      <c r="C39" s="5" t="s">
        <v>140</v>
      </c>
      <c r="Z39" t="str">
        <f>IF('2 - FORM GENERAL'!E49="","",CONCATENATE('2 - FORM GENERAL'!D49," ",'2 - FORM GENERAL'!E49," ",'2 - FORM GENERAL'!F49))</f>
        <v/>
      </c>
      <c r="AF39" s="16">
        <v>0.12847222222222199</v>
      </c>
    </row>
    <row r="40" spans="1:32">
      <c r="A40" s="5" t="s">
        <v>141</v>
      </c>
      <c r="C40" s="5" t="s">
        <v>142</v>
      </c>
      <c r="Z40" t="str">
        <f>IF('2 - FORM GENERAL'!E50="","",CONCATENATE('2 - FORM GENERAL'!D50," ",'2 - FORM GENERAL'!E50," ",'2 - FORM GENERAL'!F50))</f>
        <v/>
      </c>
      <c r="AF40" s="16">
        <v>0.131944444444444</v>
      </c>
    </row>
    <row r="41" spans="1:32">
      <c r="A41" s="5" t="s">
        <v>143</v>
      </c>
      <c r="C41" s="5" t="s">
        <v>144</v>
      </c>
      <c r="Z41" t="str">
        <f>IF('2 - FORM GENERAL'!E51="","",CONCATENATE('2 - FORM GENERAL'!D51," ",'2 - FORM GENERAL'!E51," ",'2 - FORM GENERAL'!F51))</f>
        <v/>
      </c>
      <c r="AF41" s="16">
        <v>0.13541666666666599</v>
      </c>
    </row>
    <row r="42" spans="1:32">
      <c r="A42" s="5" t="s">
        <v>145</v>
      </c>
      <c r="C42" s="5" t="s">
        <v>146</v>
      </c>
      <c r="Z42" t="str">
        <f>IF('2 - FORM GENERAL'!E52="","",CONCATENATE('2 - FORM GENERAL'!D52," ",'2 - FORM GENERAL'!E52," ",'2 - FORM GENERAL'!F52))</f>
        <v/>
      </c>
      <c r="AF42" s="16">
        <v>0.13888888888888801</v>
      </c>
    </row>
    <row r="43" spans="1:32">
      <c r="A43" s="5" t="s">
        <v>147</v>
      </c>
      <c r="C43" s="5" t="s">
        <v>148</v>
      </c>
      <c r="Z43" t="str">
        <f>IF('2 - FORM GENERAL'!E53="","",CONCATENATE('2 - FORM GENERAL'!D53," ",'2 - FORM GENERAL'!E53," ",'2 - FORM GENERAL'!F53))</f>
        <v/>
      </c>
      <c r="AF43" s="16">
        <v>0.14236111111111099</v>
      </c>
    </row>
    <row r="44" spans="1:32">
      <c r="A44" s="5" t="s">
        <v>149</v>
      </c>
      <c r="C44" s="5" t="s">
        <v>150</v>
      </c>
      <c r="Z44" t="str">
        <f>IF('2 - FORM GENERAL'!E54="","",CONCATENATE('2 - FORM GENERAL'!D54," ",'2 - FORM GENERAL'!E54," ",'2 - FORM GENERAL'!F54))</f>
        <v/>
      </c>
      <c r="AF44" s="16">
        <v>0.14583333333333301</v>
      </c>
    </row>
    <row r="45" spans="1:32">
      <c r="A45" s="5" t="s">
        <v>151</v>
      </c>
      <c r="C45" s="5" t="s">
        <v>152</v>
      </c>
      <c r="Z45" t="str">
        <f>IF('2 - FORM GENERAL'!E55="","",CONCATENATE('2 - FORM GENERAL'!D55," ",'2 - FORM GENERAL'!E55," ",'2 - FORM GENERAL'!F55))</f>
        <v/>
      </c>
      <c r="AF45" s="16">
        <v>0.149305555555555</v>
      </c>
    </row>
    <row r="46" spans="1:32">
      <c r="A46" s="5" t="s">
        <v>153</v>
      </c>
      <c r="C46" s="5" t="s">
        <v>154</v>
      </c>
      <c r="Z46" t="str">
        <f>IF('2 - FORM GENERAL'!E56="","",CONCATENATE('2 - FORM GENERAL'!D56," ",'2 - FORM GENERAL'!E56," ",'2 - FORM GENERAL'!F56))</f>
        <v/>
      </c>
      <c r="AF46" s="16">
        <v>0.15277777777777701</v>
      </c>
    </row>
    <row r="47" spans="1:32">
      <c r="A47" s="5" t="s">
        <v>155</v>
      </c>
      <c r="C47" s="5" t="s">
        <v>156</v>
      </c>
      <c r="Z47" t="str">
        <f>IF('2 - FORM GENERAL'!E57="","",CONCATENATE('2 - FORM GENERAL'!D57," ",'2 - FORM GENERAL'!E57," ",'2 - FORM GENERAL'!F57))</f>
        <v/>
      </c>
      <c r="AF47" s="16">
        <v>0.156249999999999</v>
      </c>
    </row>
    <row r="48" spans="1:32">
      <c r="A48" s="5" t="s">
        <v>157</v>
      </c>
      <c r="C48" s="5" t="s">
        <v>158</v>
      </c>
      <c r="Z48" t="str">
        <f>IF('2 - FORM GENERAL'!E58="","",CONCATENATE('2 - FORM GENERAL'!D58," ",'2 - FORM GENERAL'!E58," ",'2 - FORM GENERAL'!F58))</f>
        <v/>
      </c>
      <c r="AF48" s="16">
        <v>0.15972222222222199</v>
      </c>
    </row>
    <row r="49" spans="1:32">
      <c r="A49" s="5" t="s">
        <v>159</v>
      </c>
      <c r="C49" s="5" t="s">
        <v>160</v>
      </c>
      <c r="Z49" t="str">
        <f>IF('2 - FORM GENERAL'!E59="","",CONCATENATE('2 - FORM GENERAL'!D59," ",'2 - FORM GENERAL'!E59," ",'2 - FORM GENERAL'!F59))</f>
        <v/>
      </c>
      <c r="AF49" s="16">
        <v>0.163194444444444</v>
      </c>
    </row>
    <row r="50" spans="1:32">
      <c r="A50" s="5" t="s">
        <v>161</v>
      </c>
      <c r="C50" s="5" t="s">
        <v>162</v>
      </c>
      <c r="Z50" t="str">
        <f>IF('2 - FORM GENERAL'!E60="","",CONCATENATE('2 - FORM GENERAL'!D60," ",'2 - FORM GENERAL'!E60," ",'2 - FORM GENERAL'!F60))</f>
        <v/>
      </c>
      <c r="AF50" s="16">
        <v>0.16666666666666599</v>
      </c>
    </row>
    <row r="51" spans="1:32">
      <c r="A51" s="5" t="s">
        <v>163</v>
      </c>
      <c r="C51" s="5" t="s">
        <v>164</v>
      </c>
      <c r="Z51" t="str">
        <f>IF('2 - FORM GENERAL'!E61="","",CONCATENATE('2 - FORM GENERAL'!D61," ",'2 - FORM GENERAL'!E61," ",'2 - FORM GENERAL'!F61))</f>
        <v/>
      </c>
      <c r="AF51" s="16">
        <v>0.17013888888888801</v>
      </c>
    </row>
    <row r="52" spans="1:32">
      <c r="A52" s="5" t="s">
        <v>165</v>
      </c>
      <c r="C52" s="5" t="s">
        <v>166</v>
      </c>
      <c r="Z52" t="str">
        <f>IF('2 - FORM GENERAL'!E62="","",CONCATENATE('2 - FORM GENERAL'!D62," ",'2 - FORM GENERAL'!E62," ",'2 - FORM GENERAL'!F62))</f>
        <v/>
      </c>
      <c r="AF52" s="16">
        <v>0.17361111111110999</v>
      </c>
    </row>
    <row r="53" spans="1:32">
      <c r="A53" s="5" t="s">
        <v>167</v>
      </c>
      <c r="C53" s="5" t="s">
        <v>168</v>
      </c>
      <c r="AF53" s="16">
        <v>0.17708333333333301</v>
      </c>
    </row>
    <row r="54" spans="1:32">
      <c r="A54" s="5" t="s">
        <v>169</v>
      </c>
      <c r="C54" s="5" t="s">
        <v>170</v>
      </c>
      <c r="AF54" s="16">
        <v>0.180555555555555</v>
      </c>
    </row>
    <row r="55" spans="1:32">
      <c r="A55" s="5" t="s">
        <v>171</v>
      </c>
      <c r="C55" s="5" t="s">
        <v>172</v>
      </c>
      <c r="AF55" s="16">
        <v>0.18402777777777701</v>
      </c>
    </row>
    <row r="56" spans="1:32">
      <c r="A56" s="5" t="s">
        <v>173</v>
      </c>
      <c r="C56" s="5" t="s">
        <v>174</v>
      </c>
      <c r="AF56" s="16">
        <v>0.187499999999999</v>
      </c>
    </row>
    <row r="57" spans="1:32">
      <c r="A57" s="5" t="s">
        <v>175</v>
      </c>
      <c r="C57" s="5" t="s">
        <v>176</v>
      </c>
      <c r="AF57" s="16">
        <v>0.19097222222222099</v>
      </c>
    </row>
    <row r="58" spans="1:32">
      <c r="A58" s="5" t="s">
        <v>177</v>
      </c>
      <c r="C58" s="5" t="s">
        <v>178</v>
      </c>
      <c r="AF58" s="16">
        <v>0.194444444444443</v>
      </c>
    </row>
    <row r="59" spans="1:32">
      <c r="A59" s="5" t="s">
        <v>179</v>
      </c>
      <c r="C59" s="5" t="s">
        <v>180</v>
      </c>
      <c r="AF59" s="16">
        <v>0.19791666666666599</v>
      </c>
    </row>
    <row r="60" spans="1:32">
      <c r="A60" s="5" t="s">
        <v>181</v>
      </c>
      <c r="C60" s="5" t="s">
        <v>182</v>
      </c>
      <c r="AF60" s="16">
        <v>0.20138888888888801</v>
      </c>
    </row>
    <row r="61" spans="1:32">
      <c r="A61" s="5" t="s">
        <v>183</v>
      </c>
      <c r="C61" s="5" t="s">
        <v>184</v>
      </c>
      <c r="AF61" s="16">
        <v>0.20486111111110999</v>
      </c>
    </row>
    <row r="62" spans="1:32">
      <c r="A62" s="5" t="s">
        <v>185</v>
      </c>
      <c r="C62" s="5" t="s">
        <v>186</v>
      </c>
      <c r="AF62" s="16">
        <v>0.20833333333333201</v>
      </c>
    </row>
    <row r="63" spans="1:32">
      <c r="A63" s="5" t="s">
        <v>187</v>
      </c>
      <c r="C63" s="5" t="s">
        <v>188</v>
      </c>
      <c r="AF63" s="16">
        <v>0.211805555555554</v>
      </c>
    </row>
    <row r="64" spans="1:32">
      <c r="A64" s="5" t="s">
        <v>189</v>
      </c>
      <c r="C64" s="5" t="s">
        <v>190</v>
      </c>
      <c r="AF64" s="16">
        <v>0.21527777777777701</v>
      </c>
    </row>
    <row r="65" spans="1:32">
      <c r="A65" s="5" t="s">
        <v>191</v>
      </c>
      <c r="C65" s="5" t="s">
        <v>192</v>
      </c>
      <c r="AF65" s="16">
        <v>0.218749999999999</v>
      </c>
    </row>
    <row r="66" spans="1:32">
      <c r="A66" s="5" t="s">
        <v>193</v>
      </c>
      <c r="C66" s="5" t="s">
        <v>194</v>
      </c>
      <c r="AF66" s="16">
        <v>0.22222222222222099</v>
      </c>
    </row>
    <row r="67" spans="1:32">
      <c r="A67" s="5" t="s">
        <v>195</v>
      </c>
      <c r="C67" s="5" t="s">
        <v>196</v>
      </c>
      <c r="AF67" s="16">
        <v>0.225694444444443</v>
      </c>
    </row>
    <row r="68" spans="1:32">
      <c r="A68" s="5" t="s">
        <v>197</v>
      </c>
      <c r="C68" s="5" t="s">
        <v>198</v>
      </c>
      <c r="AF68" s="16">
        <v>0.22916666666666499</v>
      </c>
    </row>
    <row r="69" spans="1:32">
      <c r="A69" s="5" t="s">
        <v>199</v>
      </c>
      <c r="C69" s="5" t="s">
        <v>200</v>
      </c>
      <c r="AF69" s="16">
        <v>0.23263888888888801</v>
      </c>
    </row>
    <row r="70" spans="1:32">
      <c r="A70" s="5" t="s">
        <v>201</v>
      </c>
      <c r="C70" s="5" t="s">
        <v>202</v>
      </c>
      <c r="AF70" s="16">
        <v>0.23611111111110999</v>
      </c>
    </row>
    <row r="71" spans="1:32">
      <c r="A71" s="5" t="s">
        <v>203</v>
      </c>
      <c r="C71" s="5" t="s">
        <v>204</v>
      </c>
      <c r="AF71" s="16">
        <v>0.23958333333333201</v>
      </c>
    </row>
    <row r="72" spans="1:32">
      <c r="A72" s="5" t="s">
        <v>205</v>
      </c>
      <c r="C72" s="5" t="s">
        <v>206</v>
      </c>
      <c r="AF72" s="16">
        <v>0.243055555555554</v>
      </c>
    </row>
    <row r="73" spans="1:32">
      <c r="A73" s="5" t="s">
        <v>207</v>
      </c>
      <c r="C73" s="5" t="s">
        <v>208</v>
      </c>
      <c r="AF73" s="16">
        <v>0.24652777777777601</v>
      </c>
    </row>
    <row r="74" spans="1:32">
      <c r="A74" s="5" t="s">
        <v>209</v>
      </c>
      <c r="C74" s="5" t="s">
        <v>210</v>
      </c>
      <c r="AF74" s="16">
        <v>0.249999999999999</v>
      </c>
    </row>
    <row r="75" spans="1:32">
      <c r="A75" s="5" t="s">
        <v>211</v>
      </c>
      <c r="C75" s="5" t="s">
        <v>212</v>
      </c>
      <c r="AF75" s="16">
        <v>0.25347222222222099</v>
      </c>
    </row>
    <row r="76" spans="1:32">
      <c r="A76" s="5" t="s">
        <v>213</v>
      </c>
      <c r="C76" s="5" t="s">
        <v>214</v>
      </c>
      <c r="AF76" s="16">
        <v>0.25694444444444298</v>
      </c>
    </row>
    <row r="77" spans="1:32">
      <c r="A77" s="5" t="s">
        <v>215</v>
      </c>
      <c r="C77" s="5" t="s">
        <v>216</v>
      </c>
      <c r="AF77" s="16">
        <v>0.26041666666666502</v>
      </c>
    </row>
    <row r="78" spans="1:32">
      <c r="A78" s="5" t="s">
        <v>217</v>
      </c>
      <c r="C78" s="5" t="s">
        <v>218</v>
      </c>
      <c r="AF78" s="16">
        <v>0.26388888888888701</v>
      </c>
    </row>
    <row r="79" spans="1:32">
      <c r="A79" s="5" t="s">
        <v>219</v>
      </c>
      <c r="C79" s="5" t="s">
        <v>220</v>
      </c>
      <c r="AF79" s="16">
        <v>0.26736111111110999</v>
      </c>
    </row>
    <row r="80" spans="1:32">
      <c r="A80" s="5" t="s">
        <v>221</v>
      </c>
      <c r="C80" s="5" t="s">
        <v>222</v>
      </c>
      <c r="AF80" s="16">
        <v>0.27083333333333198</v>
      </c>
    </row>
    <row r="81" spans="1:32">
      <c r="A81" s="5" t="s">
        <v>223</v>
      </c>
      <c r="C81" s="5" t="s">
        <v>224</v>
      </c>
      <c r="AF81" s="16">
        <v>0.27430555555555403</v>
      </c>
    </row>
    <row r="82" spans="1:32">
      <c r="A82" s="5" t="s">
        <v>225</v>
      </c>
      <c r="C82" s="5" t="s">
        <v>226</v>
      </c>
      <c r="AF82" s="16">
        <v>0.27777777777777601</v>
      </c>
    </row>
    <row r="83" spans="1:32">
      <c r="A83" s="5" t="s">
        <v>227</v>
      </c>
      <c r="C83" s="5" t="s">
        <v>228</v>
      </c>
      <c r="AF83" s="16">
        <v>0.281249999999998</v>
      </c>
    </row>
    <row r="84" spans="1:32">
      <c r="A84" s="5" t="s">
        <v>229</v>
      </c>
      <c r="C84" s="5" t="s">
        <v>230</v>
      </c>
      <c r="AF84" s="16">
        <v>0.28472222222222099</v>
      </c>
    </row>
    <row r="85" spans="1:32">
      <c r="A85" s="5" t="s">
        <v>231</v>
      </c>
      <c r="C85" s="5" t="s">
        <v>232</v>
      </c>
      <c r="AF85" s="16">
        <v>0.28819444444444298</v>
      </c>
    </row>
    <row r="86" spans="1:32">
      <c r="A86" s="5" t="s">
        <v>233</v>
      </c>
      <c r="C86" s="5" t="s">
        <v>234</v>
      </c>
      <c r="AF86" s="16">
        <v>0.29166666666666502</v>
      </c>
    </row>
    <row r="87" spans="1:32">
      <c r="A87" s="5" t="s">
        <v>235</v>
      </c>
      <c r="C87" s="5" t="s">
        <v>236</v>
      </c>
      <c r="AF87" s="16">
        <v>0.29513888888888701</v>
      </c>
    </row>
    <row r="88" spans="1:32">
      <c r="A88" s="5" t="s">
        <v>237</v>
      </c>
      <c r="C88" s="5" t="s">
        <v>238</v>
      </c>
      <c r="AF88" s="16">
        <v>0.298611111111109</v>
      </c>
    </row>
    <row r="89" spans="1:32">
      <c r="A89" s="5" t="s">
        <v>239</v>
      </c>
      <c r="C89" s="5" t="s">
        <v>240</v>
      </c>
      <c r="AF89" s="16">
        <v>0.30208333333333198</v>
      </c>
    </row>
    <row r="90" spans="1:32">
      <c r="A90" s="5" t="s">
        <v>241</v>
      </c>
      <c r="C90" s="5" t="s">
        <v>242</v>
      </c>
      <c r="AF90" s="16">
        <v>0.30555555555555403</v>
      </c>
    </row>
    <row r="91" spans="1:32">
      <c r="A91" s="5" t="s">
        <v>243</v>
      </c>
      <c r="C91" s="5" t="s">
        <v>244</v>
      </c>
      <c r="AF91" s="16">
        <v>0.30902777777777601</v>
      </c>
    </row>
    <row r="92" spans="1:32">
      <c r="A92" s="5" t="s">
        <v>245</v>
      </c>
      <c r="C92" s="5" t="s">
        <v>246</v>
      </c>
      <c r="AF92" s="16">
        <v>0.312499999999998</v>
      </c>
    </row>
    <row r="93" spans="1:32">
      <c r="A93" s="5" t="s">
        <v>247</v>
      </c>
      <c r="C93" s="5" t="s">
        <v>248</v>
      </c>
      <c r="AF93" s="16">
        <v>0.31597222222221999</v>
      </c>
    </row>
    <row r="94" spans="1:32">
      <c r="A94" s="5" t="s">
        <v>249</v>
      </c>
      <c r="C94" s="5" t="s">
        <v>250</v>
      </c>
      <c r="AF94" s="16">
        <v>0.31944444444444298</v>
      </c>
    </row>
    <row r="95" spans="1:32">
      <c r="A95" s="5" t="s">
        <v>251</v>
      </c>
      <c r="C95" s="5" t="s">
        <v>252</v>
      </c>
      <c r="AF95" s="16">
        <v>0.32291666666666502</v>
      </c>
    </row>
    <row r="96" spans="1:32">
      <c r="A96" s="5" t="s">
        <v>253</v>
      </c>
      <c r="C96" s="5" t="s">
        <v>254</v>
      </c>
      <c r="AF96" s="16">
        <v>0.32638888888888701</v>
      </c>
    </row>
    <row r="97" spans="1:32">
      <c r="A97" s="5" t="s">
        <v>255</v>
      </c>
      <c r="C97" s="5" t="s">
        <v>256</v>
      </c>
      <c r="AF97" s="16">
        <v>0.329861111111109</v>
      </c>
    </row>
    <row r="98" spans="1:32">
      <c r="A98" s="5" t="s">
        <v>257</v>
      </c>
      <c r="C98" s="5" t="s">
        <v>258</v>
      </c>
      <c r="AF98" s="16">
        <v>0.33333333333333098</v>
      </c>
    </row>
    <row r="99" spans="1:32">
      <c r="A99" s="5" t="s">
        <v>259</v>
      </c>
      <c r="C99" s="5" t="s">
        <v>260</v>
      </c>
      <c r="AF99" s="16">
        <v>0.33680555555555403</v>
      </c>
    </row>
    <row r="100" spans="1:32">
      <c r="A100" s="5" t="s">
        <v>261</v>
      </c>
      <c r="C100" s="5" t="s">
        <v>262</v>
      </c>
      <c r="AF100" s="16">
        <v>0.34027777777777601</v>
      </c>
    </row>
    <row r="101" spans="1:32">
      <c r="A101" s="5" t="s">
        <v>263</v>
      </c>
      <c r="C101" s="5" t="s">
        <v>264</v>
      </c>
      <c r="AF101" s="16">
        <v>0.343749999999998</v>
      </c>
    </row>
    <row r="102" spans="1:32">
      <c r="A102" s="5" t="s">
        <v>547</v>
      </c>
      <c r="C102" s="5" t="s">
        <v>265</v>
      </c>
      <c r="AF102" s="16">
        <v>0.34722222222221999</v>
      </c>
    </row>
    <row r="103" spans="1:32">
      <c r="A103" s="5" t="s">
        <v>266</v>
      </c>
      <c r="C103" s="5" t="s">
        <v>267</v>
      </c>
      <c r="AF103" s="16">
        <v>0.35069444444444198</v>
      </c>
    </row>
    <row r="104" spans="1:32">
      <c r="A104" s="5" t="s">
        <v>268</v>
      </c>
      <c r="C104" s="5" t="s">
        <v>269</v>
      </c>
      <c r="AF104" s="16">
        <v>0.35416666666666402</v>
      </c>
    </row>
    <row r="105" spans="1:32">
      <c r="A105" s="5" t="s">
        <v>270</v>
      </c>
      <c r="C105" s="5" t="s">
        <v>271</v>
      </c>
      <c r="AF105" s="16">
        <v>0.35763888888888701</v>
      </c>
    </row>
    <row r="106" spans="1:32">
      <c r="A106" s="5" t="s">
        <v>272</v>
      </c>
      <c r="C106" s="5" t="s">
        <v>273</v>
      </c>
      <c r="AF106" s="16">
        <v>0.361111111111109</v>
      </c>
    </row>
    <row r="107" spans="1:32">
      <c r="A107" s="5" t="s">
        <v>274</v>
      </c>
      <c r="C107" s="5" t="s">
        <v>275</v>
      </c>
      <c r="AF107" s="16">
        <v>0.36458333333333098</v>
      </c>
    </row>
    <row r="108" spans="1:32">
      <c r="A108" s="5" t="s">
        <v>276</v>
      </c>
      <c r="C108" s="5" t="s">
        <v>277</v>
      </c>
      <c r="AF108" s="16">
        <v>0.36805555555555303</v>
      </c>
    </row>
    <row r="109" spans="1:32">
      <c r="A109" s="5" t="s">
        <v>278</v>
      </c>
      <c r="C109" s="5" t="s">
        <v>279</v>
      </c>
      <c r="AF109" s="16">
        <v>0.37152777777777501</v>
      </c>
    </row>
    <row r="110" spans="1:32">
      <c r="A110" s="5" t="s">
        <v>280</v>
      </c>
      <c r="C110" s="5" t="s">
        <v>281</v>
      </c>
      <c r="AF110" s="16">
        <v>0.374999999999998</v>
      </c>
    </row>
    <row r="111" spans="1:32">
      <c r="A111" s="5" t="s">
        <v>282</v>
      </c>
      <c r="C111" s="5" t="s">
        <v>283</v>
      </c>
      <c r="AF111" s="16">
        <v>0.37847222222221999</v>
      </c>
    </row>
    <row r="112" spans="1:32">
      <c r="A112" s="5" t="s">
        <v>284</v>
      </c>
      <c r="C112" s="5" t="s">
        <v>285</v>
      </c>
      <c r="AF112" s="16">
        <v>0.38194444444444198</v>
      </c>
    </row>
    <row r="113" spans="1:32">
      <c r="A113" s="5" t="s">
        <v>286</v>
      </c>
      <c r="C113" s="5" t="s">
        <v>287</v>
      </c>
      <c r="AF113" s="16">
        <v>0.38541666666666402</v>
      </c>
    </row>
    <row r="114" spans="1:32">
      <c r="A114" s="5" t="s">
        <v>288</v>
      </c>
      <c r="C114" s="5" t="s">
        <v>289</v>
      </c>
      <c r="AF114" s="16">
        <v>0.38888888888888601</v>
      </c>
    </row>
    <row r="115" spans="1:32">
      <c r="A115" s="5" t="s">
        <v>290</v>
      </c>
      <c r="C115" s="5" t="s">
        <v>291</v>
      </c>
      <c r="AF115" s="16">
        <v>0.392361111111109</v>
      </c>
    </row>
    <row r="116" spans="1:32">
      <c r="A116" s="5" t="s">
        <v>292</v>
      </c>
      <c r="C116" s="5" t="s">
        <v>293</v>
      </c>
      <c r="AF116" s="16">
        <v>0.39583333333333098</v>
      </c>
    </row>
    <row r="117" spans="1:32">
      <c r="A117" s="5" t="s">
        <v>294</v>
      </c>
      <c r="C117" s="5" t="s">
        <v>295</v>
      </c>
      <c r="AF117" s="16">
        <v>0.39930555555555303</v>
      </c>
    </row>
    <row r="118" spans="1:32">
      <c r="A118" s="5" t="s">
        <v>296</v>
      </c>
      <c r="C118" s="5" t="s">
        <v>297</v>
      </c>
      <c r="AF118" s="16">
        <v>0.40277777777777501</v>
      </c>
    </row>
    <row r="119" spans="1:32">
      <c r="A119" s="5" t="s">
        <v>298</v>
      </c>
      <c r="C119" s="5" t="s">
        <v>299</v>
      </c>
      <c r="AF119" s="16">
        <v>0.406249999999997</v>
      </c>
    </row>
    <row r="120" spans="1:32">
      <c r="A120" s="5" t="s">
        <v>300</v>
      </c>
      <c r="C120" s="5" t="s">
        <v>301</v>
      </c>
      <c r="AF120" s="16">
        <v>0.40972222222221999</v>
      </c>
    </row>
    <row r="121" spans="1:32">
      <c r="A121" s="5" t="s">
        <v>302</v>
      </c>
      <c r="C121" s="5" t="s">
        <v>303</v>
      </c>
      <c r="AF121" s="16">
        <v>0.41319444444444198</v>
      </c>
    </row>
    <row r="122" spans="1:32">
      <c r="A122" s="5" t="s">
        <v>304</v>
      </c>
      <c r="C122" s="5" t="s">
        <v>305</v>
      </c>
      <c r="AF122" s="16">
        <v>0.41666666666666402</v>
      </c>
    </row>
    <row r="123" spans="1:32">
      <c r="A123" s="5" t="s">
        <v>306</v>
      </c>
      <c r="C123" s="5" t="s">
        <v>307</v>
      </c>
      <c r="AF123" s="16">
        <v>0.42013888888888601</v>
      </c>
    </row>
    <row r="124" spans="1:32">
      <c r="A124" s="5" t="s">
        <v>308</v>
      </c>
      <c r="C124" s="5" t="s">
        <v>309</v>
      </c>
      <c r="AF124" s="16">
        <v>0.423611111111108</v>
      </c>
    </row>
    <row r="125" spans="1:32">
      <c r="A125" s="5" t="s">
        <v>310</v>
      </c>
      <c r="C125" s="5" t="s">
        <v>311</v>
      </c>
      <c r="AF125" s="16">
        <v>0.42708333333333098</v>
      </c>
    </row>
    <row r="126" spans="1:32">
      <c r="A126" s="5" t="s">
        <v>312</v>
      </c>
      <c r="C126" s="5" t="s">
        <v>313</v>
      </c>
      <c r="AF126" s="16">
        <v>0.43055555555555303</v>
      </c>
    </row>
    <row r="127" spans="1:32">
      <c r="A127" s="5" t="s">
        <v>314</v>
      </c>
      <c r="C127" s="5" t="s">
        <v>315</v>
      </c>
      <c r="AF127" s="16">
        <v>0.43402777777777501</v>
      </c>
    </row>
    <row r="128" spans="1:32">
      <c r="A128" s="5" t="s">
        <v>316</v>
      </c>
      <c r="C128" s="5" t="s">
        <v>317</v>
      </c>
      <c r="AF128" s="16">
        <v>0.437499999999997</v>
      </c>
    </row>
    <row r="129" spans="1:32">
      <c r="A129" s="5" t="s">
        <v>318</v>
      </c>
      <c r="C129" s="5" t="s">
        <v>319</v>
      </c>
      <c r="AF129" s="16">
        <v>0.44097222222221899</v>
      </c>
    </row>
    <row r="130" spans="1:32">
      <c r="A130" s="5" t="s">
        <v>320</v>
      </c>
      <c r="C130" s="5" t="s">
        <v>321</v>
      </c>
      <c r="AF130" s="16">
        <v>0.44444444444444198</v>
      </c>
    </row>
    <row r="131" spans="1:32">
      <c r="A131" s="5" t="s">
        <v>322</v>
      </c>
      <c r="C131" s="5" t="s">
        <v>323</v>
      </c>
      <c r="AF131" s="16">
        <v>0.44791666666666402</v>
      </c>
    </row>
    <row r="132" spans="1:32">
      <c r="A132" s="5" t="s">
        <v>324</v>
      </c>
      <c r="C132" s="5" t="s">
        <v>325</v>
      </c>
      <c r="AF132" s="16">
        <v>0.45138888888888601</v>
      </c>
    </row>
    <row r="133" spans="1:32">
      <c r="A133" s="5" t="s">
        <v>326</v>
      </c>
      <c r="C133" s="5" t="s">
        <v>327</v>
      </c>
      <c r="AF133" s="16">
        <v>0.454861111111108</v>
      </c>
    </row>
    <row r="134" spans="1:32">
      <c r="A134" s="5" t="s">
        <v>328</v>
      </c>
      <c r="C134" s="5" t="s">
        <v>329</v>
      </c>
      <c r="AF134" s="16">
        <v>0.45833333333332998</v>
      </c>
    </row>
    <row r="135" spans="1:32">
      <c r="A135" s="5" t="s">
        <v>330</v>
      </c>
      <c r="C135" s="5" t="s">
        <v>331</v>
      </c>
      <c r="AF135" s="16">
        <v>0.46180555555555303</v>
      </c>
    </row>
    <row r="136" spans="1:32">
      <c r="A136" s="5" t="s">
        <v>332</v>
      </c>
      <c r="C136" s="5" t="s">
        <v>333</v>
      </c>
      <c r="AF136" s="16">
        <v>0.46527777777777501</v>
      </c>
    </row>
    <row r="137" spans="1:32">
      <c r="A137" s="5" t="s">
        <v>334</v>
      </c>
      <c r="C137" s="5" t="s">
        <v>335</v>
      </c>
      <c r="AF137" s="16">
        <v>0.468749999999997</v>
      </c>
    </row>
    <row r="138" spans="1:32">
      <c r="A138" s="5" t="s">
        <v>336</v>
      </c>
      <c r="C138" s="5" t="s">
        <v>337</v>
      </c>
      <c r="AF138" s="16">
        <v>0.47222222222221899</v>
      </c>
    </row>
    <row r="139" spans="1:32">
      <c r="A139" s="5" t="s">
        <v>338</v>
      </c>
      <c r="C139" s="5" t="s">
        <v>339</v>
      </c>
      <c r="AF139" s="16">
        <v>0.47569444444444098</v>
      </c>
    </row>
    <row r="140" spans="1:32">
      <c r="A140" s="5" t="s">
        <v>340</v>
      </c>
      <c r="C140" s="5" t="s">
        <v>341</v>
      </c>
      <c r="AF140" s="16">
        <v>0.47916666666666402</v>
      </c>
    </row>
    <row r="141" spans="1:32">
      <c r="A141" s="5" t="s">
        <v>342</v>
      </c>
      <c r="C141" s="5" t="s">
        <v>343</v>
      </c>
      <c r="AF141" s="16">
        <v>0.48263888888888601</v>
      </c>
    </row>
    <row r="142" spans="1:32">
      <c r="A142" s="5" t="s">
        <v>344</v>
      </c>
      <c r="C142" s="5" t="s">
        <v>345</v>
      </c>
      <c r="AF142" s="16">
        <v>0.486111111111108</v>
      </c>
    </row>
    <row r="143" spans="1:32">
      <c r="A143" s="5" t="s">
        <v>346</v>
      </c>
      <c r="C143" s="5" t="s">
        <v>347</v>
      </c>
      <c r="AF143" s="16">
        <v>0.48958333333332998</v>
      </c>
    </row>
    <row r="144" spans="1:32">
      <c r="A144" s="5" t="s">
        <v>348</v>
      </c>
      <c r="C144" s="5" t="s">
        <v>349</v>
      </c>
      <c r="AF144" s="16">
        <v>0.49305555555555203</v>
      </c>
    </row>
    <row r="145" spans="1:32">
      <c r="A145" s="5" t="s">
        <v>350</v>
      </c>
      <c r="C145" s="5" t="s">
        <v>351</v>
      </c>
      <c r="AF145" s="16">
        <v>0.49652777777777501</v>
      </c>
    </row>
    <row r="146" spans="1:32">
      <c r="A146" s="5" t="s">
        <v>352</v>
      </c>
      <c r="C146" s="5" t="s">
        <v>353</v>
      </c>
      <c r="AF146" s="16">
        <v>0.499999999999997</v>
      </c>
    </row>
    <row r="147" spans="1:32">
      <c r="A147" s="5" t="s">
        <v>354</v>
      </c>
      <c r="C147" s="5" t="s">
        <v>355</v>
      </c>
      <c r="AF147" s="16">
        <v>0.50347222222221899</v>
      </c>
    </row>
    <row r="148" spans="1:32">
      <c r="A148" s="5" t="s">
        <v>356</v>
      </c>
      <c r="C148" s="5" t="s">
        <v>357</v>
      </c>
      <c r="AF148" s="16">
        <v>0.50694444444444098</v>
      </c>
    </row>
    <row r="149" spans="1:32">
      <c r="A149" s="5" t="s">
        <v>358</v>
      </c>
      <c r="C149" s="5" t="s">
        <v>359</v>
      </c>
      <c r="AF149" s="16">
        <v>0.51041666666666297</v>
      </c>
    </row>
    <row r="150" spans="1:32">
      <c r="A150" s="5" t="s">
        <v>360</v>
      </c>
      <c r="C150" s="5" t="s">
        <v>361</v>
      </c>
      <c r="AF150" s="16">
        <v>0.51388888888888595</v>
      </c>
    </row>
    <row r="151" spans="1:32">
      <c r="A151" s="5" t="s">
        <v>362</v>
      </c>
      <c r="C151" s="5" t="s">
        <v>363</v>
      </c>
      <c r="AF151" s="16">
        <v>0.51736111111110805</v>
      </c>
    </row>
    <row r="152" spans="1:32">
      <c r="A152" s="5" t="s">
        <v>364</v>
      </c>
      <c r="C152" s="5" t="s">
        <v>365</v>
      </c>
      <c r="AF152" s="16">
        <v>0.52083333333333004</v>
      </c>
    </row>
    <row r="153" spans="1:32">
      <c r="A153" s="5" t="s">
        <v>366</v>
      </c>
      <c r="C153" s="5" t="s">
        <v>367</v>
      </c>
      <c r="AF153" s="16">
        <v>0.52430555555555203</v>
      </c>
    </row>
    <row r="154" spans="1:32">
      <c r="A154" s="5" t="s">
        <v>368</v>
      </c>
      <c r="C154" s="5" t="s">
        <v>369</v>
      </c>
      <c r="AF154" s="16">
        <v>0.52777777777777402</v>
      </c>
    </row>
    <row r="155" spans="1:32">
      <c r="A155" s="5" t="s">
        <v>370</v>
      </c>
      <c r="C155" s="5" t="s">
        <v>371</v>
      </c>
      <c r="AF155" s="16">
        <v>0.531249999999997</v>
      </c>
    </row>
    <row r="156" spans="1:32">
      <c r="A156" s="5" t="s">
        <v>372</v>
      </c>
      <c r="C156" s="5" t="s">
        <v>373</v>
      </c>
      <c r="AF156" s="16">
        <v>0.53472222222221899</v>
      </c>
    </row>
    <row r="157" spans="1:32">
      <c r="A157" s="5" t="s">
        <v>374</v>
      </c>
      <c r="C157" s="5" t="s">
        <v>375</v>
      </c>
      <c r="AF157" s="16">
        <v>0.53819444444444098</v>
      </c>
    </row>
    <row r="158" spans="1:32">
      <c r="A158" s="5" t="s">
        <v>376</v>
      </c>
      <c r="C158" s="5" t="s">
        <v>377</v>
      </c>
      <c r="AF158" s="16">
        <v>0.54166666666666297</v>
      </c>
    </row>
    <row r="159" spans="1:32">
      <c r="A159" s="5" t="s">
        <v>378</v>
      </c>
      <c r="C159" s="5" t="s">
        <v>379</v>
      </c>
      <c r="AF159" s="16">
        <v>0.54513888888888495</v>
      </c>
    </row>
    <row r="160" spans="1:32">
      <c r="A160" s="5" t="s">
        <v>380</v>
      </c>
      <c r="C160" s="5" t="s">
        <v>381</v>
      </c>
      <c r="AF160" s="16">
        <v>0.54861111111110705</v>
      </c>
    </row>
    <row r="161" spans="1:32">
      <c r="A161" s="5" t="s">
        <v>382</v>
      </c>
      <c r="C161" s="5" t="s">
        <v>383</v>
      </c>
      <c r="AF161" s="16">
        <v>0.55208333333333004</v>
      </c>
    </row>
    <row r="162" spans="1:32">
      <c r="A162" s="5" t="s">
        <v>384</v>
      </c>
      <c r="C162" s="5" t="s">
        <v>385</v>
      </c>
      <c r="AF162" s="16">
        <v>0.55555555555555203</v>
      </c>
    </row>
    <row r="163" spans="1:32">
      <c r="A163" s="5" t="s">
        <v>386</v>
      </c>
      <c r="C163" s="5" t="s">
        <v>387</v>
      </c>
      <c r="AF163" s="16">
        <v>0.55902777777777402</v>
      </c>
    </row>
    <row r="164" spans="1:32">
      <c r="A164" s="5" t="s">
        <v>388</v>
      </c>
      <c r="C164" s="5" t="s">
        <v>389</v>
      </c>
      <c r="AF164" s="16">
        <v>0.562499999999996</v>
      </c>
    </row>
    <row r="165" spans="1:32">
      <c r="A165" s="5" t="s">
        <v>390</v>
      </c>
      <c r="C165" s="5" t="s">
        <v>391</v>
      </c>
      <c r="AF165" s="16">
        <v>0.56597222222221799</v>
      </c>
    </row>
    <row r="166" spans="1:32">
      <c r="A166" s="5" t="s">
        <v>392</v>
      </c>
      <c r="C166" s="5" t="s">
        <v>393</v>
      </c>
      <c r="AF166" s="16">
        <v>0.56944444444444098</v>
      </c>
    </row>
    <row r="167" spans="1:32">
      <c r="A167" s="5" t="s">
        <v>394</v>
      </c>
      <c r="C167" s="5" t="s">
        <v>395</v>
      </c>
      <c r="AF167" s="16">
        <v>0.57291666666666297</v>
      </c>
    </row>
    <row r="168" spans="1:32">
      <c r="A168" s="5" t="s">
        <v>396</v>
      </c>
      <c r="C168" s="5" t="s">
        <v>397</v>
      </c>
      <c r="AF168" s="16">
        <v>0.57638888888888495</v>
      </c>
    </row>
    <row r="169" spans="1:32">
      <c r="A169" s="5" t="s">
        <v>398</v>
      </c>
      <c r="C169" s="5" t="s">
        <v>399</v>
      </c>
      <c r="AF169" s="16">
        <v>0.57986111111110705</v>
      </c>
    </row>
    <row r="170" spans="1:32">
      <c r="A170" s="5" t="s">
        <v>400</v>
      </c>
      <c r="C170" s="5" t="s">
        <v>401</v>
      </c>
      <c r="AF170" s="16">
        <v>0.58333333333332904</v>
      </c>
    </row>
    <row r="171" spans="1:32">
      <c r="A171" s="5" t="s">
        <v>402</v>
      </c>
      <c r="C171" s="5" t="s">
        <v>403</v>
      </c>
      <c r="AF171" s="16">
        <v>0.58680555555555203</v>
      </c>
    </row>
    <row r="172" spans="1:32">
      <c r="A172" s="5" t="s">
        <v>404</v>
      </c>
      <c r="C172" s="5" t="s">
        <v>405</v>
      </c>
      <c r="AF172" s="16">
        <v>0.59027777777777402</v>
      </c>
    </row>
    <row r="173" spans="1:32">
      <c r="A173" s="5" t="s">
        <v>406</v>
      </c>
      <c r="C173" s="5" t="s">
        <v>407</v>
      </c>
      <c r="AF173" s="16">
        <v>0.593749999999996</v>
      </c>
    </row>
    <row r="174" spans="1:32">
      <c r="A174" s="5" t="s">
        <v>408</v>
      </c>
      <c r="C174" s="5" t="s">
        <v>409</v>
      </c>
      <c r="AF174" s="16">
        <v>0.59722222222221799</v>
      </c>
    </row>
    <row r="175" spans="1:32">
      <c r="A175" s="5" t="s">
        <v>410</v>
      </c>
      <c r="C175" s="5" t="s">
        <v>411</v>
      </c>
      <c r="AF175" s="16">
        <v>0.60069444444443998</v>
      </c>
    </row>
    <row r="176" spans="1:32">
      <c r="A176" s="5" t="s">
        <v>412</v>
      </c>
      <c r="C176" s="5" t="s">
        <v>413</v>
      </c>
      <c r="AF176" s="16">
        <v>0.60416666666666297</v>
      </c>
    </row>
    <row r="177" spans="1:32">
      <c r="A177" s="5" t="s">
        <v>414</v>
      </c>
      <c r="C177" s="5" t="s">
        <v>415</v>
      </c>
      <c r="AF177" s="16">
        <v>0.60763888888888495</v>
      </c>
    </row>
    <row r="178" spans="1:32">
      <c r="A178" s="5" t="s">
        <v>416</v>
      </c>
      <c r="C178" s="5" t="s">
        <v>417</v>
      </c>
      <c r="AF178" s="16">
        <v>0.61111111111110705</v>
      </c>
    </row>
    <row r="179" spans="1:32">
      <c r="A179" s="5" t="s">
        <v>418</v>
      </c>
      <c r="C179" s="5" t="s">
        <v>419</v>
      </c>
      <c r="AF179" s="16">
        <v>0.61458333333332904</v>
      </c>
    </row>
    <row r="180" spans="1:32">
      <c r="A180" s="5" t="s">
        <v>420</v>
      </c>
      <c r="C180" s="5" t="s">
        <v>421</v>
      </c>
      <c r="AF180" s="16">
        <v>0.61805555555555103</v>
      </c>
    </row>
    <row r="181" spans="1:32">
      <c r="A181" s="5" t="s">
        <v>422</v>
      </c>
      <c r="C181" s="5" t="s">
        <v>423</v>
      </c>
      <c r="AF181" s="16">
        <v>0.62152777777777402</v>
      </c>
    </row>
    <row r="182" spans="1:32">
      <c r="A182" s="5" t="s">
        <v>424</v>
      </c>
      <c r="C182" s="5" t="s">
        <v>425</v>
      </c>
      <c r="AF182" s="16">
        <v>0.624999999999996</v>
      </c>
    </row>
    <row r="183" spans="1:32">
      <c r="A183" s="5" t="s">
        <v>426</v>
      </c>
      <c r="C183" s="5" t="s">
        <v>427</v>
      </c>
      <c r="AF183" s="16">
        <v>0.62847222222221799</v>
      </c>
    </row>
    <row r="184" spans="1:32">
      <c r="A184" s="5" t="s">
        <v>428</v>
      </c>
      <c r="C184" s="5" t="s">
        <v>429</v>
      </c>
      <c r="AF184" s="16">
        <v>0.63194444444443998</v>
      </c>
    </row>
    <row r="185" spans="1:32">
      <c r="A185" s="5" t="s">
        <v>430</v>
      </c>
      <c r="C185" s="5" t="s">
        <v>431</v>
      </c>
      <c r="AF185" s="16">
        <v>0.63541666666666197</v>
      </c>
    </row>
    <row r="186" spans="1:32">
      <c r="A186" s="5" t="s">
        <v>432</v>
      </c>
      <c r="C186" s="5" t="s">
        <v>433</v>
      </c>
      <c r="AF186" s="16">
        <v>0.63888888888888495</v>
      </c>
    </row>
    <row r="187" spans="1:32">
      <c r="A187" s="5" t="s">
        <v>434</v>
      </c>
      <c r="C187" s="5" t="s">
        <v>435</v>
      </c>
      <c r="AF187" s="16">
        <v>0.64236111111110705</v>
      </c>
    </row>
    <row r="188" spans="1:32">
      <c r="A188" s="5" t="s">
        <v>436</v>
      </c>
      <c r="C188" s="5" t="s">
        <v>437</v>
      </c>
      <c r="AF188" s="16">
        <v>0.64583333333332904</v>
      </c>
    </row>
    <row r="189" spans="1:32">
      <c r="A189" s="5" t="s">
        <v>438</v>
      </c>
      <c r="C189" s="5" t="s">
        <v>439</v>
      </c>
      <c r="AF189" s="16">
        <v>0.64930555555555103</v>
      </c>
    </row>
    <row r="190" spans="1:32">
      <c r="A190" s="5" t="s">
        <v>440</v>
      </c>
      <c r="C190" s="5" t="s">
        <v>441</v>
      </c>
      <c r="AF190" s="16">
        <v>0.65277777777777302</v>
      </c>
    </row>
    <row r="191" spans="1:32">
      <c r="A191" s="5" t="s">
        <v>442</v>
      </c>
      <c r="C191" s="5" t="s">
        <v>443</v>
      </c>
      <c r="AF191" s="16">
        <v>0.656249999999996</v>
      </c>
    </row>
    <row r="192" spans="1:32">
      <c r="A192" s="5" t="s">
        <v>444</v>
      </c>
      <c r="C192" s="5" t="s">
        <v>445</v>
      </c>
      <c r="AF192" s="16">
        <v>0.65972222222221799</v>
      </c>
    </row>
    <row r="193" spans="1:32">
      <c r="A193" s="5" t="s">
        <v>446</v>
      </c>
      <c r="C193" s="5" t="s">
        <v>447</v>
      </c>
      <c r="AF193" s="16">
        <v>0.66319444444443998</v>
      </c>
    </row>
    <row r="194" spans="1:32">
      <c r="A194" s="5" t="s">
        <v>448</v>
      </c>
      <c r="C194" s="5" t="s">
        <v>449</v>
      </c>
      <c r="AF194" s="16">
        <v>0.66666666666666197</v>
      </c>
    </row>
    <row r="195" spans="1:32">
      <c r="A195" s="5" t="s">
        <v>450</v>
      </c>
      <c r="C195" s="5" t="s">
        <v>451</v>
      </c>
      <c r="AF195" s="16">
        <v>0.67013888888888395</v>
      </c>
    </row>
    <row r="196" spans="1:32">
      <c r="A196" s="5" t="s">
        <v>452</v>
      </c>
      <c r="C196" s="5" t="s">
        <v>453</v>
      </c>
      <c r="AF196" s="16">
        <v>0.67361111111110705</v>
      </c>
    </row>
    <row r="197" spans="1:32">
      <c r="A197" s="5" t="s">
        <v>454</v>
      </c>
      <c r="C197" s="5" t="s">
        <v>455</v>
      </c>
      <c r="AF197" s="16">
        <v>0.67708333333332904</v>
      </c>
    </row>
    <row r="198" spans="1:32">
      <c r="A198" s="5" t="s">
        <v>456</v>
      </c>
      <c r="C198" s="5" t="s">
        <v>457</v>
      </c>
      <c r="AF198" s="16">
        <v>0.68055555555555103</v>
      </c>
    </row>
    <row r="199" spans="1:32">
      <c r="A199" s="5" t="s">
        <v>458</v>
      </c>
      <c r="C199" s="5" t="s">
        <v>459</v>
      </c>
      <c r="AF199" s="16">
        <v>0.68402777777777302</v>
      </c>
    </row>
    <row r="200" spans="1:32">
      <c r="A200" s="5" t="s">
        <v>460</v>
      </c>
      <c r="C200" s="5" t="s">
        <v>461</v>
      </c>
      <c r="AF200" s="16">
        <v>0.687499999999995</v>
      </c>
    </row>
    <row r="201" spans="1:32">
      <c r="A201" s="5" t="s">
        <v>462</v>
      </c>
      <c r="C201" s="5" t="s">
        <v>463</v>
      </c>
      <c r="AF201" s="16">
        <v>0.69097222222221699</v>
      </c>
    </row>
    <row r="202" spans="1:32">
      <c r="A202" s="5" t="s">
        <v>464</v>
      </c>
      <c r="C202" s="5" t="s">
        <v>465</v>
      </c>
      <c r="AF202" s="16">
        <v>0.69444444444443998</v>
      </c>
    </row>
    <row r="203" spans="1:32">
      <c r="A203" s="5" t="s">
        <v>466</v>
      </c>
      <c r="C203" s="5" t="s">
        <v>467</v>
      </c>
      <c r="AF203" s="16">
        <v>0.69791666666666197</v>
      </c>
    </row>
    <row r="204" spans="1:32">
      <c r="A204" s="5" t="s">
        <v>468</v>
      </c>
      <c r="C204" s="5" t="s">
        <v>469</v>
      </c>
      <c r="AF204" s="16">
        <v>0.70138888888888395</v>
      </c>
    </row>
    <row r="205" spans="1:32">
      <c r="A205" s="5" t="s">
        <v>470</v>
      </c>
      <c r="C205" s="5" t="s">
        <v>471</v>
      </c>
      <c r="AF205" s="16">
        <v>0.70486111111110605</v>
      </c>
    </row>
    <row r="206" spans="1:32">
      <c r="A206" s="5" t="s">
        <v>472</v>
      </c>
      <c r="C206" s="5" t="s">
        <v>473</v>
      </c>
      <c r="AF206" s="16">
        <v>0.70833333333332804</v>
      </c>
    </row>
    <row r="207" spans="1:32">
      <c r="AF207" s="16">
        <v>0.71180555555555103</v>
      </c>
    </row>
    <row r="208" spans="1:32">
      <c r="AF208" s="16">
        <v>0.71527777777777302</v>
      </c>
    </row>
    <row r="209" spans="32:32">
      <c r="AF209" s="16">
        <v>0.718749999999995</v>
      </c>
    </row>
    <row r="210" spans="32:32">
      <c r="AF210" s="16">
        <v>0.72222222222221699</v>
      </c>
    </row>
    <row r="211" spans="32:32">
      <c r="AF211" s="16">
        <v>0.72569444444443898</v>
      </c>
    </row>
    <row r="212" spans="32:32">
      <c r="AF212" s="16">
        <v>0.72916666666666197</v>
      </c>
    </row>
    <row r="213" spans="32:32">
      <c r="AF213" s="16">
        <v>0.73263888888888395</v>
      </c>
    </row>
    <row r="214" spans="32:32">
      <c r="AF214" s="16">
        <v>0.73611111111110605</v>
      </c>
    </row>
    <row r="215" spans="32:32">
      <c r="AF215" s="16">
        <v>0.73958333333332804</v>
      </c>
    </row>
    <row r="216" spans="32:32">
      <c r="AF216" s="16">
        <v>0.74305555555555003</v>
      </c>
    </row>
    <row r="217" spans="32:32">
      <c r="AF217" s="16">
        <v>0.74652777777777302</v>
      </c>
    </row>
    <row r="218" spans="32:32">
      <c r="AF218" s="16">
        <v>0.749999999999995</v>
      </c>
    </row>
    <row r="219" spans="32:32">
      <c r="AF219" s="16">
        <v>0.75347222222221699</v>
      </c>
    </row>
    <row r="220" spans="32:32">
      <c r="AF220" s="16">
        <v>0.75694444444443898</v>
      </c>
    </row>
    <row r="221" spans="32:32">
      <c r="AF221" s="16">
        <v>0.76041666666666097</v>
      </c>
    </row>
    <row r="222" spans="32:32">
      <c r="AF222" s="16">
        <v>0.76388888888888395</v>
      </c>
    </row>
    <row r="223" spans="32:32">
      <c r="AF223" s="16">
        <v>0.76736111111110605</v>
      </c>
    </row>
    <row r="224" spans="32:32">
      <c r="AF224" s="16">
        <v>0.77083333333332804</v>
      </c>
    </row>
    <row r="225" spans="32:32">
      <c r="AF225" s="16">
        <v>0.77430555555555003</v>
      </c>
    </row>
    <row r="226" spans="32:32">
      <c r="AF226" s="16">
        <v>0.77777777777777202</v>
      </c>
    </row>
    <row r="227" spans="32:32">
      <c r="AF227" s="16">
        <v>0.781249999999995</v>
      </c>
    </row>
    <row r="228" spans="32:32">
      <c r="AF228" s="16">
        <v>0.78472222222221699</v>
      </c>
    </row>
    <row r="229" spans="32:32">
      <c r="AF229" s="16">
        <v>0.78819444444443898</v>
      </c>
    </row>
    <row r="230" spans="32:32">
      <c r="AF230" s="16">
        <v>0.79166666666666097</v>
      </c>
    </row>
    <row r="231" spans="32:32">
      <c r="AF231" s="16">
        <v>0.79513888888888296</v>
      </c>
    </row>
    <row r="232" spans="32:32">
      <c r="AF232" s="16">
        <v>0.79861111111110605</v>
      </c>
    </row>
    <row r="233" spans="32:32">
      <c r="AF233" s="16">
        <v>0.80208333333332804</v>
      </c>
    </row>
    <row r="234" spans="32:32">
      <c r="AF234" s="16">
        <v>0.80555555555555003</v>
      </c>
    </row>
    <row r="235" spans="32:32">
      <c r="AF235" s="16">
        <v>0.80902777777777202</v>
      </c>
    </row>
    <row r="236" spans="32:32">
      <c r="AF236" s="16">
        <v>0.812499999999994</v>
      </c>
    </row>
    <row r="237" spans="32:32">
      <c r="AF237" s="16">
        <v>0.81597222222221699</v>
      </c>
    </row>
    <row r="238" spans="32:32">
      <c r="AF238" s="16">
        <v>0.81944444444443898</v>
      </c>
    </row>
    <row r="239" spans="32:32">
      <c r="AF239" s="16">
        <v>0.82291666666666097</v>
      </c>
    </row>
    <row r="240" spans="32:32">
      <c r="AF240" s="16">
        <v>0.82638888888888296</v>
      </c>
    </row>
    <row r="241" spans="32:32">
      <c r="AF241" s="16">
        <v>0.82986111111110505</v>
      </c>
    </row>
    <row r="242" spans="32:32">
      <c r="AF242" s="16">
        <v>0.83333333333332804</v>
      </c>
    </row>
    <row r="243" spans="32:32">
      <c r="AF243" s="16">
        <v>0.83680555555555003</v>
      </c>
    </row>
    <row r="244" spans="32:32">
      <c r="AF244" s="16">
        <v>0.84027777777777202</v>
      </c>
    </row>
    <row r="245" spans="32:32">
      <c r="AF245" s="16">
        <v>0.843749999999994</v>
      </c>
    </row>
    <row r="246" spans="32:32">
      <c r="AF246" s="16">
        <v>0.84722222222221599</v>
      </c>
    </row>
    <row r="247" spans="32:32">
      <c r="AF247" s="16">
        <v>0.85069444444443798</v>
      </c>
    </row>
    <row r="248" spans="32:32">
      <c r="AF248" s="16">
        <v>0.85416666666666097</v>
      </c>
    </row>
    <row r="249" spans="32:32">
      <c r="AF249" s="16">
        <v>0.85763888888888296</v>
      </c>
    </row>
    <row r="250" spans="32:32">
      <c r="AF250" s="16">
        <v>0.86111111111110505</v>
      </c>
    </row>
    <row r="251" spans="32:32">
      <c r="AF251" s="16">
        <v>0.86458333333332704</v>
      </c>
    </row>
    <row r="252" spans="32:32">
      <c r="AF252" s="16">
        <v>0.86805555555555003</v>
      </c>
    </row>
    <row r="253" spans="32:32">
      <c r="AF253" s="16">
        <v>0.87152777777777202</v>
      </c>
    </row>
    <row r="254" spans="32:32">
      <c r="AF254" s="16">
        <v>0.874999999999994</v>
      </c>
    </row>
    <row r="255" spans="32:32">
      <c r="AF255" s="16">
        <v>0.87847222222221599</v>
      </c>
    </row>
    <row r="256" spans="32:32">
      <c r="AF256" s="16">
        <v>0.88194444444443798</v>
      </c>
    </row>
    <row r="257" spans="32:32">
      <c r="AF257" s="16">
        <v>0.88541666666665997</v>
      </c>
    </row>
    <row r="258" spans="32:32">
      <c r="AF258" s="16">
        <v>0.88888888888888296</v>
      </c>
    </row>
    <row r="259" spans="32:32">
      <c r="AF259" s="16">
        <v>0.89236111111110505</v>
      </c>
    </row>
    <row r="260" spans="32:32">
      <c r="AF260" s="16">
        <v>0.89583333333332704</v>
      </c>
    </row>
    <row r="261" spans="32:32">
      <c r="AF261" s="16">
        <v>0.89930555555554903</v>
      </c>
    </row>
    <row r="262" spans="32:32">
      <c r="AF262" s="16">
        <v>0.90277777777777102</v>
      </c>
    </row>
    <row r="263" spans="32:32">
      <c r="AF263" s="16">
        <v>0.906249999999994</v>
      </c>
    </row>
    <row r="264" spans="32:32">
      <c r="AF264" s="16">
        <v>0.90972222222221599</v>
      </c>
    </row>
    <row r="265" spans="32:32">
      <c r="AF265" s="16">
        <v>0.91319444444443798</v>
      </c>
    </row>
    <row r="266" spans="32:32">
      <c r="AF266" s="16">
        <v>0.91666666666665997</v>
      </c>
    </row>
    <row r="267" spans="32:32">
      <c r="AF267" s="16">
        <v>0.92013888888888196</v>
      </c>
    </row>
    <row r="268" spans="32:32">
      <c r="AF268" s="16">
        <v>0.92361111111110505</v>
      </c>
    </row>
    <row r="269" spans="32:32">
      <c r="AF269" s="16">
        <v>0.92708333333332704</v>
      </c>
    </row>
    <row r="270" spans="32:32">
      <c r="AF270" s="16">
        <v>0.93055555555554903</v>
      </c>
    </row>
    <row r="271" spans="32:32">
      <c r="AF271" s="16">
        <v>0.93402777777777102</v>
      </c>
    </row>
    <row r="272" spans="32:32">
      <c r="AF272" s="16">
        <v>0.93749999999999301</v>
      </c>
    </row>
    <row r="273" spans="32:32">
      <c r="AF273" s="16">
        <v>0.94097222222221599</v>
      </c>
    </row>
    <row r="274" spans="32:32">
      <c r="AF274" s="16">
        <v>0.94444444444443798</v>
      </c>
    </row>
    <row r="275" spans="32:32">
      <c r="AF275" s="16">
        <v>0.94791666666665997</v>
      </c>
    </row>
    <row r="276" spans="32:32">
      <c r="AF276" s="16">
        <v>0.95138888888888196</v>
      </c>
    </row>
    <row r="277" spans="32:32">
      <c r="AF277" s="16">
        <v>0.95486111111110406</v>
      </c>
    </row>
    <row r="278" spans="32:32">
      <c r="AF278" s="16">
        <v>0.95833333333332704</v>
      </c>
    </row>
    <row r="279" spans="32:32">
      <c r="AF279" s="16">
        <v>0.96180555555554903</v>
      </c>
    </row>
    <row r="280" spans="32:32">
      <c r="AF280" s="16">
        <v>0.96527777777777102</v>
      </c>
    </row>
    <row r="281" spans="32:32">
      <c r="AF281" s="16">
        <v>0.96874999999999301</v>
      </c>
    </row>
    <row r="282" spans="32:32">
      <c r="AF282" s="16">
        <v>0.97222222222221499</v>
      </c>
    </row>
    <row r="283" spans="32:32">
      <c r="AF283" s="16">
        <v>0.97569444444443798</v>
      </c>
    </row>
    <row r="284" spans="32:32">
      <c r="AF284" s="16">
        <v>0.97916666666665997</v>
      </c>
    </row>
    <row r="285" spans="32:32">
      <c r="AF285" s="16">
        <v>0.98263888888888196</v>
      </c>
    </row>
    <row r="286" spans="32:32">
      <c r="AF286" s="16">
        <v>0.98611111111110406</v>
      </c>
    </row>
    <row r="287" spans="32:32">
      <c r="AF287" s="16">
        <v>0.98958333333332604</v>
      </c>
    </row>
    <row r="288" spans="32:32">
      <c r="AF288" s="16">
        <v>0.99305555555554903</v>
      </c>
    </row>
    <row r="289" spans="32:32">
      <c r="AF289" s="16">
        <v>0.99652777777777102</v>
      </c>
    </row>
  </sheetData>
  <sheetProtection algorithmName="SHA-512" hashValue="vfLZruwTDL06b2GXhrSjG8nmjlM5+tSWqWgxLkUz6F74kl8JUyvGtol3JpSwgM2suLn84FIvtEsjpavmxhA8ow==" saltValue="XJ5ho1aRUvj6FbfAlhzxRg==" spinCount="100000" sheet="1" objects="1" scenarios="1"/>
  <sortState xmlns:xlrd2="http://schemas.microsoft.com/office/spreadsheetml/2017/richdata2" ref="G10:G20">
    <sortCondition ref="G20"/>
  </sortState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5BF7C-E7E9-6B4A-B5E1-619BA4EBDF98}">
  <sheetPr codeName="Feuil2">
    <pageSetUpPr fitToPage="1"/>
  </sheetPr>
  <dimension ref="A1:X33"/>
  <sheetViews>
    <sheetView showGridLines="0" tabSelected="1" topLeftCell="A2" zoomScaleNormal="125" workbookViewId="0">
      <selection activeCell="C1" sqref="C1:F4"/>
    </sheetView>
  </sheetViews>
  <sheetFormatPr baseColWidth="10" defaultColWidth="11" defaultRowHeight="16"/>
  <cols>
    <col min="1" max="1" width="29.5" customWidth="1"/>
    <col min="2" max="2" width="4" customWidth="1"/>
    <col min="3" max="3" width="46.33203125" customWidth="1"/>
    <col min="4" max="4" width="4.83203125" customWidth="1"/>
    <col min="5" max="5" width="18.6640625" customWidth="1"/>
  </cols>
  <sheetData>
    <row r="1" spans="1:24" ht="16" customHeight="1">
      <c r="B1" s="28"/>
      <c r="C1" s="46" t="s">
        <v>570</v>
      </c>
      <c r="D1" s="46"/>
      <c r="E1" s="46"/>
      <c r="F1" s="46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</row>
    <row r="2" spans="1:24" ht="16" customHeight="1">
      <c r="A2" s="28"/>
      <c r="B2" s="28"/>
      <c r="C2" s="46"/>
      <c r="D2" s="46"/>
      <c r="E2" s="46"/>
      <c r="F2" s="46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</row>
    <row r="3" spans="1:24" ht="76" customHeight="1">
      <c r="A3" s="28"/>
      <c r="B3" s="28"/>
      <c r="C3" s="46"/>
      <c r="D3" s="46"/>
      <c r="E3" s="46"/>
      <c r="F3" s="46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</row>
    <row r="4" spans="1:24" ht="16" customHeight="1">
      <c r="A4" s="28"/>
      <c r="B4" s="28"/>
      <c r="C4" s="46"/>
      <c r="D4" s="46"/>
      <c r="E4" s="46"/>
      <c r="F4" s="46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</row>
    <row r="5" spans="1:24" ht="16" customHeight="1"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</row>
    <row r="6" spans="1:24" ht="125" customHeight="1">
      <c r="A6" s="47" t="s">
        <v>474</v>
      </c>
      <c r="B6" s="47"/>
      <c r="C6" s="47"/>
      <c r="D6" s="47"/>
      <c r="E6" s="47"/>
      <c r="F6" s="47"/>
      <c r="G6" s="1"/>
      <c r="H6" s="1"/>
    </row>
    <row r="9" spans="1:24">
      <c r="A9" s="50" t="s">
        <v>475</v>
      </c>
      <c r="B9" s="50"/>
      <c r="C9" s="50"/>
      <c r="D9" s="50"/>
      <c r="E9" s="50"/>
      <c r="F9" s="50"/>
    </row>
    <row r="10" spans="1:24">
      <c r="A10" t="s">
        <v>476</v>
      </c>
      <c r="B10" s="48"/>
      <c r="C10" s="48"/>
      <c r="E10" t="s">
        <v>477</v>
      </c>
      <c r="F10" s="3" t="e">
        <f>VLOOKUP(B10,SET!A2:C206,3,FALSE)</f>
        <v>#N/A</v>
      </c>
    </row>
    <row r="11" spans="1:24" ht="9" customHeight="1">
      <c r="B11" s="4"/>
      <c r="C11" s="4"/>
    </row>
    <row r="12" spans="1:24">
      <c r="A12" t="s">
        <v>478</v>
      </c>
      <c r="B12" s="49"/>
      <c r="C12" s="48"/>
    </row>
    <row r="13" spans="1:24" ht="9" customHeight="1">
      <c r="B13" s="4"/>
      <c r="C13" s="4"/>
    </row>
    <row r="14" spans="1:24">
      <c r="A14" t="s">
        <v>479</v>
      </c>
      <c r="B14" s="48"/>
      <c r="C14" s="48"/>
    </row>
    <row r="15" spans="1:24" ht="9" customHeight="1">
      <c r="B15" s="4"/>
      <c r="C15" s="4"/>
    </row>
    <row r="16" spans="1:24">
      <c r="A16" t="s">
        <v>480</v>
      </c>
      <c r="B16" s="52"/>
      <c r="C16" s="52"/>
    </row>
    <row r="17" spans="1:7">
      <c r="B17" s="17"/>
      <c r="C17" s="17"/>
    </row>
    <row r="18" spans="1:7">
      <c r="A18" s="50" t="s">
        <v>571</v>
      </c>
      <c r="B18" s="50"/>
      <c r="C18" s="50"/>
      <c r="D18" s="50"/>
      <c r="E18" s="50"/>
      <c r="F18" s="50"/>
    </row>
    <row r="19" spans="1:7">
      <c r="A19" s="51" t="s">
        <v>481</v>
      </c>
      <c r="B19" s="51"/>
      <c r="C19" s="17" t="s">
        <v>572</v>
      </c>
      <c r="D19" s="51" t="s">
        <v>482</v>
      </c>
      <c r="E19" s="51"/>
      <c r="F19" s="51"/>
    </row>
    <row r="20" spans="1:7">
      <c r="A20" s="58"/>
      <c r="B20" s="58"/>
      <c r="C20" s="18"/>
      <c r="D20" s="59"/>
      <c r="E20" s="59"/>
      <c r="F20" s="59"/>
    </row>
    <row r="22" spans="1:7">
      <c r="A22" s="56" t="s">
        <v>483</v>
      </c>
      <c r="B22" s="56"/>
      <c r="C22" s="56"/>
      <c r="D22" s="56"/>
      <c r="E22" s="56"/>
      <c r="F22" s="56"/>
    </row>
    <row r="23" spans="1:7" ht="16" customHeight="1">
      <c r="A23" s="19" t="s">
        <v>484</v>
      </c>
      <c r="B23" s="19" t="str">
        <f>IF(OR(B10="",B12="",B14="",B16="",A20="",C20="",D20=""),"O","V")</f>
        <v>O</v>
      </c>
      <c r="C23" s="57" t="s">
        <v>485</v>
      </c>
      <c r="D23" s="57"/>
      <c r="E23" s="57"/>
      <c r="F23" s="57"/>
    </row>
    <row r="24" spans="1:7">
      <c r="A24" s="19" t="s">
        <v>486</v>
      </c>
      <c r="B24" s="19" t="str">
        <f>IF(AND(COUNTIF(FORM_GEN[Checking],"O")&gt;=1,COUNTIF(FORM_GEN[Checking],"R")&gt;=1),"O/R",IF(COUNTIF(FORM_GEN[Checking],"O")&gt;=1,"O",IF(COUNTIF(FORM_GEN[Checking],"R")&gt;=1,"R","V")))</f>
        <v>V</v>
      </c>
      <c r="C24" s="57"/>
      <c r="D24" s="57"/>
      <c r="E24" s="57"/>
      <c r="F24" s="57"/>
    </row>
    <row r="25" spans="1:7">
      <c r="A25" s="19" t="s">
        <v>487</v>
      </c>
      <c r="B25" s="19" t="str">
        <f>IF(AND(COUNTIF(FORM_COMP[Checking],"O")&gt;=1,COUNTIF(FORM_COMP[Checking],"R")&gt;=1),"O/R",IF(COUNTIF(FORM_COMP[Checking],"O")&gt;=1,"O",IF(COUNTIF(FORM_COMP[Checking],"R")&gt;=1,"R","V")))</f>
        <v>V</v>
      </c>
      <c r="C25" s="57"/>
      <c r="D25" s="57"/>
      <c r="E25" s="57"/>
      <c r="F25" s="57"/>
    </row>
    <row r="26" spans="1:7">
      <c r="A26" s="19" t="s">
        <v>488</v>
      </c>
      <c r="B26" s="19" t="str">
        <f>IF(AND(COUNTIF(FORM_TRANS[Checking],"O")&gt;=1,COUNTIF(FORM_TRANS[Checking],"R")&gt;=1),"O/R",IF(COUNTIF(FORM_TRANS[Checking],"O")&gt;=1,"O",IF(COUNTIF(FORM_TRANS[Checking],"R")&gt;=1,"R","V")))</f>
        <v>V</v>
      </c>
      <c r="C26" s="57"/>
      <c r="D26" s="57"/>
      <c r="E26" s="57"/>
      <c r="F26" s="57"/>
    </row>
    <row r="28" spans="1:7" hidden="1">
      <c r="A28" s="20" t="s">
        <v>489</v>
      </c>
      <c r="B28" s="21">
        <f>COUNTIF(FORM_GEN[Function],"Competitor")</f>
        <v>0</v>
      </c>
      <c r="C28" s="55" t="str">
        <f>IF(B29&gt;D28,"INCORRECT QUOTA - EXTRA ACCREDITATION(S) WILL BE INVOICED","QUOTA OK")</f>
        <v>QUOTA OK</v>
      </c>
      <c r="D28" s="22" t="str">
        <f>IF(AND(B28&gt;=1,B28&lt;=4),3,IF(AND(B28&gt;=5,B28&lt;=9),5,IF(B28&gt;=10,7,"")))</f>
        <v/>
      </c>
    </row>
    <row r="29" spans="1:7" hidden="1">
      <c r="A29" s="20" t="s">
        <v>490</v>
      </c>
      <c r="B29" s="21">
        <f>COUNTA(FORM_GEN[LAST NAME])-B28-B30</f>
        <v>0</v>
      </c>
      <c r="C29" s="55"/>
    </row>
    <row r="30" spans="1:7" hidden="1">
      <c r="A30" s="20" t="s">
        <v>491</v>
      </c>
      <c r="B30" s="21">
        <f>COUNTIF(FORM_GEN[Function],"President")</f>
        <v>0</v>
      </c>
      <c r="C30" s="55"/>
    </row>
    <row r="31" spans="1:7" hidden="1"/>
    <row r="32" spans="1:7" ht="20">
      <c r="A32" s="53" t="s">
        <v>492</v>
      </c>
      <c r="B32" s="53"/>
      <c r="C32" s="53"/>
      <c r="D32" s="53"/>
      <c r="E32" s="53"/>
      <c r="F32" s="53"/>
      <c r="G32" s="30"/>
    </row>
    <row r="33" spans="1:7" ht="21">
      <c r="A33" s="54">
        <f>SUM(FORM_AMOUNT[Total / person])</f>
        <v>0</v>
      </c>
      <c r="B33" s="54"/>
      <c r="C33" s="54"/>
      <c r="D33" s="54"/>
      <c r="E33" s="54"/>
      <c r="F33" s="54"/>
      <c r="G33" s="31"/>
    </row>
  </sheetData>
  <sheetProtection algorithmName="SHA-512" hashValue="n2R2uMk48E5ISXwrlqAZz/o9DLq/g3BMMkDEgaIoOj27g6/1nn+WhwQWuy24wkOiK77igM9BkOhZKo/VS8prNQ==" saltValue="biJ9DL2tP1KuuWc1wR4r/Q==" spinCount="100000" sheet="1" objects="1" scenarios="1"/>
  <mergeCells count="17">
    <mergeCell ref="D19:F19"/>
    <mergeCell ref="A18:F18"/>
    <mergeCell ref="B16:C16"/>
    <mergeCell ref="A32:F32"/>
    <mergeCell ref="A33:F33"/>
    <mergeCell ref="C28:C30"/>
    <mergeCell ref="A22:F22"/>
    <mergeCell ref="C23:F26"/>
    <mergeCell ref="A20:B20"/>
    <mergeCell ref="D20:F20"/>
    <mergeCell ref="A19:B19"/>
    <mergeCell ref="C1:F4"/>
    <mergeCell ref="A6:F6"/>
    <mergeCell ref="B10:C10"/>
    <mergeCell ref="B12:C12"/>
    <mergeCell ref="B14:C14"/>
    <mergeCell ref="A9:F9"/>
  </mergeCells>
  <conditionalFormatting sqref="B23:B26">
    <cfRule type="expression" dxfId="35" priority="1">
      <formula>$B23="O/R"</formula>
    </cfRule>
    <cfRule type="expression" dxfId="34" priority="2">
      <formula>$B23="R"</formula>
    </cfRule>
    <cfRule type="expression" dxfId="33" priority="3">
      <formula>$B23="O"</formula>
    </cfRule>
    <cfRule type="expression" dxfId="32" priority="4">
      <formula>$B23="V"</formula>
    </cfRule>
  </conditionalFormatting>
  <printOptions horizontalCentered="1" verticalCentered="1"/>
  <pageMargins left="0.7" right="0.7" top="0.75" bottom="0.75" header="0.3" footer="0.3"/>
  <pageSetup paperSize="9" scale="89" orientation="landscape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8D1C5B-5D57-2546-93D1-5A38EA930261}">
          <x14:formula1>
            <xm:f>SET!$A$2:$A$206</xm:f>
          </x14:formula1>
          <xm:sqref>B10:C10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F2C39-90AF-784B-88BF-BFD2E0092C2D}">
  <sheetPr codeName="Feuil3">
    <pageSetUpPr fitToPage="1"/>
  </sheetPr>
  <dimension ref="A1:T62"/>
  <sheetViews>
    <sheetView showGridLines="0" zoomScale="75" zoomScaleNormal="115" workbookViewId="0">
      <selection activeCell="M13" sqref="M13"/>
    </sheetView>
  </sheetViews>
  <sheetFormatPr baseColWidth="10" defaultColWidth="11" defaultRowHeight="16"/>
  <cols>
    <col min="1" max="1" width="2.1640625" customWidth="1"/>
    <col min="5" max="5" width="13.1640625" customWidth="1"/>
    <col min="6" max="6" width="12.33203125" customWidth="1"/>
    <col min="7" max="8" width="27" customWidth="1"/>
    <col min="9" max="9" width="17.1640625" customWidth="1"/>
    <col min="10" max="10" width="26.5" customWidth="1"/>
    <col min="11" max="11" width="17.33203125" customWidth="1"/>
    <col min="12" max="12" width="14.5" customWidth="1"/>
    <col min="13" max="13" width="16.83203125" customWidth="1"/>
    <col min="14" max="14" width="38.1640625" customWidth="1"/>
  </cols>
  <sheetData>
    <row r="1" spans="1:20" ht="16" customHeight="1">
      <c r="A1" s="60" t="s">
        <v>570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28"/>
      <c r="P1" s="28"/>
      <c r="Q1" s="28"/>
      <c r="R1" s="28"/>
      <c r="S1" s="28"/>
      <c r="T1" s="28"/>
    </row>
    <row r="2" spans="1:20" ht="16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28"/>
      <c r="P2" s="28"/>
      <c r="Q2" s="28"/>
      <c r="R2" s="28"/>
      <c r="S2" s="28"/>
      <c r="T2" s="28"/>
    </row>
    <row r="3" spans="1:20" ht="74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28"/>
      <c r="P3" s="28"/>
      <c r="Q3" s="28"/>
      <c r="R3" s="28"/>
      <c r="S3" s="28"/>
      <c r="T3" s="28"/>
    </row>
    <row r="4" spans="1:20" ht="16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28"/>
      <c r="P4" s="28"/>
      <c r="Q4" s="28"/>
      <c r="R4" s="28"/>
      <c r="S4" s="28"/>
      <c r="T4" s="28"/>
    </row>
    <row r="5" spans="1:20" ht="16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28"/>
      <c r="P5" s="28"/>
      <c r="Q5" s="28"/>
      <c r="R5" s="28"/>
      <c r="S5" s="28"/>
      <c r="T5" s="28"/>
    </row>
    <row r="7" spans="1:20" ht="16" customHeight="1">
      <c r="B7" s="47" t="s">
        <v>493</v>
      </c>
      <c r="C7" s="47"/>
      <c r="D7" s="47"/>
      <c r="E7" s="47"/>
      <c r="F7" s="47"/>
      <c r="G7" s="47"/>
      <c r="H7" s="34"/>
    </row>
    <row r="8" spans="1:20">
      <c r="B8" s="47"/>
      <c r="C8" s="47"/>
      <c r="D8" s="47"/>
      <c r="E8" s="47"/>
      <c r="F8" s="47"/>
      <c r="G8" s="47"/>
      <c r="H8" s="34"/>
    </row>
    <row r="9" spans="1:20">
      <c r="B9" s="47"/>
      <c r="C9" s="47"/>
      <c r="D9" s="47"/>
      <c r="E9" s="47"/>
      <c r="F9" s="47"/>
      <c r="G9" s="47"/>
      <c r="H9" s="34"/>
    </row>
    <row r="10" spans="1:20">
      <c r="B10" s="47"/>
      <c r="C10" s="47"/>
      <c r="D10" s="47"/>
      <c r="E10" s="47"/>
      <c r="F10" s="47"/>
      <c r="G10" s="47"/>
      <c r="H10" s="34"/>
    </row>
    <row r="12" spans="1:20" ht="54" customHeight="1">
      <c r="B12" s="9" t="s">
        <v>494</v>
      </c>
      <c r="C12" s="9" t="s">
        <v>495</v>
      </c>
      <c r="D12" s="9" t="s">
        <v>2</v>
      </c>
      <c r="E12" s="9" t="s">
        <v>496</v>
      </c>
      <c r="F12" s="9" t="s">
        <v>497</v>
      </c>
      <c r="G12" s="9" t="s">
        <v>3</v>
      </c>
      <c r="H12" s="9" t="s">
        <v>498</v>
      </c>
      <c r="I12" s="9" t="s">
        <v>499</v>
      </c>
      <c r="J12" s="9" t="s">
        <v>500</v>
      </c>
      <c r="K12" s="9" t="s">
        <v>501</v>
      </c>
      <c r="L12" s="9" t="s">
        <v>502</v>
      </c>
      <c r="M12" s="9" t="s">
        <v>503</v>
      </c>
      <c r="N12" s="9" t="s">
        <v>504</v>
      </c>
    </row>
    <row r="13" spans="1:20">
      <c r="B1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3" s="2">
        <v>1</v>
      </c>
      <c r="D13" s="10"/>
      <c r="E13" s="10"/>
      <c r="F13" s="10"/>
      <c r="G13" s="10"/>
      <c r="H13" s="10"/>
      <c r="I13" s="23"/>
      <c r="J13" s="11"/>
      <c r="K13" s="10"/>
      <c r="L13" s="11"/>
      <c r="M13" s="11"/>
      <c r="N13" s="10"/>
    </row>
    <row r="14" spans="1:20">
      <c r="B1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4" s="2">
        <v>2</v>
      </c>
      <c r="D14" s="10"/>
      <c r="E14" s="10"/>
      <c r="F14" s="10"/>
      <c r="G14" s="10"/>
      <c r="H14" s="10"/>
      <c r="I14" s="23"/>
      <c r="J14" s="11"/>
      <c r="K14" s="10"/>
      <c r="L14" s="11"/>
      <c r="M14" s="11"/>
      <c r="N14" s="10"/>
    </row>
    <row r="15" spans="1:20">
      <c r="B1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5" s="2">
        <v>3</v>
      </c>
      <c r="D15" s="10"/>
      <c r="E15" s="10"/>
      <c r="F15" s="10"/>
      <c r="G15" s="10"/>
      <c r="H15" s="10"/>
      <c r="I15" s="23"/>
      <c r="J15" s="11"/>
      <c r="K15" s="10"/>
      <c r="L15" s="11"/>
      <c r="M15" s="11"/>
      <c r="N15" s="10"/>
    </row>
    <row r="16" spans="1:20">
      <c r="B1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6" s="2">
        <v>4</v>
      </c>
      <c r="D16" s="10"/>
      <c r="E16" s="10"/>
      <c r="F16" s="10"/>
      <c r="G16" s="10"/>
      <c r="H16" s="10"/>
      <c r="I16" s="23"/>
      <c r="J16" s="11"/>
      <c r="K16" s="10"/>
      <c r="L16" s="11"/>
      <c r="M16" s="11"/>
      <c r="N16" s="10"/>
    </row>
    <row r="17" spans="2:14">
      <c r="B1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7" s="2">
        <v>5</v>
      </c>
      <c r="D17" s="10"/>
      <c r="E17" s="10"/>
      <c r="F17" s="10"/>
      <c r="G17" s="10"/>
      <c r="H17" s="10"/>
      <c r="I17" s="23"/>
      <c r="J17" s="11"/>
      <c r="K17" s="10"/>
      <c r="L17" s="11"/>
      <c r="M17" s="11"/>
      <c r="N17" s="10"/>
    </row>
    <row r="18" spans="2:14">
      <c r="B1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8" s="2">
        <v>6</v>
      </c>
      <c r="D18" s="10"/>
      <c r="E18" s="10"/>
      <c r="F18" s="10"/>
      <c r="G18" s="10"/>
      <c r="H18" s="10"/>
      <c r="I18" s="23"/>
      <c r="J18" s="11"/>
      <c r="K18" s="10"/>
      <c r="L18" s="11"/>
      <c r="M18" s="11"/>
      <c r="N18" s="10"/>
    </row>
    <row r="19" spans="2:14">
      <c r="B1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9" s="2">
        <v>7</v>
      </c>
      <c r="D19" s="10"/>
      <c r="E19" s="10"/>
      <c r="F19" s="10"/>
      <c r="G19" s="10"/>
      <c r="H19" s="10"/>
      <c r="I19" s="23"/>
      <c r="J19" s="11"/>
      <c r="K19" s="10"/>
      <c r="L19" s="11"/>
      <c r="M19" s="11"/>
      <c r="N19" s="10"/>
    </row>
    <row r="20" spans="2:14">
      <c r="B2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0" s="2">
        <v>8</v>
      </c>
      <c r="D20" s="10"/>
      <c r="E20" s="10"/>
      <c r="F20" s="10"/>
      <c r="G20" s="10"/>
      <c r="H20" s="10"/>
      <c r="I20" s="23"/>
      <c r="J20" s="11"/>
      <c r="K20" s="10"/>
      <c r="L20" s="11"/>
      <c r="M20" s="11"/>
      <c r="N20" s="10"/>
    </row>
    <row r="21" spans="2:14">
      <c r="B2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1" s="2">
        <v>9</v>
      </c>
      <c r="D21" s="10"/>
      <c r="E21" s="10"/>
      <c r="F21" s="10"/>
      <c r="G21" s="10"/>
      <c r="H21" s="10"/>
      <c r="I21" s="23"/>
      <c r="J21" s="11"/>
      <c r="K21" s="10"/>
      <c r="L21" s="11"/>
      <c r="M21" s="11"/>
      <c r="N21" s="10"/>
    </row>
    <row r="22" spans="2:14">
      <c r="B2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2" s="2">
        <v>10</v>
      </c>
      <c r="D22" s="10"/>
      <c r="E22" s="10"/>
      <c r="F22" s="10"/>
      <c r="G22" s="10"/>
      <c r="H22" s="10"/>
      <c r="I22" s="23"/>
      <c r="J22" s="11"/>
      <c r="K22" s="10"/>
      <c r="L22" s="11"/>
      <c r="M22" s="11"/>
      <c r="N22" s="10"/>
    </row>
    <row r="23" spans="2:14">
      <c r="B2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3" s="2">
        <v>11</v>
      </c>
      <c r="D23" s="10"/>
      <c r="E23" s="10"/>
      <c r="F23" s="10"/>
      <c r="G23" s="10"/>
      <c r="H23" s="10"/>
      <c r="I23" s="23"/>
      <c r="J23" s="11"/>
      <c r="K23" s="10"/>
      <c r="L23" s="11"/>
      <c r="M23" s="11"/>
      <c r="N23" s="10"/>
    </row>
    <row r="24" spans="2:14">
      <c r="B2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4" s="2">
        <v>12</v>
      </c>
      <c r="D24" s="10"/>
      <c r="E24" s="10"/>
      <c r="F24" s="10"/>
      <c r="G24" s="10"/>
      <c r="H24" s="10"/>
      <c r="I24" s="23"/>
      <c r="J24" s="11"/>
      <c r="K24" s="10"/>
      <c r="L24" s="11"/>
      <c r="M24" s="11"/>
      <c r="N24" s="10"/>
    </row>
    <row r="25" spans="2:14">
      <c r="B2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5" s="2">
        <v>13</v>
      </c>
      <c r="D25" s="10"/>
      <c r="E25" s="10"/>
      <c r="F25" s="10"/>
      <c r="G25" s="10"/>
      <c r="H25" s="10"/>
      <c r="I25" s="23"/>
      <c r="J25" s="11"/>
      <c r="K25" s="10"/>
      <c r="L25" s="11"/>
      <c r="M25" s="11"/>
      <c r="N25" s="10"/>
    </row>
    <row r="26" spans="2:14">
      <c r="B2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6" s="2">
        <v>14</v>
      </c>
      <c r="D26" s="10"/>
      <c r="E26" s="10"/>
      <c r="F26" s="10"/>
      <c r="G26" s="10"/>
      <c r="H26" s="10"/>
      <c r="I26" s="23"/>
      <c r="J26" s="11"/>
      <c r="K26" s="10"/>
      <c r="L26" s="11"/>
      <c r="M26" s="11"/>
      <c r="N26" s="10"/>
    </row>
    <row r="27" spans="2:14">
      <c r="B2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7" s="2">
        <v>15</v>
      </c>
      <c r="D27" s="10"/>
      <c r="E27" s="10"/>
      <c r="F27" s="10"/>
      <c r="G27" s="10"/>
      <c r="H27" s="10"/>
      <c r="I27" s="23"/>
      <c r="J27" s="11"/>
      <c r="K27" s="10"/>
      <c r="L27" s="11"/>
      <c r="M27" s="11"/>
      <c r="N27" s="10"/>
    </row>
    <row r="28" spans="2:14">
      <c r="B2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8" s="2">
        <v>16</v>
      </c>
      <c r="D28" s="10"/>
      <c r="E28" s="10"/>
      <c r="F28" s="10"/>
      <c r="G28" s="10"/>
      <c r="H28" s="10"/>
      <c r="I28" s="23"/>
      <c r="J28" s="11"/>
      <c r="K28" s="10"/>
      <c r="L28" s="11"/>
      <c r="M28" s="11"/>
      <c r="N28" s="10"/>
    </row>
    <row r="29" spans="2:14">
      <c r="B2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9" s="2">
        <v>17</v>
      </c>
      <c r="D29" s="10"/>
      <c r="E29" s="10"/>
      <c r="F29" s="10"/>
      <c r="G29" s="10"/>
      <c r="H29" s="10"/>
      <c r="I29" s="23"/>
      <c r="J29" s="11"/>
      <c r="K29" s="10"/>
      <c r="L29" s="11"/>
      <c r="M29" s="11"/>
      <c r="N29" s="10"/>
    </row>
    <row r="30" spans="2:14">
      <c r="B3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0" s="2">
        <v>18</v>
      </c>
      <c r="D30" s="10"/>
      <c r="E30" s="10"/>
      <c r="F30" s="10"/>
      <c r="G30" s="10"/>
      <c r="H30" s="10"/>
      <c r="I30" s="23"/>
      <c r="J30" s="11"/>
      <c r="K30" s="10"/>
      <c r="L30" s="11"/>
      <c r="M30" s="11"/>
      <c r="N30" s="10"/>
    </row>
    <row r="31" spans="2:14">
      <c r="B3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1" s="2">
        <v>19</v>
      </c>
      <c r="D31" s="10"/>
      <c r="E31" s="10"/>
      <c r="F31" s="10"/>
      <c r="G31" s="10"/>
      <c r="H31" s="10"/>
      <c r="I31" s="23"/>
      <c r="J31" s="11"/>
      <c r="K31" s="10"/>
      <c r="L31" s="11"/>
      <c r="M31" s="11"/>
      <c r="N31" s="10"/>
    </row>
    <row r="32" spans="2:14">
      <c r="B3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2" s="2">
        <v>20</v>
      </c>
      <c r="D32" s="10"/>
      <c r="E32" s="10"/>
      <c r="F32" s="10"/>
      <c r="G32" s="10"/>
      <c r="H32" s="10"/>
      <c r="I32" s="23"/>
      <c r="J32" s="11"/>
      <c r="K32" s="10"/>
      <c r="L32" s="11"/>
      <c r="M32" s="11"/>
      <c r="N32" s="10"/>
    </row>
    <row r="33" spans="2:14">
      <c r="B3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3" s="2">
        <v>21</v>
      </c>
      <c r="D33" s="10"/>
      <c r="E33" s="10"/>
      <c r="F33" s="10"/>
      <c r="G33" s="10"/>
      <c r="H33" s="10"/>
      <c r="I33" s="23"/>
      <c r="J33" s="11"/>
      <c r="K33" s="10"/>
      <c r="L33" s="11"/>
      <c r="M33" s="11"/>
      <c r="N33" s="10"/>
    </row>
    <row r="34" spans="2:14">
      <c r="B3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4" s="2">
        <v>22</v>
      </c>
      <c r="D34" s="10"/>
      <c r="E34" s="10"/>
      <c r="F34" s="10"/>
      <c r="G34" s="10"/>
      <c r="H34" s="10"/>
      <c r="I34" s="23"/>
      <c r="J34" s="11"/>
      <c r="K34" s="10"/>
      <c r="L34" s="11"/>
      <c r="M34" s="11"/>
      <c r="N34" s="10"/>
    </row>
    <row r="35" spans="2:14">
      <c r="B3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5" s="2">
        <v>23</v>
      </c>
      <c r="D35" s="10"/>
      <c r="E35" s="10"/>
      <c r="F35" s="10"/>
      <c r="G35" s="10"/>
      <c r="H35" s="10"/>
      <c r="I35" s="23"/>
      <c r="J35" s="11"/>
      <c r="K35" s="10"/>
      <c r="L35" s="11"/>
      <c r="M35" s="11"/>
      <c r="N35" s="10"/>
    </row>
    <row r="36" spans="2:14">
      <c r="B3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6" s="2">
        <v>24</v>
      </c>
      <c r="D36" s="10"/>
      <c r="E36" s="10"/>
      <c r="F36" s="10"/>
      <c r="G36" s="10"/>
      <c r="H36" s="10"/>
      <c r="I36" s="23"/>
      <c r="J36" s="11"/>
      <c r="K36" s="10"/>
      <c r="L36" s="11"/>
      <c r="M36" s="11"/>
      <c r="N36" s="10"/>
    </row>
    <row r="37" spans="2:14">
      <c r="B3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7" s="2">
        <v>25</v>
      </c>
      <c r="D37" s="10"/>
      <c r="E37" s="10"/>
      <c r="F37" s="10"/>
      <c r="G37" s="10"/>
      <c r="H37" s="10"/>
      <c r="I37" s="23"/>
      <c r="J37" s="11"/>
      <c r="K37" s="10"/>
      <c r="L37" s="11"/>
      <c r="M37" s="11"/>
      <c r="N37" s="10"/>
    </row>
    <row r="38" spans="2:14">
      <c r="B3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8" s="2">
        <v>26</v>
      </c>
      <c r="D38" s="10"/>
      <c r="E38" s="10"/>
      <c r="F38" s="10"/>
      <c r="G38" s="10"/>
      <c r="H38" s="10"/>
      <c r="I38" s="23"/>
      <c r="J38" s="11"/>
      <c r="K38" s="10"/>
      <c r="L38" s="11"/>
      <c r="M38" s="11"/>
      <c r="N38" s="10"/>
    </row>
    <row r="39" spans="2:14">
      <c r="B3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9" s="2">
        <v>27</v>
      </c>
      <c r="D39" s="10"/>
      <c r="E39" s="10"/>
      <c r="F39" s="10"/>
      <c r="G39" s="10"/>
      <c r="H39" s="10"/>
      <c r="I39" s="23"/>
      <c r="J39" s="11"/>
      <c r="K39" s="10"/>
      <c r="L39" s="11"/>
      <c r="M39" s="11"/>
      <c r="N39" s="10"/>
    </row>
    <row r="40" spans="2:14">
      <c r="B4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0" s="2">
        <v>28</v>
      </c>
      <c r="D40" s="10"/>
      <c r="E40" s="10"/>
      <c r="F40" s="10"/>
      <c r="G40" s="10"/>
      <c r="H40" s="10"/>
      <c r="I40" s="23"/>
      <c r="J40" s="11"/>
      <c r="K40" s="10"/>
      <c r="L40" s="11"/>
      <c r="M40" s="11"/>
      <c r="N40" s="10"/>
    </row>
    <row r="41" spans="2:14">
      <c r="B4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1" s="2">
        <v>29</v>
      </c>
      <c r="D41" s="10"/>
      <c r="E41" s="10"/>
      <c r="F41" s="10"/>
      <c r="G41" s="10"/>
      <c r="H41" s="10"/>
      <c r="I41" s="23"/>
      <c r="J41" s="11"/>
      <c r="K41" s="10"/>
      <c r="L41" s="11"/>
      <c r="M41" s="11"/>
      <c r="N41" s="10"/>
    </row>
    <row r="42" spans="2:14">
      <c r="B4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2" s="2">
        <v>30</v>
      </c>
      <c r="D42" s="10"/>
      <c r="E42" s="10"/>
      <c r="F42" s="10"/>
      <c r="G42" s="10"/>
      <c r="H42" s="10"/>
      <c r="I42" s="23"/>
      <c r="J42" s="11"/>
      <c r="K42" s="10"/>
      <c r="L42" s="11"/>
      <c r="M42" s="11"/>
      <c r="N42" s="10"/>
    </row>
    <row r="43" spans="2:14">
      <c r="B4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3" s="2">
        <v>31</v>
      </c>
      <c r="D43" s="10"/>
      <c r="E43" s="10"/>
      <c r="F43" s="10"/>
      <c r="G43" s="10"/>
      <c r="H43" s="10"/>
      <c r="I43" s="23"/>
      <c r="J43" s="11"/>
      <c r="K43" s="10"/>
      <c r="L43" s="11"/>
      <c r="M43" s="11"/>
      <c r="N43" s="10"/>
    </row>
    <row r="44" spans="2:14">
      <c r="B4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4" s="2">
        <v>32</v>
      </c>
      <c r="D44" s="10"/>
      <c r="E44" s="10"/>
      <c r="F44" s="10"/>
      <c r="G44" s="10"/>
      <c r="H44" s="10"/>
      <c r="I44" s="23"/>
      <c r="J44" s="11"/>
      <c r="K44" s="10"/>
      <c r="L44" s="11"/>
      <c r="M44" s="11"/>
      <c r="N44" s="10"/>
    </row>
    <row r="45" spans="2:14">
      <c r="B4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5" s="2">
        <v>33</v>
      </c>
      <c r="D45" s="10"/>
      <c r="E45" s="10"/>
      <c r="F45" s="10"/>
      <c r="G45" s="10"/>
      <c r="H45" s="10"/>
      <c r="I45" s="23"/>
      <c r="J45" s="11"/>
      <c r="K45" s="10"/>
      <c r="L45" s="11"/>
      <c r="M45" s="11"/>
      <c r="N45" s="10"/>
    </row>
    <row r="46" spans="2:14">
      <c r="B4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6" s="2">
        <v>34</v>
      </c>
      <c r="D46" s="10"/>
      <c r="E46" s="10"/>
      <c r="F46" s="10"/>
      <c r="G46" s="10"/>
      <c r="H46" s="10"/>
      <c r="I46" s="23"/>
      <c r="J46" s="11"/>
      <c r="K46" s="10"/>
      <c r="L46" s="11"/>
      <c r="M46" s="11"/>
      <c r="N46" s="10"/>
    </row>
    <row r="47" spans="2:14">
      <c r="B4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7" s="2">
        <v>35</v>
      </c>
      <c r="D47" s="10"/>
      <c r="E47" s="10"/>
      <c r="F47" s="10"/>
      <c r="G47" s="10"/>
      <c r="H47" s="10"/>
      <c r="I47" s="23"/>
      <c r="J47" s="11"/>
      <c r="K47" s="10"/>
      <c r="L47" s="11"/>
      <c r="M47" s="11"/>
      <c r="N47" s="10"/>
    </row>
    <row r="48" spans="2:14">
      <c r="B4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8" s="2">
        <v>36</v>
      </c>
      <c r="D48" s="10"/>
      <c r="E48" s="10"/>
      <c r="F48" s="10"/>
      <c r="G48" s="10"/>
      <c r="H48" s="10"/>
      <c r="I48" s="23"/>
      <c r="J48" s="11"/>
      <c r="K48" s="10"/>
      <c r="L48" s="11"/>
      <c r="M48" s="11"/>
      <c r="N48" s="10"/>
    </row>
    <row r="49" spans="2:14">
      <c r="B4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9" s="2">
        <v>37</v>
      </c>
      <c r="D49" s="10"/>
      <c r="E49" s="10"/>
      <c r="F49" s="10"/>
      <c r="G49" s="10"/>
      <c r="H49" s="10"/>
      <c r="I49" s="23"/>
      <c r="J49" s="11"/>
      <c r="K49" s="10"/>
      <c r="L49" s="11"/>
      <c r="M49" s="11"/>
      <c r="N49" s="10"/>
    </row>
    <row r="50" spans="2:14">
      <c r="B5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0" s="2">
        <v>38</v>
      </c>
      <c r="D50" s="10"/>
      <c r="E50" s="10"/>
      <c r="F50" s="10"/>
      <c r="G50" s="10"/>
      <c r="H50" s="10"/>
      <c r="I50" s="23"/>
      <c r="J50" s="11"/>
      <c r="K50" s="10"/>
      <c r="L50" s="11"/>
      <c r="M50" s="11"/>
      <c r="N50" s="10"/>
    </row>
    <row r="51" spans="2:14">
      <c r="B5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1" s="2">
        <v>39</v>
      </c>
      <c r="D51" s="10"/>
      <c r="E51" s="10"/>
      <c r="F51" s="10"/>
      <c r="G51" s="10"/>
      <c r="H51" s="10"/>
      <c r="I51" s="23"/>
      <c r="J51" s="11"/>
      <c r="K51" s="10"/>
      <c r="L51" s="11"/>
      <c r="M51" s="11"/>
      <c r="N51" s="10"/>
    </row>
    <row r="52" spans="2:14">
      <c r="B5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2" s="2">
        <v>40</v>
      </c>
      <c r="D52" s="10"/>
      <c r="E52" s="10"/>
      <c r="F52" s="10"/>
      <c r="G52" s="10"/>
      <c r="H52" s="10"/>
      <c r="I52" s="23"/>
      <c r="J52" s="11"/>
      <c r="K52" s="10"/>
      <c r="L52" s="11"/>
      <c r="M52" s="11"/>
      <c r="N52" s="10"/>
    </row>
    <row r="53" spans="2:14">
      <c r="B5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3" s="2">
        <v>41</v>
      </c>
      <c r="D53" s="10"/>
      <c r="E53" s="10"/>
      <c r="F53" s="10"/>
      <c r="G53" s="10"/>
      <c r="H53" s="10"/>
      <c r="I53" s="23"/>
      <c r="J53" s="11"/>
      <c r="K53" s="10"/>
      <c r="L53" s="11"/>
      <c r="M53" s="11"/>
      <c r="N53" s="10"/>
    </row>
    <row r="54" spans="2:14">
      <c r="B5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4" s="2">
        <v>42</v>
      </c>
      <c r="D54" s="10"/>
      <c r="E54" s="10"/>
      <c r="F54" s="10"/>
      <c r="G54" s="10"/>
      <c r="H54" s="10"/>
      <c r="I54" s="23"/>
      <c r="J54" s="11"/>
      <c r="K54" s="10"/>
      <c r="L54" s="11"/>
      <c r="M54" s="11"/>
      <c r="N54" s="10"/>
    </row>
    <row r="55" spans="2:14">
      <c r="B5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5" s="2">
        <v>43</v>
      </c>
      <c r="D55" s="10"/>
      <c r="E55" s="10"/>
      <c r="F55" s="10"/>
      <c r="G55" s="10"/>
      <c r="H55" s="10"/>
      <c r="I55" s="23"/>
      <c r="J55" s="11"/>
      <c r="K55" s="10"/>
      <c r="L55" s="11"/>
      <c r="M55" s="11"/>
      <c r="N55" s="10"/>
    </row>
    <row r="56" spans="2:14">
      <c r="B5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6" s="2">
        <v>44</v>
      </c>
      <c r="D56" s="10"/>
      <c r="E56" s="10"/>
      <c r="F56" s="10"/>
      <c r="G56" s="10"/>
      <c r="H56" s="10"/>
      <c r="I56" s="23"/>
      <c r="J56" s="11"/>
      <c r="K56" s="10"/>
      <c r="L56" s="11"/>
      <c r="M56" s="11"/>
      <c r="N56" s="10"/>
    </row>
    <row r="57" spans="2:14">
      <c r="B5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7" s="2">
        <v>45</v>
      </c>
      <c r="D57" s="10"/>
      <c r="E57" s="10"/>
      <c r="F57" s="10"/>
      <c r="G57" s="10"/>
      <c r="H57" s="10"/>
      <c r="I57" s="23"/>
      <c r="J57" s="11"/>
      <c r="K57" s="10"/>
      <c r="L57" s="11"/>
      <c r="M57" s="11"/>
      <c r="N57" s="10"/>
    </row>
    <row r="58" spans="2:14">
      <c r="B5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8" s="2">
        <v>46</v>
      </c>
      <c r="D58" s="10"/>
      <c r="E58" s="10"/>
      <c r="F58" s="10"/>
      <c r="G58" s="10"/>
      <c r="H58" s="10"/>
      <c r="I58" s="23"/>
      <c r="J58" s="11"/>
      <c r="K58" s="10"/>
      <c r="L58" s="11"/>
      <c r="M58" s="11"/>
      <c r="N58" s="10"/>
    </row>
    <row r="59" spans="2:14">
      <c r="B5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9" s="2">
        <v>47</v>
      </c>
      <c r="D59" s="10"/>
      <c r="E59" s="10"/>
      <c r="F59" s="10"/>
      <c r="G59" s="10"/>
      <c r="H59" s="10"/>
      <c r="I59" s="23"/>
      <c r="J59" s="11"/>
      <c r="K59" s="10"/>
      <c r="L59" s="11"/>
      <c r="M59" s="11"/>
      <c r="N59" s="10"/>
    </row>
    <row r="60" spans="2:14">
      <c r="B6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0" s="2">
        <v>48</v>
      </c>
      <c r="D60" s="10"/>
      <c r="E60" s="10"/>
      <c r="F60" s="10"/>
      <c r="G60" s="10"/>
      <c r="H60" s="10"/>
      <c r="I60" s="23"/>
      <c r="J60" s="11"/>
      <c r="K60" s="10"/>
      <c r="L60" s="11"/>
      <c r="M60" s="11"/>
      <c r="N60" s="10"/>
    </row>
    <row r="61" spans="2:14">
      <c r="B6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1" s="2">
        <v>49</v>
      </c>
      <c r="D61" s="10"/>
      <c r="E61" s="10"/>
      <c r="F61" s="10"/>
      <c r="G61" s="10"/>
      <c r="H61" s="10"/>
      <c r="I61" s="23"/>
      <c r="J61" s="11"/>
      <c r="K61" s="10"/>
      <c r="L61" s="11"/>
      <c r="M61" s="11"/>
      <c r="N61" s="10"/>
    </row>
    <row r="62" spans="2:14">
      <c r="B6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2" s="2">
        <v>50</v>
      </c>
      <c r="D62" s="10"/>
      <c r="E62" s="10"/>
      <c r="F62" s="10"/>
      <c r="G62" s="10"/>
      <c r="H62" s="10"/>
      <c r="I62" s="23"/>
      <c r="J62" s="11"/>
      <c r="K62" s="10"/>
      <c r="L62" s="11"/>
      <c r="M62" s="11"/>
      <c r="N62" s="10"/>
    </row>
  </sheetData>
  <sheetProtection algorithmName="SHA-512" hashValue="Y9y/hN2nvznAgJv1wXH85AqBjMqPiQFRY/Kvpnx3dv9SEyJr3KMfILFWo6R1WeTfOfFa7Z3QwfWytY6PPR8cCA==" saltValue="N2vAr+PORLodbL+JwvbAvA==" spinCount="100000" sheet="1" objects="1" scenarios="1"/>
  <mergeCells count="2">
    <mergeCell ref="B7:G10"/>
    <mergeCell ref="A1:N5"/>
  </mergeCells>
  <conditionalFormatting sqref="B13:B62">
    <cfRule type="containsText" dxfId="31" priority="9" operator="containsText" text="G">
      <formula>NOT(ISERROR(SEARCH("G",B13)))</formula>
    </cfRule>
    <cfRule type="containsText" dxfId="30" priority="10" operator="containsText" text="O">
      <formula>NOT(ISERROR(SEARCH("O",B13)))</formula>
    </cfRule>
    <cfRule type="containsText" dxfId="29" priority="11" operator="containsText" text="R">
      <formula>NOT(ISERROR(SEARCH("R",B13)))</formula>
    </cfRule>
    <cfRule type="containsText" dxfId="28" priority="12" operator="containsText" text="B">
      <formula>NOT(ISERROR(SEARCH("B",B13)))</formula>
    </cfRule>
  </conditionalFormatting>
  <conditionalFormatting sqref="I13:I62">
    <cfRule type="expression" dxfId="27" priority="1">
      <formula>IF($G13="Competitor",0,IF(ISTEXT($G13),1,0))=1</formula>
    </cfRule>
  </conditionalFormatting>
  <pageMargins left="0.25" right="0.25" top="0.75" bottom="0.75" header="0.3" footer="0.3"/>
  <pageSetup paperSize="9" scale="49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FC93500-3B2B-4F47-8524-F6B575565EB8}">
          <x14:formula1>
            <xm:f>SET!$E$2:$E$3</xm:f>
          </x14:formula1>
          <xm:sqref>D13:D62</xm:sqref>
        </x14:dataValidation>
        <x14:dataValidation type="list" allowBlank="1" showInputMessage="1" showErrorMessage="1" xr:uid="{7F60C401-BBDA-2F47-8663-07BDDD32AC8F}">
          <x14:formula1>
            <xm:f>SET!$I$2:$I$17</xm:f>
          </x14:formula1>
          <xm:sqref>I13:I62</xm:sqref>
        </x14:dataValidation>
        <x14:dataValidation type="list" allowBlank="1" showInputMessage="1" showErrorMessage="1" xr:uid="{9877150C-0A10-ED4D-9449-A2A85ECBAD4D}">
          <x14:formula1>
            <xm:f>SET!$G$2:$G$20</xm:f>
          </x14:formula1>
          <xm:sqref>G13:G62</xm:sqref>
        </x14:dataValidation>
        <x14:dataValidation type="list" allowBlank="1" showInputMessage="1" showErrorMessage="1" xr:uid="{9BCB460D-B35F-1F49-8B1D-00F8E903A5CD}">
          <x14:formula1>
            <xm:f>SET!$K$2:$K$9</xm:f>
          </x14:formula1>
          <xm:sqref>L13:L62</xm:sqref>
        </x14:dataValidation>
        <x14:dataValidation type="list" allowBlank="1" showInputMessage="1" showErrorMessage="1" xr:uid="{3978A305-B365-6142-ADF9-BD8C4B0596BE}">
          <x14:formula1>
            <xm:f>SET!$M$2:$M$5</xm:f>
          </x14:formula1>
          <xm:sqref>M13:M62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43BFE-1C3C-FA42-B4C8-A1A319407582}">
  <sheetPr codeName="Feuil4">
    <pageSetUpPr fitToPage="1"/>
  </sheetPr>
  <dimension ref="A1:AU65"/>
  <sheetViews>
    <sheetView showGridLines="0" zoomScale="75" zoomScaleNormal="85" workbookViewId="0">
      <pane xSplit="10" ySplit="12" topLeftCell="W51" activePane="bottomRight" state="frozen"/>
      <selection pane="topRight" activeCell="J1" sqref="J1"/>
      <selection pane="bottomLeft" activeCell="A13" sqref="A13"/>
      <selection pane="bottomRight" activeCell="J59" sqref="J59"/>
    </sheetView>
  </sheetViews>
  <sheetFormatPr baseColWidth="10" defaultColWidth="11" defaultRowHeight="16"/>
  <cols>
    <col min="1" max="1" width="2.6640625" customWidth="1"/>
    <col min="5" max="5" width="13.1640625" customWidth="1"/>
    <col min="6" max="6" width="12.33203125" customWidth="1"/>
    <col min="7" max="7" width="21" customWidth="1"/>
    <col min="8" max="8" width="15.83203125" bestFit="1" customWidth="1"/>
    <col min="9" max="9" width="18.6640625" bestFit="1" customWidth="1"/>
    <col min="10" max="10" width="30.33203125" bestFit="1" customWidth="1"/>
    <col min="11" max="11" width="18.5" bestFit="1" customWidth="1"/>
    <col min="12" max="13" width="18.5" customWidth="1"/>
    <col min="14" max="14" width="17.5" bestFit="1" customWidth="1"/>
    <col min="15" max="16" width="17.5" customWidth="1"/>
    <col min="17" max="17" width="17.5" bestFit="1" customWidth="1"/>
    <col min="18" max="19" width="17.5" customWidth="1"/>
    <col min="20" max="20" width="17.5" bestFit="1" customWidth="1"/>
    <col min="21" max="22" width="17.5" customWidth="1"/>
    <col min="23" max="23" width="17.5" bestFit="1" customWidth="1"/>
    <col min="24" max="29" width="17.5" customWidth="1"/>
    <col min="30" max="30" width="37.1640625" customWidth="1"/>
    <col min="31" max="32" width="19.6640625" customWidth="1"/>
    <col min="33" max="39" width="11.6640625" hidden="1" customWidth="1"/>
    <col min="40" max="44" width="11.83203125" hidden="1" customWidth="1"/>
    <col min="45" max="45" width="12.83203125" hidden="1" customWidth="1"/>
    <col min="46" max="47" width="11" hidden="1" customWidth="1"/>
  </cols>
  <sheetData>
    <row r="1" spans="1:46" ht="16" customHeight="1">
      <c r="A1" s="60" t="s">
        <v>570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</row>
    <row r="2" spans="1:46" ht="16" customHeight="1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</row>
    <row r="3" spans="1:46" ht="72" customHeight="1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</row>
    <row r="4" spans="1:46" ht="16" customHeight="1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</row>
    <row r="5" spans="1:46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</row>
    <row r="7" spans="1:46" ht="16" customHeight="1">
      <c r="B7" s="47" t="s">
        <v>493</v>
      </c>
      <c r="C7" s="47"/>
      <c r="D7" s="47"/>
      <c r="E7" s="47"/>
      <c r="F7" s="47"/>
      <c r="G7" s="47"/>
      <c r="H7" s="47"/>
    </row>
    <row r="8" spans="1:46">
      <c r="B8" s="47"/>
      <c r="C8" s="47"/>
      <c r="D8" s="47"/>
      <c r="E8" s="47"/>
      <c r="F8" s="47"/>
      <c r="G8" s="47"/>
      <c r="H8" s="47"/>
    </row>
    <row r="9" spans="1:46">
      <c r="B9" s="47"/>
      <c r="C9" s="47"/>
      <c r="D9" s="47"/>
      <c r="E9" s="47"/>
      <c r="F9" s="47"/>
      <c r="G9" s="47"/>
      <c r="H9" s="47"/>
    </row>
    <row r="10" spans="1:46">
      <c r="B10" s="47"/>
      <c r="C10" s="47"/>
      <c r="D10" s="47"/>
      <c r="E10" s="47"/>
      <c r="F10" s="47"/>
      <c r="G10" s="47"/>
      <c r="H10" s="47"/>
    </row>
    <row r="11" spans="1:46">
      <c r="K11" s="61">
        <v>45230</v>
      </c>
      <c r="L11" s="61"/>
      <c r="M11" s="61"/>
      <c r="N11" s="61">
        <v>45231</v>
      </c>
      <c r="O11" s="61"/>
      <c r="P11" s="61"/>
      <c r="Q11" s="61">
        <v>45232</v>
      </c>
      <c r="R11" s="61"/>
      <c r="S11" s="61"/>
      <c r="T11" s="61">
        <v>45233</v>
      </c>
      <c r="U11" s="61"/>
      <c r="V11" s="61"/>
      <c r="W11" s="61">
        <v>45234</v>
      </c>
      <c r="X11" s="61"/>
      <c r="Y11" s="61"/>
      <c r="Z11" s="61">
        <v>45235</v>
      </c>
      <c r="AA11" s="61"/>
      <c r="AB11" s="61"/>
      <c r="AC11" s="44">
        <v>45236</v>
      </c>
    </row>
    <row r="12" spans="1:46" ht="54" customHeight="1">
      <c r="B12" s="9" t="s">
        <v>494</v>
      </c>
      <c r="C12" s="9" t="s">
        <v>495</v>
      </c>
      <c r="D12" s="9" t="s">
        <v>2</v>
      </c>
      <c r="E12" s="9" t="s">
        <v>496</v>
      </c>
      <c r="F12" s="9" t="s">
        <v>505</v>
      </c>
      <c r="G12" s="9" t="s">
        <v>3</v>
      </c>
      <c r="H12" s="9" t="s">
        <v>502</v>
      </c>
      <c r="I12" s="9" t="s">
        <v>503</v>
      </c>
      <c r="J12" s="12" t="s">
        <v>506</v>
      </c>
      <c r="K12" s="12" t="s">
        <v>577</v>
      </c>
      <c r="L12" s="12" t="s">
        <v>578</v>
      </c>
      <c r="M12" s="12" t="s">
        <v>582</v>
      </c>
      <c r="N12" s="12" t="s">
        <v>580</v>
      </c>
      <c r="O12" s="12" t="s">
        <v>581</v>
      </c>
      <c r="P12" s="12" t="s">
        <v>579</v>
      </c>
      <c r="Q12" s="12" t="s">
        <v>583</v>
      </c>
      <c r="R12" s="12" t="s">
        <v>584</v>
      </c>
      <c r="S12" s="12" t="s">
        <v>585</v>
      </c>
      <c r="T12" s="12" t="s">
        <v>586</v>
      </c>
      <c r="U12" s="12" t="s">
        <v>587</v>
      </c>
      <c r="V12" s="12" t="s">
        <v>588</v>
      </c>
      <c r="W12" s="12" t="s">
        <v>589</v>
      </c>
      <c r="X12" s="12" t="s">
        <v>590</v>
      </c>
      <c r="Y12" s="12" t="s">
        <v>591</v>
      </c>
      <c r="Z12" s="12" t="s">
        <v>573</v>
      </c>
      <c r="AA12" s="12" t="s">
        <v>574</v>
      </c>
      <c r="AB12" s="12" t="s">
        <v>575</v>
      </c>
      <c r="AC12" s="12" t="s">
        <v>576</v>
      </c>
      <c r="AD12" s="9" t="s">
        <v>507</v>
      </c>
      <c r="AE12" s="9" t="s">
        <v>508</v>
      </c>
      <c r="AF12" s="9" t="s">
        <v>509</v>
      </c>
      <c r="AG12" s="14"/>
      <c r="AH12" s="42" t="s">
        <v>592</v>
      </c>
      <c r="AI12" s="42" t="s">
        <v>593</v>
      </c>
      <c r="AJ12" s="42" t="s">
        <v>594</v>
      </c>
      <c r="AK12" s="42" t="s">
        <v>595</v>
      </c>
      <c r="AL12" s="42" t="s">
        <v>596</v>
      </c>
      <c r="AM12" s="42" t="s">
        <v>597</v>
      </c>
      <c r="AO12" s="42" t="s">
        <v>592</v>
      </c>
      <c r="AP12" s="42" t="s">
        <v>593</v>
      </c>
      <c r="AQ12" s="42" t="s">
        <v>594</v>
      </c>
      <c r="AR12" s="42" t="s">
        <v>595</v>
      </c>
      <c r="AS12" s="42" t="s">
        <v>596</v>
      </c>
      <c r="AT12" s="42" t="s">
        <v>597</v>
      </c>
    </row>
    <row r="13" spans="1:46">
      <c r="B13" s="2" t="str">
        <f>IF(FORM_COMP[[#This Row],[Title]]="","",IF(OR(FORM_COMP[[#This Row],[Hotel]]=""),"O",IF(COUNTIF(AO13:AT13,"ND")&gt;0.5,"R",IF(OR((COUNTIF(FORM_COMP[[#This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(05/11)]],""))=COUNTIF(AH13:AM13,"NO"),FORM_COMP[[#This Row],[Hotel]]="UNOFFICIAL HOTEL"),"G","O"))))</f>
        <v/>
      </c>
      <c r="C13" s="2">
        <v>1</v>
      </c>
      <c r="D13" s="2" t="str">
        <f>IF(FORM_GEN[[#This Row],[Title]]="","",FORM_GEN[[#This Row],[Title]])</f>
        <v/>
      </c>
      <c r="E13" s="2" t="str">
        <f>IF(FORM_GEN[[#This Row],[LAST NAME]]="","",FORM_GEN[[#This Row],[LAST NAME]])</f>
        <v/>
      </c>
      <c r="F13" s="2" t="str">
        <f>IF(FORM_GEN[[#This Row],[FIRST NAME]]="","",FORM_GEN[[#This Row],[FIRST NAME]])</f>
        <v/>
      </c>
      <c r="G13" s="2" t="str">
        <f>IF(FORM_GEN[[#This Row],[Function]]="","",FORM_GEN[[#This Row],[Function]])</f>
        <v/>
      </c>
      <c r="H13" s="13" t="str">
        <f>IF(FORM_GEN[[#This Row],[Arrival date]]="","",FORM_GEN[[#This Row],[Arrival date]])</f>
        <v/>
      </c>
      <c r="I13" s="13" t="str">
        <f>IF(FORM_GEN[[#This Row],[Departure date]]="","",FORM_GEN[[#This Row],[Departure date]])</f>
        <v/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4"/>
      <c r="AH13" t="str" cm="1">
        <f t="array" ref="AH1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3" t="str" cm="1">
        <f t="array" ref="AI1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3" t="str" cm="1">
        <f t="array" ref="AJ1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3" t="str" cm="1">
        <f t="array" ref="AK1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3" t="str" cm="1">
        <f t="array" ref="AL1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3" t="str" cm="1">
        <f t="array" ref="AM1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3" s="35" t="str" cm="1">
        <f t="array" ref="AO13">IF(FORM_COMP[[#This Row],[Room (31/10)]]="","",IFERROR(VLOOKUP(CONCATENATE(FORM_COMP[[#This Row],[Hotel]:[Hotel]],".",FORM_COMP[[#This Row],[Room (31/10)]]),SET!$AI$2:$AJ$37,2,FALSE),"ND"))</f>
        <v/>
      </c>
      <c r="AP13" s="35" t="str" cm="1">
        <f t="array" ref="AP13">IF(FORM_COMP[[#This Row],[Room (01/11)]]="","",IFERROR(VLOOKUP(CONCATENATE(FORM_COMP[[#This Row],[Hotel]:[Hotel]],".",FORM_COMP[[#This Row],[Room (01/11)]]),SET!$AI$2:$AJ$37,2,FALSE),"ND"))</f>
        <v/>
      </c>
      <c r="AQ13" s="35" t="str" cm="1">
        <f t="array" ref="AQ13">IF(FORM_COMP[[#This Row],[Room (02/11)]]="","",IFERROR(VLOOKUP(CONCATENATE(FORM_COMP[[#This Row],[Hotel]:[Hotel]],".",FORM_COMP[[#This Row],[Room (02/11)]]),SET!$AI$2:$AJ$37,2,FALSE),"ND"))</f>
        <v/>
      </c>
      <c r="AR13" s="35" t="str" cm="1">
        <f t="array" ref="AR13">IF(FORM_COMP[[#This Row],[Room (03/11)]]="","",IFERROR(VLOOKUP(CONCATENATE(FORM_COMP[[#This Row],[Hotel]:[Hotel]],".",FORM_COMP[[#This Row],[Room (03/11)]]),SET!$AI$2:$AJ$37,2,FALSE),"ND"))</f>
        <v/>
      </c>
      <c r="AS13" s="35" t="str" cm="1">
        <f t="array" ref="AS13">IF(FORM_COMP[[#This Row],[Room (04/11)]]="","",IFERROR(VLOOKUP(CONCATENATE(FORM_COMP[[#This Row],[Hotel]:[Hotel]],".",FORM_COMP[[#This Row],[Room (04/11)]]),SET!$AI$2:$AJ$37,2,FALSE),"ND"))</f>
        <v/>
      </c>
      <c r="AT13" s="35" t="str" cm="1">
        <f t="array" ref="AT13">IF(FORM_COMP[[#This Row],[Room (05/11)]]="","",IFERROR(VLOOKUP(CONCATENATE(FORM_COMP[[#This Row],[Hotel]:[Hotel]],".",FORM_COMP[[#This Row],[Room (05/11)]]),SET!$AI$2:$AJ$37,2,FALSE),"ND"))</f>
        <v/>
      </c>
    </row>
    <row r="14" spans="1:46">
      <c r="B14" s="2" t="str">
        <f>IF(FORM_COMP[[#This Row],[Title]]="","",IF(OR(FORM_COMP[[#This Row],[Hotel]]=""),"O",IF(COUNTIF(AO14:AT14,"ND")&gt;0.5,"R",IF(OR((COUNTIF(FORM_COMP[[#This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(05/11)]],""))=COUNTIF(AH14:AM14,"NO"),FORM_COMP[[#This Row],[Hotel]]="UNOFFICIAL HOTEL"),"G","O"))))</f>
        <v/>
      </c>
      <c r="C14" s="2">
        <v>2</v>
      </c>
      <c r="D14" s="2" t="str">
        <f>IF(FORM_GEN[[#This Row],[Title]]="","",FORM_GEN[[#This Row],[Title]])</f>
        <v/>
      </c>
      <c r="E14" s="2" t="str">
        <f>IF(FORM_GEN[[#This Row],[LAST NAME]]="","",FORM_GEN[[#This Row],[LAST NAME]])</f>
        <v/>
      </c>
      <c r="F14" s="2" t="str">
        <f>IF(FORM_GEN[[#This Row],[FIRST NAME]]="","",FORM_GEN[[#This Row],[FIRST NAME]])</f>
        <v/>
      </c>
      <c r="G14" s="2" t="str">
        <f>IF(FORM_GEN[[#This Row],[Function]]="","",FORM_GEN[[#This Row],[Function]])</f>
        <v/>
      </c>
      <c r="H14" s="13" t="str">
        <f>IF(FORM_GEN[[#This Row],[Arrival date]]="","",FORM_GEN[[#This Row],[Arrival date]])</f>
        <v/>
      </c>
      <c r="I14" s="13" t="str">
        <f>IF(FORM_GEN[[#This Row],[Departure date]]="","",FORM_GEN[[#This Row],[Departure date]])</f>
        <v/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4"/>
      <c r="AH14" t="str" cm="1">
        <f t="array" ref="AH1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4" t="str" cm="1">
        <f t="array" ref="AI1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4" t="str" cm="1">
        <f t="array" ref="AJ1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4" t="str" cm="1">
        <f t="array" ref="AK1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4" t="str" cm="1">
        <f t="array" ref="AL1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4" t="str" cm="1">
        <f t="array" ref="AM1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4" t="str" cm="1">
        <f t="array" ref="AO14">IF(FORM_COMP[[#This Row],[Room (31/10)]]="","",IFERROR(VLOOKUP(CONCATENATE(FORM_COMP[[#This Row],[Hotel]:[Hotel]],".",FORM_COMP[[#This Row],[Room (31/10)]]),SET!$AI$2:$AJ$37,2,FALSE),"ND"))</f>
        <v/>
      </c>
      <c r="AP14" t="str" cm="1">
        <f t="array" ref="AP14">IF(FORM_COMP[[#This Row],[Room (01/11)]]="","",IFERROR(VLOOKUP(CONCATENATE(FORM_COMP[[#This Row],[Hotel]:[Hotel]],".",FORM_COMP[[#This Row],[Room (01/11)]]),SET!$AI$2:$AJ$37,2,FALSE),"ND"))</f>
        <v/>
      </c>
      <c r="AQ14" t="str" cm="1">
        <f t="array" ref="AQ14">IF(FORM_COMP[[#This Row],[Room (02/11)]]="","",IFERROR(VLOOKUP(CONCATENATE(FORM_COMP[[#This Row],[Hotel]:[Hotel]],".",FORM_COMP[[#This Row],[Room (02/11)]]),SET!$AI$2:$AJ$37,2,FALSE),"ND"))</f>
        <v/>
      </c>
      <c r="AR14" t="str" cm="1">
        <f t="array" ref="AR14">IF(FORM_COMP[[#This Row],[Room (03/11)]]="","",IFERROR(VLOOKUP(CONCATENATE(FORM_COMP[[#This Row],[Hotel]:[Hotel]],".",FORM_COMP[[#This Row],[Room (03/11)]]),SET!$AI$2:$AJ$37,2,FALSE),"ND"))</f>
        <v/>
      </c>
      <c r="AS14" t="str" cm="1">
        <f t="array" ref="AS14">IF(FORM_COMP[[#This Row],[Room (04/11)]]="","",IFERROR(VLOOKUP(CONCATENATE(FORM_COMP[[#This Row],[Hotel]:[Hotel]],".",FORM_COMP[[#This Row],[Room (04/11)]]),SET!$AI$2:$AJ$37,2,FALSE),"ND"))</f>
        <v/>
      </c>
      <c r="AT14" s="35" t="str" cm="1">
        <f t="array" ref="AT14">IF(FORM_COMP[[#This Row],[Room (05/11)]]="","",IFERROR(VLOOKUP(CONCATENATE(FORM_COMP[[#This Row],[Hotel]:[Hotel]],".",FORM_COMP[[#This Row],[Room (05/11)]]),SET!$AI$2:$AJ$37,2,FALSE),"ND"))</f>
        <v/>
      </c>
    </row>
    <row r="15" spans="1:46">
      <c r="B15" s="2" t="str">
        <f>IF(FORM_COMP[[#This Row],[Title]]="","",IF(OR(FORM_COMP[[#This Row],[Hotel]]=""),"O",IF(COUNTIF(AO15:AT15,"ND")&gt;0.5,"R",IF(OR((COUNTIF(FORM_COMP[[#This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(05/11)]],""))=COUNTIF(AH15:AM15,"NO"),FORM_COMP[[#This Row],[Hotel]]="UNOFFICIAL HOTEL"),"G","O"))))</f>
        <v/>
      </c>
      <c r="C15" s="2">
        <v>3</v>
      </c>
      <c r="D15" s="2" t="str">
        <f>IF(FORM_GEN[[#This Row],[Title]]="","",FORM_GEN[[#This Row],[Title]])</f>
        <v/>
      </c>
      <c r="E15" s="2" t="str">
        <f>IF(FORM_GEN[[#This Row],[LAST NAME]]="","",FORM_GEN[[#This Row],[LAST NAME]])</f>
        <v/>
      </c>
      <c r="F15" s="2" t="str">
        <f>IF(FORM_GEN[[#This Row],[FIRST NAME]]="","",FORM_GEN[[#This Row],[FIRST NAME]])</f>
        <v/>
      </c>
      <c r="G15" s="2" t="str">
        <f>IF(FORM_GEN[[#This Row],[Function]]="","",FORM_GEN[[#This Row],[Function]])</f>
        <v/>
      </c>
      <c r="H15" s="13" t="str">
        <f>IF(FORM_GEN[[#This Row],[Arrival date]]="","",FORM_GEN[[#This Row],[Arrival date]])</f>
        <v/>
      </c>
      <c r="I15" s="13" t="str">
        <f>IF(FORM_GEN[[#This Row],[Departure date]]="","",FORM_GEN[[#This Row],[Departure date]])</f>
        <v/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4"/>
      <c r="AH15" t="str" cm="1">
        <f t="array" ref="AH1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5" t="str" cm="1">
        <f t="array" ref="AI1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5" t="str" cm="1">
        <f t="array" ref="AJ1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5" t="str" cm="1">
        <f t="array" ref="AK1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5" t="str" cm="1">
        <f t="array" ref="AL1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5" t="str" cm="1">
        <f t="array" ref="AM1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5" t="str" cm="1">
        <f t="array" ref="AO15">IF(FORM_COMP[[#This Row],[Room (31/10)]]="","",IFERROR(VLOOKUP(CONCATENATE(FORM_COMP[[#This Row],[Hotel]:[Hotel]],".",FORM_COMP[[#This Row],[Room (31/10)]]),SET!$AI$2:$AJ$37,2,FALSE),"ND"))</f>
        <v/>
      </c>
      <c r="AP15" t="str" cm="1">
        <f t="array" ref="AP15">IF(FORM_COMP[[#This Row],[Room (01/11)]]="","",IFERROR(VLOOKUP(CONCATENATE(FORM_COMP[[#This Row],[Hotel]:[Hotel]],".",FORM_COMP[[#This Row],[Room (01/11)]]),SET!$AI$2:$AJ$37,2,FALSE),"ND"))</f>
        <v/>
      </c>
      <c r="AQ15" t="str" cm="1">
        <f t="array" ref="AQ15">IF(FORM_COMP[[#This Row],[Room (02/11)]]="","",IFERROR(VLOOKUP(CONCATENATE(FORM_COMP[[#This Row],[Hotel]:[Hotel]],".",FORM_COMP[[#This Row],[Room (02/11)]]),SET!$AI$2:$AJ$37,2,FALSE),"ND"))</f>
        <v/>
      </c>
      <c r="AR15" t="str" cm="1">
        <f t="array" ref="AR15">IF(FORM_COMP[[#This Row],[Room (03/11)]]="","",IFERROR(VLOOKUP(CONCATENATE(FORM_COMP[[#This Row],[Hotel]:[Hotel]],".",FORM_COMP[[#This Row],[Room (03/11)]]),SET!$AI$2:$AJ$37,2,FALSE),"ND"))</f>
        <v/>
      </c>
      <c r="AS15" t="str" cm="1">
        <f t="array" ref="AS15">IF(FORM_COMP[[#This Row],[Room (04/11)]]="","",IFERROR(VLOOKUP(CONCATENATE(FORM_COMP[[#This Row],[Hotel]:[Hotel]],".",FORM_COMP[[#This Row],[Room (04/11)]]),SET!$AI$2:$AJ$37,2,FALSE),"ND"))</f>
        <v/>
      </c>
      <c r="AT15" s="35" t="str" cm="1">
        <f t="array" ref="AT15">IF(FORM_COMP[[#This Row],[Room (05/11)]]="","",IFERROR(VLOOKUP(CONCATENATE(FORM_COMP[[#This Row],[Hotel]:[Hotel]],".",FORM_COMP[[#This Row],[Room (05/11)]]),SET!$AI$2:$AJ$37,2,FALSE),"ND"))</f>
        <v/>
      </c>
    </row>
    <row r="16" spans="1:46">
      <c r="B16" s="2" t="str">
        <f>IF(FORM_COMP[[#This Row],[Title]]="","",IF(OR(FORM_COMP[[#This Row],[Hotel]]=""),"O",IF(COUNTIF(AO16:AT16,"ND")&gt;0.5,"R",IF(OR((COUNTIF(FORM_COMP[[#This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(05/11)]],""))=COUNTIF(AH16:AM16,"NO"),FORM_COMP[[#This Row],[Hotel]]="UNOFFICIAL HOTEL"),"G","O"))))</f>
        <v/>
      </c>
      <c r="C16" s="2">
        <v>4</v>
      </c>
      <c r="D16" s="2" t="str">
        <f>IF(FORM_GEN[[#This Row],[Title]]="","",FORM_GEN[[#This Row],[Title]])</f>
        <v/>
      </c>
      <c r="E16" s="2" t="str">
        <f>IF(FORM_GEN[[#This Row],[LAST NAME]]="","",FORM_GEN[[#This Row],[LAST NAME]])</f>
        <v/>
      </c>
      <c r="F16" s="2" t="str">
        <f>IF(FORM_GEN[[#This Row],[FIRST NAME]]="","",FORM_GEN[[#This Row],[FIRST NAME]])</f>
        <v/>
      </c>
      <c r="G16" s="2" t="str">
        <f>IF(FORM_GEN[[#This Row],[Function]]="","",FORM_GEN[[#This Row],[Function]])</f>
        <v/>
      </c>
      <c r="H16" s="13" t="str">
        <f>IF(FORM_GEN[[#This Row],[Arrival date]]="","",FORM_GEN[[#This Row],[Arrival date]])</f>
        <v/>
      </c>
      <c r="I16" s="13" t="str">
        <f>IF(FORM_GEN[[#This Row],[Departure date]]="","",FORM_GEN[[#This Row],[Departure date]])</f>
        <v/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4"/>
      <c r="AH16" t="str" cm="1">
        <f t="array" ref="AH1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6" t="str" cm="1">
        <f t="array" ref="AI1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6" t="str" cm="1">
        <f t="array" ref="AJ1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6" t="str" cm="1">
        <f t="array" ref="AK1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6" t="str" cm="1">
        <f t="array" ref="AL1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6" t="str" cm="1">
        <f t="array" ref="AM1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6" t="str" cm="1">
        <f t="array" ref="AO16">IF(FORM_COMP[[#This Row],[Room (31/10)]]="","",IFERROR(VLOOKUP(CONCATENATE(FORM_COMP[[#This Row],[Hotel]:[Hotel]],".",FORM_COMP[[#This Row],[Room (31/10)]]),SET!$AI$2:$AJ$37,2,FALSE),"ND"))</f>
        <v/>
      </c>
      <c r="AP16" t="str" cm="1">
        <f t="array" ref="AP16">IF(FORM_COMP[[#This Row],[Room (01/11)]]="","",IFERROR(VLOOKUP(CONCATENATE(FORM_COMP[[#This Row],[Hotel]:[Hotel]],".",FORM_COMP[[#This Row],[Room (01/11)]]),SET!$AI$2:$AJ$37,2,FALSE),"ND"))</f>
        <v/>
      </c>
      <c r="AQ16" t="str" cm="1">
        <f t="array" ref="AQ16">IF(FORM_COMP[[#This Row],[Room (02/11)]]="","",IFERROR(VLOOKUP(CONCATENATE(FORM_COMP[[#This Row],[Hotel]:[Hotel]],".",FORM_COMP[[#This Row],[Room (02/11)]]),SET!$AI$2:$AJ$37,2,FALSE),"ND"))</f>
        <v/>
      </c>
      <c r="AR16" t="str" cm="1">
        <f t="array" ref="AR16">IF(FORM_COMP[[#This Row],[Room (03/11)]]="","",IFERROR(VLOOKUP(CONCATENATE(FORM_COMP[[#This Row],[Hotel]:[Hotel]],".",FORM_COMP[[#This Row],[Room (03/11)]]),SET!$AI$2:$AJ$37,2,FALSE),"ND"))</f>
        <v/>
      </c>
      <c r="AS16" t="str" cm="1">
        <f t="array" ref="AS16">IF(FORM_COMP[[#This Row],[Room (04/11)]]="","",IFERROR(VLOOKUP(CONCATENATE(FORM_COMP[[#This Row],[Hotel]:[Hotel]],".",FORM_COMP[[#This Row],[Room (04/11)]]),SET!$AI$2:$AJ$37,2,FALSE),"ND"))</f>
        <v/>
      </c>
      <c r="AT16" s="35" t="str" cm="1">
        <f t="array" ref="AT16">IF(FORM_COMP[[#This Row],[Room (05/11)]]="","",IFERROR(VLOOKUP(CONCATENATE(FORM_COMP[[#This Row],[Hotel]:[Hotel]],".",FORM_COMP[[#This Row],[Room (05/11)]]),SET!$AI$2:$AJ$37,2,FALSE),"ND"))</f>
        <v/>
      </c>
    </row>
    <row r="17" spans="2:46">
      <c r="B17" s="2" t="str">
        <f>IF(FORM_COMP[[#This Row],[Title]]="","",IF(OR(FORM_COMP[[#This Row],[Hotel]]=""),"O",IF(COUNTIF(AO17:AT17,"ND")&gt;0.5,"R",IF(OR((COUNTIF(FORM_COMP[[#This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(05/11)]],""))=COUNTIF(AH17:AM17,"NO"),FORM_COMP[[#This Row],[Hotel]]="UNOFFICIAL HOTEL"),"G","O"))))</f>
        <v/>
      </c>
      <c r="C17" s="2">
        <v>5</v>
      </c>
      <c r="D17" s="2" t="str">
        <f>IF(FORM_GEN[[#This Row],[Title]]="","",FORM_GEN[[#This Row],[Title]])</f>
        <v/>
      </c>
      <c r="E17" s="2" t="str">
        <f>IF(FORM_GEN[[#This Row],[LAST NAME]]="","",FORM_GEN[[#This Row],[LAST NAME]])</f>
        <v/>
      </c>
      <c r="F17" s="2" t="str">
        <f>IF(FORM_GEN[[#This Row],[FIRST NAME]]="","",FORM_GEN[[#This Row],[FIRST NAME]])</f>
        <v/>
      </c>
      <c r="G17" s="2" t="str">
        <f>IF(FORM_GEN[[#This Row],[Function]]="","",FORM_GEN[[#This Row],[Function]])</f>
        <v/>
      </c>
      <c r="H17" s="13" t="str">
        <f>IF(FORM_GEN[[#This Row],[Arrival date]]="","",FORM_GEN[[#This Row],[Arrival date]])</f>
        <v/>
      </c>
      <c r="I17" s="13" t="str">
        <f>IF(FORM_GEN[[#This Row],[Departure date]]="","",FORM_GEN[[#This Row],[Departure date]])</f>
        <v/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4"/>
      <c r="AH17" t="str" cm="1">
        <f t="array" ref="AH1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7" t="str" cm="1">
        <f t="array" ref="AI1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7" t="str" cm="1">
        <f t="array" ref="AJ1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7" t="str" cm="1">
        <f t="array" ref="AK1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7" t="str" cm="1">
        <f t="array" ref="AL1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7" t="str" cm="1">
        <f t="array" ref="AM1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7" t="str" cm="1">
        <f t="array" ref="AO17">IF(FORM_COMP[[#This Row],[Room (31/10)]]="","",IFERROR(VLOOKUP(CONCATENATE(FORM_COMP[[#This Row],[Hotel]:[Hotel]],".",FORM_COMP[[#This Row],[Room (31/10)]]),SET!$AI$2:$AJ$37,2,FALSE),"ND"))</f>
        <v/>
      </c>
      <c r="AP17" t="str" cm="1">
        <f t="array" ref="AP17">IF(FORM_COMP[[#This Row],[Room (01/11)]]="","",IFERROR(VLOOKUP(CONCATENATE(FORM_COMP[[#This Row],[Hotel]:[Hotel]],".",FORM_COMP[[#This Row],[Room (01/11)]]),SET!$AI$2:$AJ$37,2,FALSE),"ND"))</f>
        <v/>
      </c>
      <c r="AQ17" t="str" cm="1">
        <f t="array" ref="AQ17">IF(FORM_COMP[[#This Row],[Room (02/11)]]="","",IFERROR(VLOOKUP(CONCATENATE(FORM_COMP[[#This Row],[Hotel]:[Hotel]],".",FORM_COMP[[#This Row],[Room (02/11)]]),SET!$AI$2:$AJ$37,2,FALSE),"ND"))</f>
        <v/>
      </c>
      <c r="AR17" t="str" cm="1">
        <f t="array" ref="AR17">IF(FORM_COMP[[#This Row],[Room (03/11)]]="","",IFERROR(VLOOKUP(CONCATENATE(FORM_COMP[[#This Row],[Hotel]:[Hotel]],".",FORM_COMP[[#This Row],[Room (03/11)]]),SET!$AI$2:$AJ$37,2,FALSE),"ND"))</f>
        <v/>
      </c>
      <c r="AS17" t="str" cm="1">
        <f t="array" ref="AS17">IF(FORM_COMP[[#This Row],[Room (04/11)]]="","",IFERROR(VLOOKUP(CONCATENATE(FORM_COMP[[#This Row],[Hotel]:[Hotel]],".",FORM_COMP[[#This Row],[Room (04/11)]]),SET!$AI$2:$AJ$37,2,FALSE),"ND"))</f>
        <v/>
      </c>
      <c r="AT17" s="35" t="str" cm="1">
        <f t="array" ref="AT17">IF(FORM_COMP[[#This Row],[Room (05/11)]]="","",IFERROR(VLOOKUP(CONCATENATE(FORM_COMP[[#This Row],[Hotel]:[Hotel]],".",FORM_COMP[[#This Row],[Room (05/11)]]),SET!$AI$2:$AJ$37,2,FALSE),"ND"))</f>
        <v/>
      </c>
    </row>
    <row r="18" spans="2:46">
      <c r="B18" s="2" t="str">
        <f>IF(FORM_COMP[[#This Row],[Title]]="","",IF(OR(FORM_COMP[[#This Row],[Hotel]]=""),"O",IF(COUNTIF(AO18:AT18,"ND")&gt;0.5,"R",IF(OR((COUNTIF(FORM_COMP[[#This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(05/11)]],""))=COUNTIF(AH18:AM18,"NO"),FORM_COMP[[#This Row],[Hotel]]="UNOFFICIAL HOTEL"),"G","O"))))</f>
        <v/>
      </c>
      <c r="C18" s="2">
        <v>6</v>
      </c>
      <c r="D18" s="2" t="str">
        <f>IF(FORM_GEN[[#This Row],[Title]]="","",FORM_GEN[[#This Row],[Title]])</f>
        <v/>
      </c>
      <c r="E18" s="2" t="str">
        <f>IF(FORM_GEN[[#This Row],[LAST NAME]]="","",FORM_GEN[[#This Row],[LAST NAME]])</f>
        <v/>
      </c>
      <c r="F18" s="2" t="str">
        <f>IF(FORM_GEN[[#This Row],[FIRST NAME]]="","",FORM_GEN[[#This Row],[FIRST NAME]])</f>
        <v/>
      </c>
      <c r="G18" s="2" t="str">
        <f>IF(FORM_GEN[[#This Row],[Function]]="","",FORM_GEN[[#This Row],[Function]])</f>
        <v/>
      </c>
      <c r="H18" s="13" t="str">
        <f>IF(FORM_GEN[[#This Row],[Arrival date]]="","",FORM_GEN[[#This Row],[Arrival date]])</f>
        <v/>
      </c>
      <c r="I18" s="13" t="str">
        <f>IF(FORM_GEN[[#This Row],[Departure date]]="","",FORM_GEN[[#This Row],[Departure date]])</f>
        <v/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4"/>
      <c r="AH18" t="str" cm="1">
        <f t="array" ref="AH1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8" t="str" cm="1">
        <f t="array" ref="AI1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8" t="str" cm="1">
        <f t="array" ref="AJ1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8" t="str" cm="1">
        <f t="array" ref="AK1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8" t="str" cm="1">
        <f t="array" ref="AL1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8" t="str" cm="1">
        <f t="array" ref="AM1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8" t="str" cm="1">
        <f t="array" ref="AO18">IF(FORM_COMP[[#This Row],[Room (31/10)]]="","",IFERROR(VLOOKUP(CONCATENATE(FORM_COMP[[#This Row],[Hotel]:[Hotel]],".",FORM_COMP[[#This Row],[Room (31/10)]]),SET!$AI$2:$AJ$37,2,FALSE),"ND"))</f>
        <v/>
      </c>
      <c r="AP18" t="str" cm="1">
        <f t="array" ref="AP18">IF(FORM_COMP[[#This Row],[Room (01/11)]]="","",IFERROR(VLOOKUP(CONCATENATE(FORM_COMP[[#This Row],[Hotel]:[Hotel]],".",FORM_COMP[[#This Row],[Room (01/11)]]),SET!$AI$2:$AJ$37,2,FALSE),"ND"))</f>
        <v/>
      </c>
      <c r="AQ18" t="str" cm="1">
        <f t="array" ref="AQ18">IF(FORM_COMP[[#This Row],[Room (02/11)]]="","",IFERROR(VLOOKUP(CONCATENATE(FORM_COMP[[#This Row],[Hotel]:[Hotel]],".",FORM_COMP[[#This Row],[Room (02/11)]]),SET!$AI$2:$AJ$37,2,FALSE),"ND"))</f>
        <v/>
      </c>
      <c r="AR18" t="str" cm="1">
        <f t="array" ref="AR18">IF(FORM_COMP[[#This Row],[Room (03/11)]]="","",IFERROR(VLOOKUP(CONCATENATE(FORM_COMP[[#This Row],[Hotel]:[Hotel]],".",FORM_COMP[[#This Row],[Room (03/11)]]),SET!$AI$2:$AJ$37,2,FALSE),"ND"))</f>
        <v/>
      </c>
      <c r="AS18" t="str" cm="1">
        <f t="array" ref="AS18">IF(FORM_COMP[[#This Row],[Room (04/11)]]="","",IFERROR(VLOOKUP(CONCATENATE(FORM_COMP[[#This Row],[Hotel]:[Hotel]],".",FORM_COMP[[#This Row],[Room (04/11)]]),SET!$AI$2:$AJ$37,2,FALSE),"ND"))</f>
        <v/>
      </c>
      <c r="AT18" s="35" t="str" cm="1">
        <f t="array" ref="AT18">IF(FORM_COMP[[#This Row],[Room (05/11)]]="","",IFERROR(VLOOKUP(CONCATENATE(FORM_COMP[[#This Row],[Hotel]:[Hotel]],".",FORM_COMP[[#This Row],[Room (05/11)]]),SET!$AI$2:$AJ$37,2,FALSE),"ND"))</f>
        <v/>
      </c>
    </row>
    <row r="19" spans="2:46">
      <c r="B19" s="2" t="str">
        <f>IF(FORM_COMP[[#This Row],[Title]]="","",IF(OR(FORM_COMP[[#This Row],[Hotel]]=""),"O",IF(COUNTIF(AO19:AT19,"ND")&gt;0.5,"R",IF(OR((COUNTIF(FORM_COMP[[#This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(05/11)]],""))=COUNTIF(AH19:AM19,"NO"),FORM_COMP[[#This Row],[Hotel]]="UNOFFICIAL HOTEL"),"G","O"))))</f>
        <v/>
      </c>
      <c r="C19" s="2">
        <v>7</v>
      </c>
      <c r="D19" s="2" t="str">
        <f>IF(FORM_GEN[[#This Row],[Title]]="","",FORM_GEN[[#This Row],[Title]])</f>
        <v/>
      </c>
      <c r="E19" s="2" t="str">
        <f>IF(FORM_GEN[[#This Row],[LAST NAME]]="","",FORM_GEN[[#This Row],[LAST NAME]])</f>
        <v/>
      </c>
      <c r="F19" s="2" t="str">
        <f>IF(FORM_GEN[[#This Row],[FIRST NAME]]="","",FORM_GEN[[#This Row],[FIRST NAME]])</f>
        <v/>
      </c>
      <c r="G19" s="2" t="str">
        <f>IF(FORM_GEN[[#This Row],[Function]]="","",FORM_GEN[[#This Row],[Function]])</f>
        <v/>
      </c>
      <c r="H19" s="13" t="str">
        <f>IF(FORM_GEN[[#This Row],[Arrival date]]="","",FORM_GEN[[#This Row],[Arrival date]])</f>
        <v/>
      </c>
      <c r="I19" s="13" t="str">
        <f>IF(FORM_GEN[[#This Row],[Departure date]]="","",FORM_GEN[[#This Row],[Departure date]])</f>
        <v/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4"/>
      <c r="AH19" t="str" cm="1">
        <f t="array" ref="AH1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9" t="str" cm="1">
        <f t="array" ref="AI1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9" t="str" cm="1">
        <f t="array" ref="AJ1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9" t="str" cm="1">
        <f t="array" ref="AK1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9" t="str" cm="1">
        <f t="array" ref="AL1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9" t="str" cm="1">
        <f t="array" ref="AM1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9" t="str" cm="1">
        <f t="array" ref="AO19">IF(FORM_COMP[[#This Row],[Room (31/10)]]="","",IFERROR(VLOOKUP(CONCATENATE(FORM_COMP[[#This Row],[Hotel]:[Hotel]],".",FORM_COMP[[#This Row],[Room (31/10)]]),SET!$AI$2:$AJ$37,2,FALSE),"ND"))</f>
        <v/>
      </c>
      <c r="AP19" t="str" cm="1">
        <f t="array" ref="AP19">IF(FORM_COMP[[#This Row],[Room (01/11)]]="","",IFERROR(VLOOKUP(CONCATENATE(FORM_COMP[[#This Row],[Hotel]:[Hotel]],".",FORM_COMP[[#This Row],[Room (01/11)]]),SET!$AI$2:$AJ$37,2,FALSE),"ND"))</f>
        <v/>
      </c>
      <c r="AQ19" t="str" cm="1">
        <f t="array" ref="AQ19">IF(FORM_COMP[[#This Row],[Room (02/11)]]="","",IFERROR(VLOOKUP(CONCATENATE(FORM_COMP[[#This Row],[Hotel]:[Hotel]],".",FORM_COMP[[#This Row],[Room (02/11)]]),SET!$AI$2:$AJ$37,2,FALSE),"ND"))</f>
        <v/>
      </c>
      <c r="AR19" t="str" cm="1">
        <f t="array" ref="AR19">IF(FORM_COMP[[#This Row],[Room (03/11)]]="","",IFERROR(VLOOKUP(CONCATENATE(FORM_COMP[[#This Row],[Hotel]:[Hotel]],".",FORM_COMP[[#This Row],[Room (03/11)]]),SET!$AI$2:$AJ$37,2,FALSE),"ND"))</f>
        <v/>
      </c>
      <c r="AS19" t="str" cm="1">
        <f t="array" ref="AS19">IF(FORM_COMP[[#This Row],[Room (04/11)]]="","",IFERROR(VLOOKUP(CONCATENATE(FORM_COMP[[#This Row],[Hotel]:[Hotel]],".",FORM_COMP[[#This Row],[Room (04/11)]]),SET!$AI$2:$AJ$37,2,FALSE),"ND"))</f>
        <v/>
      </c>
      <c r="AT19" s="35" t="str" cm="1">
        <f t="array" ref="AT19">IF(FORM_COMP[[#This Row],[Room (05/11)]]="","",IFERROR(VLOOKUP(CONCATENATE(FORM_COMP[[#This Row],[Hotel]:[Hotel]],".",FORM_COMP[[#This Row],[Room (05/11)]]),SET!$AI$2:$AJ$37,2,FALSE),"ND"))</f>
        <v/>
      </c>
    </row>
    <row r="20" spans="2:46">
      <c r="B20" s="2" t="str">
        <f>IF(FORM_COMP[[#This Row],[Title]]="","",IF(OR(FORM_COMP[[#This Row],[Hotel]]=""),"O",IF(COUNTIF(AO20:AT20,"ND")&gt;0.5,"R",IF(OR((COUNTIF(FORM_COMP[[#This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(05/11)]],""))=COUNTIF(AH20:AM20,"NO"),FORM_COMP[[#This Row],[Hotel]]="UNOFFICIAL HOTEL"),"G","O"))))</f>
        <v/>
      </c>
      <c r="C20" s="2">
        <v>8</v>
      </c>
      <c r="D20" s="2" t="str">
        <f>IF(FORM_GEN[[#This Row],[Title]]="","",FORM_GEN[[#This Row],[Title]])</f>
        <v/>
      </c>
      <c r="E20" s="2" t="str">
        <f>IF(FORM_GEN[[#This Row],[LAST NAME]]="","",FORM_GEN[[#This Row],[LAST NAME]])</f>
        <v/>
      </c>
      <c r="F20" s="2" t="str">
        <f>IF(FORM_GEN[[#This Row],[FIRST NAME]]="","",FORM_GEN[[#This Row],[FIRST NAME]])</f>
        <v/>
      </c>
      <c r="G20" s="2" t="str">
        <f>IF(FORM_GEN[[#This Row],[Function]]="","",FORM_GEN[[#This Row],[Function]])</f>
        <v/>
      </c>
      <c r="H20" s="13" t="str">
        <f>IF(FORM_GEN[[#This Row],[Arrival date]]="","",FORM_GEN[[#This Row],[Arrival date]])</f>
        <v/>
      </c>
      <c r="I20" s="13" t="str">
        <f>IF(FORM_GEN[[#This Row],[Departure date]]="","",FORM_GEN[[#This Row],[Departure date]])</f>
        <v/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4"/>
      <c r="AH20" t="str" cm="1">
        <f t="array" ref="AH2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0" t="str" cm="1">
        <f t="array" ref="AI2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0" t="str" cm="1">
        <f t="array" ref="AJ2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0" t="str" cm="1">
        <f t="array" ref="AK2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0" t="str" cm="1">
        <f t="array" ref="AL2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0" t="str" cm="1">
        <f t="array" ref="AM2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0" t="str" cm="1">
        <f t="array" ref="AO20">IF(FORM_COMP[[#This Row],[Room (31/10)]]="","",IFERROR(VLOOKUP(CONCATENATE(FORM_COMP[[#This Row],[Hotel]:[Hotel]],".",FORM_COMP[[#This Row],[Room (31/10)]]),SET!$AI$2:$AJ$37,2,FALSE),"ND"))</f>
        <v/>
      </c>
      <c r="AP20" t="str" cm="1">
        <f t="array" ref="AP20">IF(FORM_COMP[[#This Row],[Room (01/11)]]="","",IFERROR(VLOOKUP(CONCATENATE(FORM_COMP[[#This Row],[Hotel]:[Hotel]],".",FORM_COMP[[#This Row],[Room (01/11)]]),SET!$AI$2:$AJ$37,2,FALSE),"ND"))</f>
        <v/>
      </c>
      <c r="AQ20" t="str" cm="1">
        <f t="array" ref="AQ20">IF(FORM_COMP[[#This Row],[Room (02/11)]]="","",IFERROR(VLOOKUP(CONCATENATE(FORM_COMP[[#This Row],[Hotel]:[Hotel]],".",FORM_COMP[[#This Row],[Room (02/11)]]),SET!$AI$2:$AJ$37,2,FALSE),"ND"))</f>
        <v/>
      </c>
      <c r="AR20" t="str" cm="1">
        <f t="array" ref="AR20">IF(FORM_COMP[[#This Row],[Room (03/11)]]="","",IFERROR(VLOOKUP(CONCATENATE(FORM_COMP[[#This Row],[Hotel]:[Hotel]],".",FORM_COMP[[#This Row],[Room (03/11)]]),SET!$AI$2:$AJ$37,2,FALSE),"ND"))</f>
        <v/>
      </c>
      <c r="AS20" t="str" cm="1">
        <f t="array" ref="AS20">IF(FORM_COMP[[#This Row],[Room (04/11)]]="","",IFERROR(VLOOKUP(CONCATENATE(FORM_COMP[[#This Row],[Hotel]:[Hotel]],".",FORM_COMP[[#This Row],[Room (04/11)]]),SET!$AI$2:$AJ$37,2,FALSE),"ND"))</f>
        <v/>
      </c>
      <c r="AT20" s="35" t="str" cm="1">
        <f t="array" ref="AT20">IF(FORM_COMP[[#This Row],[Room (05/11)]]="","",IFERROR(VLOOKUP(CONCATENATE(FORM_COMP[[#This Row],[Hotel]:[Hotel]],".",FORM_COMP[[#This Row],[Room (05/11)]]),SET!$AI$2:$AJ$37,2,FALSE),"ND"))</f>
        <v/>
      </c>
    </row>
    <row r="21" spans="2:46">
      <c r="B21" s="2" t="str">
        <f>IF(FORM_COMP[[#This Row],[Title]]="","",IF(OR(FORM_COMP[[#This Row],[Hotel]]=""),"O",IF(COUNTIF(AO21:AT21,"ND")&gt;0.5,"R",IF(OR((COUNTIF(FORM_COMP[[#This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(05/11)]],""))=COUNTIF(AH21:AM21,"NO"),FORM_COMP[[#This Row],[Hotel]]="UNOFFICIAL HOTEL"),"G","O"))))</f>
        <v/>
      </c>
      <c r="C21" s="2">
        <v>9</v>
      </c>
      <c r="D21" s="2" t="str">
        <f>IF(FORM_GEN[[#This Row],[Title]]="","",FORM_GEN[[#This Row],[Title]])</f>
        <v/>
      </c>
      <c r="E21" s="2" t="str">
        <f>IF(FORM_GEN[[#This Row],[LAST NAME]]="","",FORM_GEN[[#This Row],[LAST NAME]])</f>
        <v/>
      </c>
      <c r="F21" s="2" t="str">
        <f>IF(FORM_GEN[[#This Row],[FIRST NAME]]="","",FORM_GEN[[#This Row],[FIRST NAME]])</f>
        <v/>
      </c>
      <c r="G21" s="2" t="str">
        <f>IF(FORM_GEN[[#This Row],[Function]]="","",FORM_GEN[[#This Row],[Function]])</f>
        <v/>
      </c>
      <c r="H21" s="13" t="str">
        <f>IF(FORM_GEN[[#This Row],[Arrival date]]="","",FORM_GEN[[#This Row],[Arrival date]])</f>
        <v/>
      </c>
      <c r="I21" s="13" t="str">
        <f>IF(FORM_GEN[[#This Row],[Departure date]]="","",FORM_GEN[[#This Row],[Departure date]])</f>
        <v/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4"/>
      <c r="AH21" t="str" cm="1">
        <f t="array" ref="AH2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1" t="str" cm="1">
        <f t="array" ref="AI2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1" t="str" cm="1">
        <f t="array" ref="AJ2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1" t="str" cm="1">
        <f t="array" ref="AK2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1" t="str" cm="1">
        <f t="array" ref="AL2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1" t="str" cm="1">
        <f t="array" ref="AM2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1" t="str" cm="1">
        <f t="array" ref="AO21">IF(FORM_COMP[[#This Row],[Room (31/10)]]="","",IFERROR(VLOOKUP(CONCATENATE(FORM_COMP[[#This Row],[Hotel]:[Hotel]],".",FORM_COMP[[#This Row],[Room (31/10)]]),SET!$AI$2:$AJ$37,2,FALSE),"ND"))</f>
        <v/>
      </c>
      <c r="AP21" t="str" cm="1">
        <f t="array" ref="AP21">IF(FORM_COMP[[#This Row],[Room (01/11)]]="","",IFERROR(VLOOKUP(CONCATENATE(FORM_COMP[[#This Row],[Hotel]:[Hotel]],".",FORM_COMP[[#This Row],[Room (01/11)]]),SET!$AI$2:$AJ$37,2,FALSE),"ND"))</f>
        <v/>
      </c>
      <c r="AQ21" t="str" cm="1">
        <f t="array" ref="AQ21">IF(FORM_COMP[[#This Row],[Room (02/11)]]="","",IFERROR(VLOOKUP(CONCATENATE(FORM_COMP[[#This Row],[Hotel]:[Hotel]],".",FORM_COMP[[#This Row],[Room (02/11)]]),SET!$AI$2:$AJ$37,2,FALSE),"ND"))</f>
        <v/>
      </c>
      <c r="AR21" t="str" cm="1">
        <f t="array" ref="AR21">IF(FORM_COMP[[#This Row],[Room (03/11)]]="","",IFERROR(VLOOKUP(CONCATENATE(FORM_COMP[[#This Row],[Hotel]:[Hotel]],".",FORM_COMP[[#This Row],[Room (03/11)]]),SET!$AI$2:$AJ$37,2,FALSE),"ND"))</f>
        <v/>
      </c>
      <c r="AS21" t="str" cm="1">
        <f t="array" ref="AS21">IF(FORM_COMP[[#This Row],[Room (04/11)]]="","",IFERROR(VLOOKUP(CONCATENATE(FORM_COMP[[#This Row],[Hotel]:[Hotel]],".",FORM_COMP[[#This Row],[Room (04/11)]]),SET!$AI$2:$AJ$37,2,FALSE),"ND"))</f>
        <v/>
      </c>
      <c r="AT21" s="35" t="str" cm="1">
        <f t="array" ref="AT21">IF(FORM_COMP[[#This Row],[Room (05/11)]]="","",IFERROR(VLOOKUP(CONCATENATE(FORM_COMP[[#This Row],[Hotel]:[Hotel]],".",FORM_COMP[[#This Row],[Room (05/11)]]),SET!$AI$2:$AJ$37,2,FALSE),"ND"))</f>
        <v/>
      </c>
    </row>
    <row r="22" spans="2:46">
      <c r="B22" s="2" t="str">
        <f>IF(FORM_COMP[[#This Row],[Title]]="","",IF(OR(FORM_COMP[[#This Row],[Hotel]]=""),"O",IF(COUNTIF(AO22:AT22,"ND")&gt;0.5,"R",IF(OR((COUNTIF(FORM_COMP[[#This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(05/11)]],""))=COUNTIF(AH22:AM22,"NO"),FORM_COMP[[#This Row],[Hotel]]="UNOFFICIAL HOTEL"),"G","O"))))</f>
        <v/>
      </c>
      <c r="C22" s="2">
        <v>10</v>
      </c>
      <c r="D22" s="2" t="str">
        <f>IF(FORM_GEN[[#This Row],[Title]]="","",FORM_GEN[[#This Row],[Title]])</f>
        <v/>
      </c>
      <c r="E22" s="2" t="str">
        <f>IF(FORM_GEN[[#This Row],[LAST NAME]]="","",FORM_GEN[[#This Row],[LAST NAME]])</f>
        <v/>
      </c>
      <c r="F22" s="2" t="str">
        <f>IF(FORM_GEN[[#This Row],[FIRST NAME]]="","",FORM_GEN[[#This Row],[FIRST NAME]])</f>
        <v/>
      </c>
      <c r="G22" s="2" t="str">
        <f>IF(FORM_GEN[[#This Row],[Function]]="","",FORM_GEN[[#This Row],[Function]])</f>
        <v/>
      </c>
      <c r="H22" s="13" t="str">
        <f>IF(FORM_GEN[[#This Row],[Arrival date]]="","",FORM_GEN[[#This Row],[Arrival date]])</f>
        <v/>
      </c>
      <c r="I22" s="13" t="str">
        <f>IF(FORM_GEN[[#This Row],[Departure date]]="","",FORM_GEN[[#This Row],[Departure date]])</f>
        <v/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4"/>
      <c r="AH22" t="str" cm="1">
        <f t="array" ref="AH2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2" t="str" cm="1">
        <f t="array" ref="AI2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2" t="str" cm="1">
        <f t="array" ref="AJ2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2" t="str" cm="1">
        <f t="array" ref="AK2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2" t="str" cm="1">
        <f t="array" ref="AL2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2" t="str" cm="1">
        <f t="array" ref="AM2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2" t="str" cm="1">
        <f t="array" ref="AO22">IF(FORM_COMP[[#This Row],[Room (31/10)]]="","",IFERROR(VLOOKUP(CONCATENATE(FORM_COMP[[#This Row],[Hotel]:[Hotel]],".",FORM_COMP[[#This Row],[Room (31/10)]]),SET!$AI$2:$AJ$37,2,FALSE),"ND"))</f>
        <v/>
      </c>
      <c r="AP22" t="str" cm="1">
        <f t="array" ref="AP22">IF(FORM_COMP[[#This Row],[Room (01/11)]]="","",IFERROR(VLOOKUP(CONCATENATE(FORM_COMP[[#This Row],[Hotel]:[Hotel]],".",FORM_COMP[[#This Row],[Room (01/11)]]),SET!$AI$2:$AJ$37,2,FALSE),"ND"))</f>
        <v/>
      </c>
      <c r="AQ22" t="str" cm="1">
        <f t="array" ref="AQ22">IF(FORM_COMP[[#This Row],[Room (02/11)]]="","",IFERROR(VLOOKUP(CONCATENATE(FORM_COMP[[#This Row],[Hotel]:[Hotel]],".",FORM_COMP[[#This Row],[Room (02/11)]]),SET!$AI$2:$AJ$37,2,FALSE),"ND"))</f>
        <v/>
      </c>
      <c r="AR22" t="str" cm="1">
        <f t="array" ref="AR22">IF(FORM_COMP[[#This Row],[Room (03/11)]]="","",IFERROR(VLOOKUP(CONCATENATE(FORM_COMP[[#This Row],[Hotel]:[Hotel]],".",FORM_COMP[[#This Row],[Room (03/11)]]),SET!$AI$2:$AJ$37,2,FALSE),"ND"))</f>
        <v/>
      </c>
      <c r="AS22" t="str" cm="1">
        <f t="array" ref="AS22">IF(FORM_COMP[[#This Row],[Room (04/11)]]="","",IFERROR(VLOOKUP(CONCATENATE(FORM_COMP[[#This Row],[Hotel]:[Hotel]],".",FORM_COMP[[#This Row],[Room (04/11)]]),SET!$AI$2:$AJ$37,2,FALSE),"ND"))</f>
        <v/>
      </c>
      <c r="AT22" s="35" t="str" cm="1">
        <f t="array" ref="AT22">IF(FORM_COMP[[#This Row],[Room (05/11)]]="","",IFERROR(VLOOKUP(CONCATENATE(FORM_COMP[[#This Row],[Hotel]:[Hotel]],".",FORM_COMP[[#This Row],[Room (05/11)]]),SET!$AI$2:$AJ$37,2,FALSE),"ND"))</f>
        <v/>
      </c>
    </row>
    <row r="23" spans="2:46">
      <c r="B23" s="2" t="str">
        <f>IF(FORM_COMP[[#This Row],[Title]]="","",IF(OR(FORM_COMP[[#This Row],[Hotel]]=""),"O",IF(COUNTIF(AO23:AT23,"ND")&gt;0.5,"R",IF(OR((COUNTIF(FORM_COMP[[#This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(05/11)]],""))=COUNTIF(AH23:AM23,"NO"),FORM_COMP[[#This Row],[Hotel]]="UNOFFICIAL HOTEL"),"G","O"))))</f>
        <v/>
      </c>
      <c r="C23" s="2">
        <v>11</v>
      </c>
      <c r="D23" s="2" t="str">
        <f>IF(FORM_GEN[[#This Row],[Title]]="","",FORM_GEN[[#This Row],[Title]])</f>
        <v/>
      </c>
      <c r="E23" s="2" t="str">
        <f>IF(FORM_GEN[[#This Row],[LAST NAME]]="","",FORM_GEN[[#This Row],[LAST NAME]])</f>
        <v/>
      </c>
      <c r="F23" s="2" t="str">
        <f>IF(FORM_GEN[[#This Row],[FIRST NAME]]="","",FORM_GEN[[#This Row],[FIRST NAME]])</f>
        <v/>
      </c>
      <c r="G23" s="2" t="str">
        <f>IF(FORM_GEN[[#This Row],[Function]]="","",FORM_GEN[[#This Row],[Function]])</f>
        <v/>
      </c>
      <c r="H23" s="13" t="str">
        <f>IF(FORM_GEN[[#This Row],[Arrival date]]="","",FORM_GEN[[#This Row],[Arrival date]])</f>
        <v/>
      </c>
      <c r="I23" s="13" t="str">
        <f>IF(FORM_GEN[[#This Row],[Departure date]]="","",FORM_GEN[[#This Row],[Departure date]])</f>
        <v/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4"/>
      <c r="AH23" t="str" cm="1">
        <f t="array" ref="AH2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3" t="str" cm="1">
        <f t="array" ref="AI2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3" t="str" cm="1">
        <f t="array" ref="AJ2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3" t="str" cm="1">
        <f t="array" ref="AK2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3" t="str" cm="1">
        <f t="array" ref="AL2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3" t="str" cm="1">
        <f t="array" ref="AM2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3" t="str" cm="1">
        <f t="array" ref="AO23">IF(FORM_COMP[[#This Row],[Room (31/10)]]="","",IFERROR(VLOOKUP(CONCATENATE(FORM_COMP[[#This Row],[Hotel]:[Hotel]],".",FORM_COMP[[#This Row],[Room (31/10)]]),SET!$AI$2:$AJ$37,2,FALSE),"ND"))</f>
        <v/>
      </c>
      <c r="AP23" t="str" cm="1">
        <f t="array" ref="AP23">IF(FORM_COMP[[#This Row],[Room (01/11)]]="","",IFERROR(VLOOKUP(CONCATENATE(FORM_COMP[[#This Row],[Hotel]:[Hotel]],".",FORM_COMP[[#This Row],[Room (01/11)]]),SET!$AI$2:$AJ$37,2,FALSE),"ND"))</f>
        <v/>
      </c>
      <c r="AQ23" t="str" cm="1">
        <f t="array" ref="AQ23">IF(FORM_COMP[[#This Row],[Room (02/11)]]="","",IFERROR(VLOOKUP(CONCATENATE(FORM_COMP[[#This Row],[Hotel]:[Hotel]],".",FORM_COMP[[#This Row],[Room (02/11)]]),SET!$AI$2:$AJ$37,2,FALSE),"ND"))</f>
        <v/>
      </c>
      <c r="AR23" t="str" cm="1">
        <f t="array" ref="AR23">IF(FORM_COMP[[#This Row],[Room (03/11)]]="","",IFERROR(VLOOKUP(CONCATENATE(FORM_COMP[[#This Row],[Hotel]:[Hotel]],".",FORM_COMP[[#This Row],[Room (03/11)]]),SET!$AI$2:$AJ$37,2,FALSE),"ND"))</f>
        <v/>
      </c>
      <c r="AS23" t="str" cm="1">
        <f t="array" ref="AS23">IF(FORM_COMP[[#This Row],[Room (04/11)]]="","",IFERROR(VLOOKUP(CONCATENATE(FORM_COMP[[#This Row],[Hotel]:[Hotel]],".",FORM_COMP[[#This Row],[Room (04/11)]]),SET!$AI$2:$AJ$37,2,FALSE),"ND"))</f>
        <v/>
      </c>
      <c r="AT23" s="35" t="str" cm="1">
        <f t="array" ref="AT23">IF(FORM_COMP[[#This Row],[Room (05/11)]]="","",IFERROR(VLOOKUP(CONCATENATE(FORM_COMP[[#This Row],[Hotel]:[Hotel]],".",FORM_COMP[[#This Row],[Room (05/11)]]),SET!$AI$2:$AJ$37,2,FALSE),"ND"))</f>
        <v/>
      </c>
    </row>
    <row r="24" spans="2:46">
      <c r="B24" s="2" t="str">
        <f>IF(FORM_COMP[[#This Row],[Title]]="","",IF(OR(FORM_COMP[[#This Row],[Hotel]]=""),"O",IF(COUNTIF(AO24:AT24,"ND")&gt;0.5,"R",IF(OR((COUNTIF(FORM_COMP[[#This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(05/11)]],""))=COUNTIF(AH24:AM24,"NO"),FORM_COMP[[#This Row],[Hotel]]="UNOFFICIAL HOTEL"),"G","O"))))</f>
        <v/>
      </c>
      <c r="C24" s="2">
        <v>12</v>
      </c>
      <c r="D24" s="2" t="str">
        <f>IF(FORM_GEN[[#This Row],[Title]]="","",FORM_GEN[[#This Row],[Title]])</f>
        <v/>
      </c>
      <c r="E24" s="2" t="str">
        <f>IF(FORM_GEN[[#This Row],[LAST NAME]]="","",FORM_GEN[[#This Row],[LAST NAME]])</f>
        <v/>
      </c>
      <c r="F24" s="2" t="str">
        <f>IF(FORM_GEN[[#This Row],[FIRST NAME]]="","",FORM_GEN[[#This Row],[FIRST NAME]])</f>
        <v/>
      </c>
      <c r="G24" s="2" t="str">
        <f>IF(FORM_GEN[[#This Row],[Function]]="","",FORM_GEN[[#This Row],[Function]])</f>
        <v/>
      </c>
      <c r="H24" s="13" t="str">
        <f>IF(FORM_GEN[[#This Row],[Arrival date]]="","",FORM_GEN[[#This Row],[Arrival date]])</f>
        <v/>
      </c>
      <c r="I24" s="13" t="str">
        <f>IF(FORM_GEN[[#This Row],[Departure date]]="","",FORM_GEN[[#This Row],[Departure date]])</f>
        <v/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4"/>
      <c r="AH24" t="str" cm="1">
        <f t="array" ref="AH2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4" t="str" cm="1">
        <f t="array" ref="AI2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4" t="str" cm="1">
        <f t="array" ref="AJ2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4" t="str" cm="1">
        <f t="array" ref="AK2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4" t="str" cm="1">
        <f t="array" ref="AL2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4" t="str" cm="1">
        <f t="array" ref="AM2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4" t="str" cm="1">
        <f t="array" ref="AO24">IF(FORM_COMP[[#This Row],[Room (31/10)]]="","",IFERROR(VLOOKUP(CONCATENATE(FORM_COMP[[#This Row],[Hotel]:[Hotel]],".",FORM_COMP[[#This Row],[Room (31/10)]]),SET!$AI$2:$AJ$37,2,FALSE),"ND"))</f>
        <v/>
      </c>
      <c r="AP24" t="str" cm="1">
        <f t="array" ref="AP24">IF(FORM_COMP[[#This Row],[Room (01/11)]]="","",IFERROR(VLOOKUP(CONCATENATE(FORM_COMP[[#This Row],[Hotel]:[Hotel]],".",FORM_COMP[[#This Row],[Room (01/11)]]),SET!$AI$2:$AJ$37,2,FALSE),"ND"))</f>
        <v/>
      </c>
      <c r="AQ24" t="str" cm="1">
        <f t="array" ref="AQ24">IF(FORM_COMP[[#This Row],[Room (02/11)]]="","",IFERROR(VLOOKUP(CONCATENATE(FORM_COMP[[#This Row],[Hotel]:[Hotel]],".",FORM_COMP[[#This Row],[Room (02/11)]]),SET!$AI$2:$AJ$37,2,FALSE),"ND"))</f>
        <v/>
      </c>
      <c r="AR24" t="str" cm="1">
        <f t="array" ref="AR24">IF(FORM_COMP[[#This Row],[Room (03/11)]]="","",IFERROR(VLOOKUP(CONCATENATE(FORM_COMP[[#This Row],[Hotel]:[Hotel]],".",FORM_COMP[[#This Row],[Room (03/11)]]),SET!$AI$2:$AJ$37,2,FALSE),"ND"))</f>
        <v/>
      </c>
      <c r="AS24" t="str" cm="1">
        <f t="array" ref="AS24">IF(FORM_COMP[[#This Row],[Room (04/11)]]="","",IFERROR(VLOOKUP(CONCATENATE(FORM_COMP[[#This Row],[Hotel]:[Hotel]],".",FORM_COMP[[#This Row],[Room (04/11)]]),SET!$AI$2:$AJ$37,2,FALSE),"ND"))</f>
        <v/>
      </c>
      <c r="AT24" s="35" t="str" cm="1">
        <f t="array" ref="AT24">IF(FORM_COMP[[#This Row],[Room (05/11)]]="","",IFERROR(VLOOKUP(CONCATENATE(FORM_COMP[[#This Row],[Hotel]:[Hotel]],".",FORM_COMP[[#This Row],[Room (05/11)]]),SET!$AI$2:$AJ$37,2,FALSE),"ND"))</f>
        <v/>
      </c>
    </row>
    <row r="25" spans="2:46">
      <c r="B25" s="2" t="str">
        <f>IF(FORM_COMP[[#This Row],[Title]]="","",IF(OR(FORM_COMP[[#This Row],[Hotel]]=""),"O",IF(COUNTIF(AO25:AT25,"ND")&gt;0.5,"R",IF(OR((COUNTIF(FORM_COMP[[#This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(05/11)]],""))=COUNTIF(AH25:AM25,"NO"),FORM_COMP[[#This Row],[Hotel]]="UNOFFICIAL HOTEL"),"G","O"))))</f>
        <v/>
      </c>
      <c r="C25" s="2">
        <v>13</v>
      </c>
      <c r="D25" s="2" t="str">
        <f>IF(FORM_GEN[[#This Row],[Title]]="","",FORM_GEN[[#This Row],[Title]])</f>
        <v/>
      </c>
      <c r="E25" s="2" t="str">
        <f>IF(FORM_GEN[[#This Row],[LAST NAME]]="","",FORM_GEN[[#This Row],[LAST NAME]])</f>
        <v/>
      </c>
      <c r="F25" s="2" t="str">
        <f>IF(FORM_GEN[[#This Row],[FIRST NAME]]="","",FORM_GEN[[#This Row],[FIRST NAME]])</f>
        <v/>
      </c>
      <c r="G25" s="2" t="str">
        <f>IF(FORM_GEN[[#This Row],[Function]]="","",FORM_GEN[[#This Row],[Function]])</f>
        <v/>
      </c>
      <c r="H25" s="13" t="str">
        <f>IF(FORM_GEN[[#This Row],[Arrival date]]="","",FORM_GEN[[#This Row],[Arrival date]])</f>
        <v/>
      </c>
      <c r="I25" s="13" t="str">
        <f>IF(FORM_GEN[[#This Row],[Departure date]]="","",FORM_GEN[[#This Row],[Departure date]])</f>
        <v/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4"/>
      <c r="AH25" t="str" cm="1">
        <f t="array" ref="AH2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5" t="str" cm="1">
        <f t="array" ref="AI2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5" t="str" cm="1">
        <f t="array" ref="AJ2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5" t="str" cm="1">
        <f t="array" ref="AK2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5" t="str" cm="1">
        <f t="array" ref="AL2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5" t="str" cm="1">
        <f t="array" ref="AM2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5" t="str" cm="1">
        <f t="array" ref="AO25">IF(FORM_COMP[[#This Row],[Room (31/10)]]="","",IFERROR(VLOOKUP(CONCATENATE(FORM_COMP[[#This Row],[Hotel]:[Hotel]],".",FORM_COMP[[#This Row],[Room (31/10)]]),SET!$AI$2:$AJ$37,2,FALSE),"ND"))</f>
        <v/>
      </c>
      <c r="AP25" t="str" cm="1">
        <f t="array" ref="AP25">IF(FORM_COMP[[#This Row],[Room (01/11)]]="","",IFERROR(VLOOKUP(CONCATENATE(FORM_COMP[[#This Row],[Hotel]:[Hotel]],".",FORM_COMP[[#This Row],[Room (01/11)]]),SET!$AI$2:$AJ$37,2,FALSE),"ND"))</f>
        <v/>
      </c>
      <c r="AQ25" t="str" cm="1">
        <f t="array" ref="AQ25">IF(FORM_COMP[[#This Row],[Room (02/11)]]="","",IFERROR(VLOOKUP(CONCATENATE(FORM_COMP[[#This Row],[Hotel]:[Hotel]],".",FORM_COMP[[#This Row],[Room (02/11)]]),SET!$AI$2:$AJ$37,2,FALSE),"ND"))</f>
        <v/>
      </c>
      <c r="AR25" t="str" cm="1">
        <f t="array" ref="AR25">IF(FORM_COMP[[#This Row],[Room (03/11)]]="","",IFERROR(VLOOKUP(CONCATENATE(FORM_COMP[[#This Row],[Hotel]:[Hotel]],".",FORM_COMP[[#This Row],[Room (03/11)]]),SET!$AI$2:$AJ$37,2,FALSE),"ND"))</f>
        <v/>
      </c>
      <c r="AS25" t="str" cm="1">
        <f t="array" ref="AS25">IF(FORM_COMP[[#This Row],[Room (04/11)]]="","",IFERROR(VLOOKUP(CONCATENATE(FORM_COMP[[#This Row],[Hotel]:[Hotel]],".",FORM_COMP[[#This Row],[Room (04/11)]]),SET!$AI$2:$AJ$37,2,FALSE),"ND"))</f>
        <v/>
      </c>
      <c r="AT25" s="35" t="str" cm="1">
        <f t="array" ref="AT25">IF(FORM_COMP[[#This Row],[Room (05/11)]]="","",IFERROR(VLOOKUP(CONCATENATE(FORM_COMP[[#This Row],[Hotel]:[Hotel]],".",FORM_COMP[[#This Row],[Room (05/11)]]),SET!$AI$2:$AJ$37,2,FALSE),"ND"))</f>
        <v/>
      </c>
    </row>
    <row r="26" spans="2:46">
      <c r="B26" s="2" t="str">
        <f>IF(FORM_COMP[[#This Row],[Title]]="","",IF(OR(FORM_COMP[[#This Row],[Hotel]]=""),"O",IF(COUNTIF(AO26:AT26,"ND")&gt;0.5,"R",IF(OR((COUNTIF(FORM_COMP[[#This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(05/11)]],""))=COUNTIF(AH26:AM26,"NO"),FORM_COMP[[#This Row],[Hotel]]="UNOFFICIAL HOTEL"),"G","O"))))</f>
        <v/>
      </c>
      <c r="C26" s="2">
        <v>14</v>
      </c>
      <c r="D26" s="2" t="str">
        <f>IF(FORM_GEN[[#This Row],[Title]]="","",FORM_GEN[[#This Row],[Title]])</f>
        <v/>
      </c>
      <c r="E26" s="2" t="str">
        <f>IF(FORM_GEN[[#This Row],[LAST NAME]]="","",FORM_GEN[[#This Row],[LAST NAME]])</f>
        <v/>
      </c>
      <c r="F26" s="2" t="str">
        <f>IF(FORM_GEN[[#This Row],[FIRST NAME]]="","",FORM_GEN[[#This Row],[FIRST NAME]])</f>
        <v/>
      </c>
      <c r="G26" s="2" t="str">
        <f>IF(FORM_GEN[[#This Row],[Function]]="","",FORM_GEN[[#This Row],[Function]])</f>
        <v/>
      </c>
      <c r="H26" s="13" t="str">
        <f>IF(FORM_GEN[[#This Row],[Arrival date]]="","",FORM_GEN[[#This Row],[Arrival date]])</f>
        <v/>
      </c>
      <c r="I26" s="13" t="str">
        <f>IF(FORM_GEN[[#This Row],[Departure date]]="","",FORM_GEN[[#This Row],[Departure date]])</f>
        <v/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4"/>
      <c r="AH26" t="str" cm="1">
        <f t="array" ref="AH2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6" t="str" cm="1">
        <f t="array" ref="AI2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6" t="str" cm="1">
        <f t="array" ref="AJ2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6" t="str" cm="1">
        <f t="array" ref="AK2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6" t="str" cm="1">
        <f t="array" ref="AL2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6" t="str" cm="1">
        <f t="array" ref="AM2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6" t="str" cm="1">
        <f t="array" ref="AO26">IF(FORM_COMP[[#This Row],[Room (31/10)]]="","",IFERROR(VLOOKUP(CONCATENATE(FORM_COMP[[#This Row],[Hotel]:[Hotel]],".",FORM_COMP[[#This Row],[Room (31/10)]]),SET!$AI$2:$AJ$37,2,FALSE),"ND"))</f>
        <v/>
      </c>
      <c r="AP26" t="str" cm="1">
        <f t="array" ref="AP26">IF(FORM_COMP[[#This Row],[Room (01/11)]]="","",IFERROR(VLOOKUP(CONCATENATE(FORM_COMP[[#This Row],[Hotel]:[Hotel]],".",FORM_COMP[[#This Row],[Room (01/11)]]),SET!$AI$2:$AJ$37,2,FALSE),"ND"))</f>
        <v/>
      </c>
      <c r="AQ26" t="str" cm="1">
        <f t="array" ref="AQ26">IF(FORM_COMP[[#This Row],[Room (02/11)]]="","",IFERROR(VLOOKUP(CONCATENATE(FORM_COMP[[#This Row],[Hotel]:[Hotel]],".",FORM_COMP[[#This Row],[Room (02/11)]]),SET!$AI$2:$AJ$37,2,FALSE),"ND"))</f>
        <v/>
      </c>
      <c r="AR26" t="str" cm="1">
        <f t="array" ref="AR26">IF(FORM_COMP[[#This Row],[Room (03/11)]]="","",IFERROR(VLOOKUP(CONCATENATE(FORM_COMP[[#This Row],[Hotel]:[Hotel]],".",FORM_COMP[[#This Row],[Room (03/11)]]),SET!$AI$2:$AJ$37,2,FALSE),"ND"))</f>
        <v/>
      </c>
      <c r="AS26" t="str" cm="1">
        <f t="array" ref="AS26">IF(FORM_COMP[[#This Row],[Room (04/11)]]="","",IFERROR(VLOOKUP(CONCATENATE(FORM_COMP[[#This Row],[Hotel]:[Hotel]],".",FORM_COMP[[#This Row],[Room (04/11)]]),SET!$AI$2:$AJ$37,2,FALSE),"ND"))</f>
        <v/>
      </c>
      <c r="AT26" s="35" t="str" cm="1">
        <f t="array" ref="AT26">IF(FORM_COMP[[#This Row],[Room (05/11)]]="","",IFERROR(VLOOKUP(CONCATENATE(FORM_COMP[[#This Row],[Hotel]:[Hotel]],".",FORM_COMP[[#This Row],[Room (05/11)]]),SET!$AI$2:$AJ$37,2,FALSE),"ND"))</f>
        <v/>
      </c>
    </row>
    <row r="27" spans="2:46">
      <c r="B27" s="2" t="str">
        <f>IF(FORM_COMP[[#This Row],[Title]]="","",IF(OR(FORM_COMP[[#This Row],[Hotel]]=""),"O",IF(COUNTIF(AO27:AT27,"ND")&gt;0.5,"R",IF(OR((COUNTIF(FORM_COMP[[#This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(05/11)]],""))=COUNTIF(AH27:AM27,"NO"),FORM_COMP[[#This Row],[Hotel]]="UNOFFICIAL HOTEL"),"G","O"))))</f>
        <v/>
      </c>
      <c r="C27" s="2">
        <v>15</v>
      </c>
      <c r="D27" s="2" t="str">
        <f>IF(FORM_GEN[[#This Row],[Title]]="","",FORM_GEN[[#This Row],[Title]])</f>
        <v/>
      </c>
      <c r="E27" s="2" t="str">
        <f>IF(FORM_GEN[[#This Row],[LAST NAME]]="","",FORM_GEN[[#This Row],[LAST NAME]])</f>
        <v/>
      </c>
      <c r="F27" s="2" t="str">
        <f>IF(FORM_GEN[[#This Row],[FIRST NAME]]="","",FORM_GEN[[#This Row],[FIRST NAME]])</f>
        <v/>
      </c>
      <c r="G27" s="2" t="str">
        <f>IF(FORM_GEN[[#This Row],[Function]]="","",FORM_GEN[[#This Row],[Function]])</f>
        <v/>
      </c>
      <c r="H27" s="13" t="str">
        <f>IF(FORM_GEN[[#This Row],[Arrival date]]="","",FORM_GEN[[#This Row],[Arrival date]])</f>
        <v/>
      </c>
      <c r="I27" s="13" t="str">
        <f>IF(FORM_GEN[[#This Row],[Departure date]]="","",FORM_GEN[[#This Row],[Departure date]])</f>
        <v/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4"/>
      <c r="AH27" t="str" cm="1">
        <f t="array" ref="AH2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7" t="str" cm="1">
        <f t="array" ref="AI2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7" t="str" cm="1">
        <f t="array" ref="AJ2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7" t="str" cm="1">
        <f t="array" ref="AK2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7" t="str" cm="1">
        <f t="array" ref="AL2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7" t="str" cm="1">
        <f t="array" ref="AM2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7" t="str" cm="1">
        <f t="array" ref="AO27">IF(FORM_COMP[[#This Row],[Room (31/10)]]="","",IFERROR(VLOOKUP(CONCATENATE(FORM_COMP[[#This Row],[Hotel]:[Hotel]],".",FORM_COMP[[#This Row],[Room (31/10)]]),SET!$AI$2:$AJ$37,2,FALSE),"ND"))</f>
        <v/>
      </c>
      <c r="AP27" t="str" cm="1">
        <f t="array" ref="AP27">IF(FORM_COMP[[#This Row],[Room (01/11)]]="","",IFERROR(VLOOKUP(CONCATENATE(FORM_COMP[[#This Row],[Hotel]:[Hotel]],".",FORM_COMP[[#This Row],[Room (01/11)]]),SET!$AI$2:$AJ$37,2,FALSE),"ND"))</f>
        <v/>
      </c>
      <c r="AQ27" t="str" cm="1">
        <f t="array" ref="AQ27">IF(FORM_COMP[[#This Row],[Room (02/11)]]="","",IFERROR(VLOOKUP(CONCATENATE(FORM_COMP[[#This Row],[Hotel]:[Hotel]],".",FORM_COMP[[#This Row],[Room (02/11)]]),SET!$AI$2:$AJ$37,2,FALSE),"ND"))</f>
        <v/>
      </c>
      <c r="AR27" t="str" cm="1">
        <f t="array" ref="AR27">IF(FORM_COMP[[#This Row],[Room (03/11)]]="","",IFERROR(VLOOKUP(CONCATENATE(FORM_COMP[[#This Row],[Hotel]:[Hotel]],".",FORM_COMP[[#This Row],[Room (03/11)]]),SET!$AI$2:$AJ$37,2,FALSE),"ND"))</f>
        <v/>
      </c>
      <c r="AS27" t="str" cm="1">
        <f t="array" ref="AS27">IF(FORM_COMP[[#This Row],[Room (04/11)]]="","",IFERROR(VLOOKUP(CONCATENATE(FORM_COMP[[#This Row],[Hotel]:[Hotel]],".",FORM_COMP[[#This Row],[Room (04/11)]]),SET!$AI$2:$AJ$37,2,FALSE),"ND"))</f>
        <v/>
      </c>
      <c r="AT27" s="35" t="str" cm="1">
        <f t="array" ref="AT27">IF(FORM_COMP[[#This Row],[Room (05/11)]]="","",IFERROR(VLOOKUP(CONCATENATE(FORM_COMP[[#This Row],[Hotel]:[Hotel]],".",FORM_COMP[[#This Row],[Room (05/11)]]),SET!$AI$2:$AJ$37,2,FALSE),"ND"))</f>
        <v/>
      </c>
    </row>
    <row r="28" spans="2:46">
      <c r="B28" s="2" t="str">
        <f>IF(FORM_COMP[[#This Row],[Title]]="","",IF(OR(FORM_COMP[[#This Row],[Hotel]]=""),"O",IF(COUNTIF(AO28:AT28,"ND")&gt;0.5,"R",IF(OR((COUNTIF(FORM_COMP[[#This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(05/11)]],""))=COUNTIF(AH28:AM28,"NO"),FORM_COMP[[#This Row],[Hotel]]="UNOFFICIAL HOTEL"),"G","O"))))</f>
        <v/>
      </c>
      <c r="C28" s="2">
        <v>16</v>
      </c>
      <c r="D28" s="2" t="str">
        <f>IF(FORM_GEN[[#This Row],[Title]]="","",FORM_GEN[[#This Row],[Title]])</f>
        <v/>
      </c>
      <c r="E28" s="2" t="str">
        <f>IF(FORM_GEN[[#This Row],[LAST NAME]]="","",FORM_GEN[[#This Row],[LAST NAME]])</f>
        <v/>
      </c>
      <c r="F28" s="2" t="str">
        <f>IF(FORM_GEN[[#This Row],[FIRST NAME]]="","",FORM_GEN[[#This Row],[FIRST NAME]])</f>
        <v/>
      </c>
      <c r="G28" s="2" t="str">
        <f>IF(FORM_GEN[[#This Row],[Function]]="","",FORM_GEN[[#This Row],[Function]])</f>
        <v/>
      </c>
      <c r="H28" s="13" t="str">
        <f>IF(FORM_GEN[[#This Row],[Arrival date]]="","",FORM_GEN[[#This Row],[Arrival date]])</f>
        <v/>
      </c>
      <c r="I28" s="13" t="str">
        <f>IF(FORM_GEN[[#This Row],[Departure date]]="","",FORM_GEN[[#This Row],[Departure date]])</f>
        <v/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4"/>
      <c r="AH28" t="str" cm="1">
        <f t="array" ref="AH2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8" t="str" cm="1">
        <f t="array" ref="AI2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8" t="str" cm="1">
        <f t="array" ref="AJ2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8" t="str" cm="1">
        <f t="array" ref="AK2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8" t="str" cm="1">
        <f t="array" ref="AL2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8" t="str" cm="1">
        <f t="array" ref="AM2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8" t="str" cm="1">
        <f t="array" ref="AO28">IF(FORM_COMP[[#This Row],[Room (31/10)]]="","",IFERROR(VLOOKUP(CONCATENATE(FORM_COMP[[#This Row],[Hotel]:[Hotel]],".",FORM_COMP[[#This Row],[Room (31/10)]]),SET!$AI$2:$AJ$37,2,FALSE),"ND"))</f>
        <v/>
      </c>
      <c r="AP28" t="str" cm="1">
        <f t="array" ref="AP28">IF(FORM_COMP[[#This Row],[Room (01/11)]]="","",IFERROR(VLOOKUP(CONCATENATE(FORM_COMP[[#This Row],[Hotel]:[Hotel]],".",FORM_COMP[[#This Row],[Room (01/11)]]),SET!$AI$2:$AJ$37,2,FALSE),"ND"))</f>
        <v/>
      </c>
      <c r="AQ28" t="str" cm="1">
        <f t="array" ref="AQ28">IF(FORM_COMP[[#This Row],[Room (02/11)]]="","",IFERROR(VLOOKUP(CONCATENATE(FORM_COMP[[#This Row],[Hotel]:[Hotel]],".",FORM_COMP[[#This Row],[Room (02/11)]]),SET!$AI$2:$AJ$37,2,FALSE),"ND"))</f>
        <v/>
      </c>
      <c r="AR28" t="str" cm="1">
        <f t="array" ref="AR28">IF(FORM_COMP[[#This Row],[Room (03/11)]]="","",IFERROR(VLOOKUP(CONCATENATE(FORM_COMP[[#This Row],[Hotel]:[Hotel]],".",FORM_COMP[[#This Row],[Room (03/11)]]),SET!$AI$2:$AJ$37,2,FALSE),"ND"))</f>
        <v/>
      </c>
      <c r="AS28" t="str" cm="1">
        <f t="array" ref="AS28">IF(FORM_COMP[[#This Row],[Room (04/11)]]="","",IFERROR(VLOOKUP(CONCATENATE(FORM_COMP[[#This Row],[Hotel]:[Hotel]],".",FORM_COMP[[#This Row],[Room (04/11)]]),SET!$AI$2:$AJ$37,2,FALSE),"ND"))</f>
        <v/>
      </c>
      <c r="AT28" s="35" t="str" cm="1">
        <f t="array" ref="AT28">IF(FORM_COMP[[#This Row],[Room (05/11)]]="","",IFERROR(VLOOKUP(CONCATENATE(FORM_COMP[[#This Row],[Hotel]:[Hotel]],".",FORM_COMP[[#This Row],[Room (05/11)]]),SET!$AI$2:$AJ$37,2,FALSE),"ND"))</f>
        <v/>
      </c>
    </row>
    <row r="29" spans="2:46">
      <c r="B29" s="2" t="str">
        <f>IF(FORM_COMP[[#This Row],[Title]]="","",IF(OR(FORM_COMP[[#This Row],[Hotel]]=""),"O",IF(COUNTIF(AO29:AT29,"ND")&gt;0.5,"R",IF(OR((COUNTIF(FORM_COMP[[#This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(05/11)]],""))=COUNTIF(AH29:AM29,"NO"),FORM_COMP[[#This Row],[Hotel]]="UNOFFICIAL HOTEL"),"G","O"))))</f>
        <v/>
      </c>
      <c r="C29" s="2">
        <v>17</v>
      </c>
      <c r="D29" s="2" t="str">
        <f>IF(FORM_GEN[[#This Row],[Title]]="","",FORM_GEN[[#This Row],[Title]])</f>
        <v/>
      </c>
      <c r="E29" s="2" t="str">
        <f>IF(FORM_GEN[[#This Row],[LAST NAME]]="","",FORM_GEN[[#This Row],[LAST NAME]])</f>
        <v/>
      </c>
      <c r="F29" s="2" t="str">
        <f>IF(FORM_GEN[[#This Row],[FIRST NAME]]="","",FORM_GEN[[#This Row],[FIRST NAME]])</f>
        <v/>
      </c>
      <c r="G29" s="2" t="str">
        <f>IF(FORM_GEN[[#This Row],[Function]]="","",FORM_GEN[[#This Row],[Function]])</f>
        <v/>
      </c>
      <c r="H29" s="13" t="str">
        <f>IF(FORM_GEN[[#This Row],[Arrival date]]="","",FORM_GEN[[#This Row],[Arrival date]])</f>
        <v/>
      </c>
      <c r="I29" s="13" t="str">
        <f>IF(FORM_GEN[[#This Row],[Departure date]]="","",FORM_GEN[[#This Row],[Departure date]])</f>
        <v/>
      </c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4"/>
      <c r="AH29" t="str" cm="1">
        <f t="array" ref="AH2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9" t="str" cm="1">
        <f t="array" ref="AI2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9" t="str" cm="1">
        <f t="array" ref="AJ2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9" t="str" cm="1">
        <f t="array" ref="AK2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9" t="str" cm="1">
        <f t="array" ref="AL2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9" t="str" cm="1">
        <f t="array" ref="AM2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9" t="str" cm="1">
        <f t="array" ref="AO29">IF(FORM_COMP[[#This Row],[Room (31/10)]]="","",IFERROR(VLOOKUP(CONCATENATE(FORM_COMP[[#This Row],[Hotel]:[Hotel]],".",FORM_COMP[[#This Row],[Room (31/10)]]),SET!$AI$2:$AJ$37,2,FALSE),"ND"))</f>
        <v/>
      </c>
      <c r="AP29" t="str" cm="1">
        <f t="array" ref="AP29">IF(FORM_COMP[[#This Row],[Room (01/11)]]="","",IFERROR(VLOOKUP(CONCATENATE(FORM_COMP[[#This Row],[Hotel]:[Hotel]],".",FORM_COMP[[#This Row],[Room (01/11)]]),SET!$AI$2:$AJ$37,2,FALSE),"ND"))</f>
        <v/>
      </c>
      <c r="AQ29" t="str" cm="1">
        <f t="array" ref="AQ29">IF(FORM_COMP[[#This Row],[Room (02/11)]]="","",IFERROR(VLOOKUP(CONCATENATE(FORM_COMP[[#This Row],[Hotel]:[Hotel]],".",FORM_COMP[[#This Row],[Room (02/11)]]),SET!$AI$2:$AJ$37,2,FALSE),"ND"))</f>
        <v/>
      </c>
      <c r="AR29" t="str" cm="1">
        <f t="array" ref="AR29">IF(FORM_COMP[[#This Row],[Room (03/11)]]="","",IFERROR(VLOOKUP(CONCATENATE(FORM_COMP[[#This Row],[Hotel]:[Hotel]],".",FORM_COMP[[#This Row],[Room (03/11)]]),SET!$AI$2:$AJ$37,2,FALSE),"ND"))</f>
        <v/>
      </c>
      <c r="AS29" t="str" cm="1">
        <f t="array" ref="AS29">IF(FORM_COMP[[#This Row],[Room (04/11)]]="","",IFERROR(VLOOKUP(CONCATENATE(FORM_COMP[[#This Row],[Hotel]:[Hotel]],".",FORM_COMP[[#This Row],[Room (04/11)]]),SET!$AI$2:$AJ$37,2,FALSE),"ND"))</f>
        <v/>
      </c>
      <c r="AT29" s="35" t="str" cm="1">
        <f t="array" ref="AT29">IF(FORM_COMP[[#This Row],[Room (05/11)]]="","",IFERROR(VLOOKUP(CONCATENATE(FORM_COMP[[#This Row],[Hotel]:[Hotel]],".",FORM_COMP[[#This Row],[Room (05/11)]]),SET!$AI$2:$AJ$37,2,FALSE),"ND"))</f>
        <v/>
      </c>
    </row>
    <row r="30" spans="2:46">
      <c r="B30" s="2" t="str">
        <f>IF(FORM_COMP[[#This Row],[Title]]="","",IF(OR(FORM_COMP[[#This Row],[Hotel]]=""),"O",IF(COUNTIF(AO30:AT30,"ND")&gt;0.5,"R",IF(OR((COUNTIF(FORM_COMP[[#This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(05/11)]],""))=COUNTIF(AH30:AM30,"NO"),FORM_COMP[[#This Row],[Hotel]]="UNOFFICIAL HOTEL"),"G","O"))))</f>
        <v/>
      </c>
      <c r="C30" s="2">
        <v>18</v>
      </c>
      <c r="D30" s="2" t="str">
        <f>IF(FORM_GEN[[#This Row],[Title]]="","",FORM_GEN[[#This Row],[Title]])</f>
        <v/>
      </c>
      <c r="E30" s="2" t="str">
        <f>IF(FORM_GEN[[#This Row],[LAST NAME]]="","",FORM_GEN[[#This Row],[LAST NAME]])</f>
        <v/>
      </c>
      <c r="F30" s="2" t="str">
        <f>IF(FORM_GEN[[#This Row],[FIRST NAME]]="","",FORM_GEN[[#This Row],[FIRST NAME]])</f>
        <v/>
      </c>
      <c r="G30" s="2" t="str">
        <f>IF(FORM_GEN[[#This Row],[Function]]="","",FORM_GEN[[#This Row],[Function]])</f>
        <v/>
      </c>
      <c r="H30" s="13" t="str">
        <f>IF(FORM_GEN[[#This Row],[Arrival date]]="","",FORM_GEN[[#This Row],[Arrival date]])</f>
        <v/>
      </c>
      <c r="I30" s="13" t="str">
        <f>IF(FORM_GEN[[#This Row],[Departure date]]="","",FORM_GEN[[#This Row],[Departure date]])</f>
        <v/>
      </c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4"/>
      <c r="AH30" t="str" cm="1">
        <f t="array" ref="AH3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0" t="str" cm="1">
        <f t="array" ref="AI3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0" t="str" cm="1">
        <f t="array" ref="AJ3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0" t="str" cm="1">
        <f t="array" ref="AK3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0" t="str" cm="1">
        <f t="array" ref="AL3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0" t="str" cm="1">
        <f t="array" ref="AM3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0" t="str" cm="1">
        <f t="array" ref="AO30">IF(FORM_COMP[[#This Row],[Room (31/10)]]="","",IFERROR(VLOOKUP(CONCATENATE(FORM_COMP[[#This Row],[Hotel]:[Hotel]],".",FORM_COMP[[#This Row],[Room (31/10)]]),SET!$AI$2:$AJ$37,2,FALSE),"ND"))</f>
        <v/>
      </c>
      <c r="AP30" t="str" cm="1">
        <f t="array" ref="AP30">IF(FORM_COMP[[#This Row],[Room (01/11)]]="","",IFERROR(VLOOKUP(CONCATENATE(FORM_COMP[[#This Row],[Hotel]:[Hotel]],".",FORM_COMP[[#This Row],[Room (01/11)]]),SET!$AI$2:$AJ$37,2,FALSE),"ND"))</f>
        <v/>
      </c>
      <c r="AQ30" t="str" cm="1">
        <f t="array" ref="AQ30">IF(FORM_COMP[[#This Row],[Room (02/11)]]="","",IFERROR(VLOOKUP(CONCATENATE(FORM_COMP[[#This Row],[Hotel]:[Hotel]],".",FORM_COMP[[#This Row],[Room (02/11)]]),SET!$AI$2:$AJ$37,2,FALSE),"ND"))</f>
        <v/>
      </c>
      <c r="AR30" t="str" cm="1">
        <f t="array" ref="AR30">IF(FORM_COMP[[#This Row],[Room (03/11)]]="","",IFERROR(VLOOKUP(CONCATENATE(FORM_COMP[[#This Row],[Hotel]:[Hotel]],".",FORM_COMP[[#This Row],[Room (03/11)]]),SET!$AI$2:$AJ$37,2,FALSE),"ND"))</f>
        <v/>
      </c>
      <c r="AS30" t="str" cm="1">
        <f t="array" ref="AS30">IF(FORM_COMP[[#This Row],[Room (04/11)]]="","",IFERROR(VLOOKUP(CONCATENATE(FORM_COMP[[#This Row],[Hotel]:[Hotel]],".",FORM_COMP[[#This Row],[Room (04/11)]]),SET!$AI$2:$AJ$37,2,FALSE),"ND"))</f>
        <v/>
      </c>
      <c r="AT30" s="35" t="str" cm="1">
        <f t="array" ref="AT30">IF(FORM_COMP[[#This Row],[Room (05/11)]]="","",IFERROR(VLOOKUP(CONCATENATE(FORM_COMP[[#This Row],[Hotel]:[Hotel]],".",FORM_COMP[[#This Row],[Room (05/11)]]),SET!$AI$2:$AJ$37,2,FALSE),"ND"))</f>
        <v/>
      </c>
    </row>
    <row r="31" spans="2:46">
      <c r="B31" s="2" t="str">
        <f>IF(FORM_COMP[[#This Row],[Title]]="","",IF(OR(FORM_COMP[[#This Row],[Hotel]]=""),"O",IF(COUNTIF(AO31:AT31,"ND")&gt;0.5,"R",IF(OR((COUNTIF(FORM_COMP[[#This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(05/11)]],""))=COUNTIF(AH31:AM31,"NO"),FORM_COMP[[#This Row],[Hotel]]="UNOFFICIAL HOTEL"),"G","O"))))</f>
        <v/>
      </c>
      <c r="C31" s="2">
        <v>19</v>
      </c>
      <c r="D31" s="2" t="str">
        <f>IF(FORM_GEN[[#This Row],[Title]]="","",FORM_GEN[[#This Row],[Title]])</f>
        <v/>
      </c>
      <c r="E31" s="2" t="str">
        <f>IF(FORM_GEN[[#This Row],[LAST NAME]]="","",FORM_GEN[[#This Row],[LAST NAME]])</f>
        <v/>
      </c>
      <c r="F31" s="2" t="str">
        <f>IF(FORM_GEN[[#This Row],[FIRST NAME]]="","",FORM_GEN[[#This Row],[FIRST NAME]])</f>
        <v/>
      </c>
      <c r="G31" s="2" t="str">
        <f>IF(FORM_GEN[[#This Row],[Function]]="","",FORM_GEN[[#This Row],[Function]])</f>
        <v/>
      </c>
      <c r="H31" s="13" t="str">
        <f>IF(FORM_GEN[[#This Row],[Arrival date]]="","",FORM_GEN[[#This Row],[Arrival date]])</f>
        <v/>
      </c>
      <c r="I31" s="13" t="str">
        <f>IF(FORM_GEN[[#This Row],[Departure date]]="","",FORM_GEN[[#This Row],[Departure date]])</f>
        <v/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4"/>
      <c r="AH31" t="str" cm="1">
        <f t="array" ref="AH3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1" t="str" cm="1">
        <f t="array" ref="AI3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1" t="str" cm="1">
        <f t="array" ref="AJ3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1" t="str" cm="1">
        <f t="array" ref="AK3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1" t="str" cm="1">
        <f t="array" ref="AL3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1" t="str" cm="1">
        <f t="array" ref="AM3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1" t="str" cm="1">
        <f t="array" ref="AO31">IF(FORM_COMP[[#This Row],[Room (31/10)]]="","",IFERROR(VLOOKUP(CONCATENATE(FORM_COMP[[#This Row],[Hotel]:[Hotel]],".",FORM_COMP[[#This Row],[Room (31/10)]]),SET!$AI$2:$AJ$37,2,FALSE),"ND"))</f>
        <v/>
      </c>
      <c r="AP31" t="str" cm="1">
        <f t="array" ref="AP31">IF(FORM_COMP[[#This Row],[Room (01/11)]]="","",IFERROR(VLOOKUP(CONCATENATE(FORM_COMP[[#This Row],[Hotel]:[Hotel]],".",FORM_COMP[[#This Row],[Room (01/11)]]),SET!$AI$2:$AJ$37,2,FALSE),"ND"))</f>
        <v/>
      </c>
      <c r="AQ31" t="str" cm="1">
        <f t="array" ref="AQ31">IF(FORM_COMP[[#This Row],[Room (02/11)]]="","",IFERROR(VLOOKUP(CONCATENATE(FORM_COMP[[#This Row],[Hotel]:[Hotel]],".",FORM_COMP[[#This Row],[Room (02/11)]]),SET!$AI$2:$AJ$37,2,FALSE),"ND"))</f>
        <v/>
      </c>
      <c r="AR31" t="str" cm="1">
        <f t="array" ref="AR31">IF(FORM_COMP[[#This Row],[Room (03/11)]]="","",IFERROR(VLOOKUP(CONCATENATE(FORM_COMP[[#This Row],[Hotel]:[Hotel]],".",FORM_COMP[[#This Row],[Room (03/11)]]),SET!$AI$2:$AJ$37,2,FALSE),"ND"))</f>
        <v/>
      </c>
      <c r="AS31" t="str" cm="1">
        <f t="array" ref="AS31">IF(FORM_COMP[[#This Row],[Room (04/11)]]="","",IFERROR(VLOOKUP(CONCATENATE(FORM_COMP[[#This Row],[Hotel]:[Hotel]],".",FORM_COMP[[#This Row],[Room (04/11)]]),SET!$AI$2:$AJ$37,2,FALSE),"ND"))</f>
        <v/>
      </c>
      <c r="AT31" s="35" t="str" cm="1">
        <f t="array" ref="AT31">IF(FORM_COMP[[#This Row],[Room (05/11)]]="","",IFERROR(VLOOKUP(CONCATENATE(FORM_COMP[[#This Row],[Hotel]:[Hotel]],".",FORM_COMP[[#This Row],[Room (05/11)]]),SET!$AI$2:$AJ$37,2,FALSE),"ND"))</f>
        <v/>
      </c>
    </row>
    <row r="32" spans="2:46">
      <c r="B32" s="2" t="str">
        <f>IF(FORM_COMP[[#This Row],[Title]]="","",IF(OR(FORM_COMP[[#This Row],[Hotel]]=""),"O",IF(COUNTIF(AO32:AT32,"ND")&gt;0.5,"R",IF(OR((COUNTIF(FORM_COMP[[#This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(05/11)]],""))=COUNTIF(AH32:AM32,"NO"),FORM_COMP[[#This Row],[Hotel]]="UNOFFICIAL HOTEL"),"G","O"))))</f>
        <v/>
      </c>
      <c r="C32" s="2">
        <v>20</v>
      </c>
      <c r="D32" s="2" t="str">
        <f>IF(FORM_GEN[[#This Row],[Title]]="","",FORM_GEN[[#This Row],[Title]])</f>
        <v/>
      </c>
      <c r="E32" s="2" t="str">
        <f>IF(FORM_GEN[[#This Row],[LAST NAME]]="","",FORM_GEN[[#This Row],[LAST NAME]])</f>
        <v/>
      </c>
      <c r="F32" s="2" t="str">
        <f>IF(FORM_GEN[[#This Row],[FIRST NAME]]="","",FORM_GEN[[#This Row],[FIRST NAME]])</f>
        <v/>
      </c>
      <c r="G32" s="2" t="str">
        <f>IF(FORM_GEN[[#This Row],[Function]]="","",FORM_GEN[[#This Row],[Function]])</f>
        <v/>
      </c>
      <c r="H32" s="13" t="str">
        <f>IF(FORM_GEN[[#This Row],[Arrival date]]="","",FORM_GEN[[#This Row],[Arrival date]])</f>
        <v/>
      </c>
      <c r="I32" s="13" t="str">
        <f>IF(FORM_GEN[[#This Row],[Departure date]]="","",FORM_GEN[[#This Row],[Departure date]])</f>
        <v/>
      </c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4"/>
      <c r="AH32" t="str" cm="1">
        <f t="array" ref="AH3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2" t="str" cm="1">
        <f t="array" ref="AI3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2" t="str" cm="1">
        <f t="array" ref="AJ3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2" t="str" cm="1">
        <f t="array" ref="AK3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2" t="str" cm="1">
        <f t="array" ref="AL3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2" t="str" cm="1">
        <f t="array" ref="AM3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2" t="str" cm="1">
        <f t="array" ref="AO32">IF(FORM_COMP[[#This Row],[Room (31/10)]]="","",IFERROR(VLOOKUP(CONCATENATE(FORM_COMP[[#This Row],[Hotel]:[Hotel]],".",FORM_COMP[[#This Row],[Room (31/10)]]),SET!$AI$2:$AJ$37,2,FALSE),"ND"))</f>
        <v/>
      </c>
      <c r="AP32" t="str" cm="1">
        <f t="array" ref="AP32">IF(FORM_COMP[[#This Row],[Room (01/11)]]="","",IFERROR(VLOOKUP(CONCATENATE(FORM_COMP[[#This Row],[Hotel]:[Hotel]],".",FORM_COMP[[#This Row],[Room (01/11)]]),SET!$AI$2:$AJ$37,2,FALSE),"ND"))</f>
        <v/>
      </c>
      <c r="AQ32" t="str" cm="1">
        <f t="array" ref="AQ32">IF(FORM_COMP[[#This Row],[Room (02/11)]]="","",IFERROR(VLOOKUP(CONCATENATE(FORM_COMP[[#This Row],[Hotel]:[Hotel]],".",FORM_COMP[[#This Row],[Room (02/11)]]),SET!$AI$2:$AJ$37,2,FALSE),"ND"))</f>
        <v/>
      </c>
      <c r="AR32" t="str" cm="1">
        <f t="array" ref="AR32">IF(FORM_COMP[[#This Row],[Room (03/11)]]="","",IFERROR(VLOOKUP(CONCATENATE(FORM_COMP[[#This Row],[Hotel]:[Hotel]],".",FORM_COMP[[#This Row],[Room (03/11)]]),SET!$AI$2:$AJ$37,2,FALSE),"ND"))</f>
        <v/>
      </c>
      <c r="AS32" t="str" cm="1">
        <f t="array" ref="AS32">IF(FORM_COMP[[#This Row],[Room (04/11)]]="","",IFERROR(VLOOKUP(CONCATENATE(FORM_COMP[[#This Row],[Hotel]:[Hotel]],".",FORM_COMP[[#This Row],[Room (04/11)]]),SET!$AI$2:$AJ$37,2,FALSE),"ND"))</f>
        <v/>
      </c>
      <c r="AT32" s="35" t="str" cm="1">
        <f t="array" ref="AT32">IF(FORM_COMP[[#This Row],[Room (05/11)]]="","",IFERROR(VLOOKUP(CONCATENATE(FORM_COMP[[#This Row],[Hotel]:[Hotel]],".",FORM_COMP[[#This Row],[Room (05/11)]]),SET!$AI$2:$AJ$37,2,FALSE),"ND"))</f>
        <v/>
      </c>
    </row>
    <row r="33" spans="2:46">
      <c r="B33" s="2" t="str">
        <f>IF(FORM_COMP[[#This Row],[Title]]="","",IF(OR(FORM_COMP[[#This Row],[Hotel]]=""),"O",IF(COUNTIF(AO33:AT33,"ND")&gt;0.5,"R",IF(OR((COUNTIF(FORM_COMP[[#This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(05/11)]],""))=COUNTIF(AH33:AM33,"NO"),FORM_COMP[[#This Row],[Hotel]]="UNOFFICIAL HOTEL"),"G","O"))))</f>
        <v/>
      </c>
      <c r="C33" s="2">
        <v>21</v>
      </c>
      <c r="D33" s="2" t="str">
        <f>IF(FORM_GEN[[#This Row],[Title]]="","",FORM_GEN[[#This Row],[Title]])</f>
        <v/>
      </c>
      <c r="E33" s="2" t="str">
        <f>IF(FORM_GEN[[#This Row],[LAST NAME]]="","",FORM_GEN[[#This Row],[LAST NAME]])</f>
        <v/>
      </c>
      <c r="F33" s="2" t="str">
        <f>IF(FORM_GEN[[#This Row],[FIRST NAME]]="","",FORM_GEN[[#This Row],[FIRST NAME]])</f>
        <v/>
      </c>
      <c r="G33" s="2" t="str">
        <f>IF(FORM_GEN[[#This Row],[Function]]="","",FORM_GEN[[#This Row],[Function]])</f>
        <v/>
      </c>
      <c r="H33" s="13" t="str">
        <f>IF(FORM_GEN[[#This Row],[Arrival date]]="","",FORM_GEN[[#This Row],[Arrival date]])</f>
        <v/>
      </c>
      <c r="I33" s="13" t="str">
        <f>IF(FORM_GEN[[#This Row],[Departure date]]="","",FORM_GEN[[#This Row],[Departure date]])</f>
        <v/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4"/>
      <c r="AH33" t="str" cm="1">
        <f t="array" ref="AH3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3" t="str" cm="1">
        <f t="array" ref="AI3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3" t="str" cm="1">
        <f t="array" ref="AJ3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3" t="str" cm="1">
        <f t="array" ref="AK3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3" t="str" cm="1">
        <f t="array" ref="AL3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3" t="str" cm="1">
        <f t="array" ref="AM3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3" t="str" cm="1">
        <f t="array" ref="AO33">IF(FORM_COMP[[#This Row],[Room (31/10)]]="","",IFERROR(VLOOKUP(CONCATENATE(FORM_COMP[[#This Row],[Hotel]:[Hotel]],".",FORM_COMP[[#This Row],[Room (31/10)]]),SET!$AI$2:$AJ$37,2,FALSE),"ND"))</f>
        <v/>
      </c>
      <c r="AP33" t="str" cm="1">
        <f t="array" ref="AP33">IF(FORM_COMP[[#This Row],[Room (01/11)]]="","",IFERROR(VLOOKUP(CONCATENATE(FORM_COMP[[#This Row],[Hotel]:[Hotel]],".",FORM_COMP[[#This Row],[Room (01/11)]]),SET!$AI$2:$AJ$37,2,FALSE),"ND"))</f>
        <v/>
      </c>
      <c r="AQ33" t="str" cm="1">
        <f t="array" ref="AQ33">IF(FORM_COMP[[#This Row],[Room (02/11)]]="","",IFERROR(VLOOKUP(CONCATENATE(FORM_COMP[[#This Row],[Hotel]:[Hotel]],".",FORM_COMP[[#This Row],[Room (02/11)]]),SET!$AI$2:$AJ$37,2,FALSE),"ND"))</f>
        <v/>
      </c>
      <c r="AR33" t="str" cm="1">
        <f t="array" ref="AR33">IF(FORM_COMP[[#This Row],[Room (03/11)]]="","",IFERROR(VLOOKUP(CONCATENATE(FORM_COMP[[#This Row],[Hotel]:[Hotel]],".",FORM_COMP[[#This Row],[Room (03/11)]]),SET!$AI$2:$AJ$37,2,FALSE),"ND"))</f>
        <v/>
      </c>
      <c r="AS33" t="str" cm="1">
        <f t="array" ref="AS33">IF(FORM_COMP[[#This Row],[Room (04/11)]]="","",IFERROR(VLOOKUP(CONCATENATE(FORM_COMP[[#This Row],[Hotel]:[Hotel]],".",FORM_COMP[[#This Row],[Room (04/11)]]),SET!$AI$2:$AJ$37,2,FALSE),"ND"))</f>
        <v/>
      </c>
      <c r="AT33" s="35" t="str" cm="1">
        <f t="array" ref="AT33">IF(FORM_COMP[[#This Row],[Room (05/11)]]="","",IFERROR(VLOOKUP(CONCATENATE(FORM_COMP[[#This Row],[Hotel]:[Hotel]],".",FORM_COMP[[#This Row],[Room (05/11)]]),SET!$AI$2:$AJ$37,2,FALSE),"ND"))</f>
        <v/>
      </c>
    </row>
    <row r="34" spans="2:46">
      <c r="B34" s="2" t="str">
        <f>IF(FORM_COMP[[#This Row],[Title]]="","",IF(OR(FORM_COMP[[#This Row],[Hotel]]=""),"O",IF(COUNTIF(AO34:AT34,"ND")&gt;0.5,"R",IF(OR((COUNTIF(FORM_COMP[[#This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(05/11)]],""))=COUNTIF(AH34:AM34,"NO"),FORM_COMP[[#This Row],[Hotel]]="UNOFFICIAL HOTEL"),"G","O"))))</f>
        <v/>
      </c>
      <c r="C34" s="2">
        <v>22</v>
      </c>
      <c r="D34" s="2" t="str">
        <f>IF(FORM_GEN[[#This Row],[Title]]="","",FORM_GEN[[#This Row],[Title]])</f>
        <v/>
      </c>
      <c r="E34" s="2" t="str">
        <f>IF(FORM_GEN[[#This Row],[LAST NAME]]="","",FORM_GEN[[#This Row],[LAST NAME]])</f>
        <v/>
      </c>
      <c r="F34" s="2" t="str">
        <f>IF(FORM_GEN[[#This Row],[FIRST NAME]]="","",FORM_GEN[[#This Row],[FIRST NAME]])</f>
        <v/>
      </c>
      <c r="G34" s="2" t="str">
        <f>IF(FORM_GEN[[#This Row],[Function]]="","",FORM_GEN[[#This Row],[Function]])</f>
        <v/>
      </c>
      <c r="H34" s="13" t="str">
        <f>IF(FORM_GEN[[#This Row],[Arrival date]]="","",FORM_GEN[[#This Row],[Arrival date]])</f>
        <v/>
      </c>
      <c r="I34" s="13" t="str">
        <f>IF(FORM_GEN[[#This Row],[Departure date]]="","",FORM_GEN[[#This Row],[Departure date]])</f>
        <v/>
      </c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4"/>
      <c r="AH34" t="str" cm="1">
        <f t="array" ref="AH3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4" t="str" cm="1">
        <f t="array" ref="AI3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4" t="str" cm="1">
        <f t="array" ref="AJ3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4" t="str" cm="1">
        <f t="array" ref="AK3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4" t="str" cm="1">
        <f t="array" ref="AL3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4" t="str" cm="1">
        <f t="array" ref="AM3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4" t="str" cm="1">
        <f t="array" ref="AO34">IF(FORM_COMP[[#This Row],[Room (31/10)]]="","",IFERROR(VLOOKUP(CONCATENATE(FORM_COMP[[#This Row],[Hotel]:[Hotel]],".",FORM_COMP[[#This Row],[Room (31/10)]]),SET!$AI$2:$AJ$37,2,FALSE),"ND"))</f>
        <v/>
      </c>
      <c r="AP34" t="str" cm="1">
        <f t="array" ref="AP34">IF(FORM_COMP[[#This Row],[Room (01/11)]]="","",IFERROR(VLOOKUP(CONCATENATE(FORM_COMP[[#This Row],[Hotel]:[Hotel]],".",FORM_COMP[[#This Row],[Room (01/11)]]),SET!$AI$2:$AJ$37,2,FALSE),"ND"))</f>
        <v/>
      </c>
      <c r="AQ34" t="str" cm="1">
        <f t="array" ref="AQ34">IF(FORM_COMP[[#This Row],[Room (02/11)]]="","",IFERROR(VLOOKUP(CONCATENATE(FORM_COMP[[#This Row],[Hotel]:[Hotel]],".",FORM_COMP[[#This Row],[Room (02/11)]]),SET!$AI$2:$AJ$37,2,FALSE),"ND"))</f>
        <v/>
      </c>
      <c r="AR34" t="str" cm="1">
        <f t="array" ref="AR34">IF(FORM_COMP[[#This Row],[Room (03/11)]]="","",IFERROR(VLOOKUP(CONCATENATE(FORM_COMP[[#This Row],[Hotel]:[Hotel]],".",FORM_COMP[[#This Row],[Room (03/11)]]),SET!$AI$2:$AJ$37,2,FALSE),"ND"))</f>
        <v/>
      </c>
      <c r="AS34" t="str" cm="1">
        <f t="array" ref="AS34">IF(FORM_COMP[[#This Row],[Room (04/11)]]="","",IFERROR(VLOOKUP(CONCATENATE(FORM_COMP[[#This Row],[Hotel]:[Hotel]],".",FORM_COMP[[#This Row],[Room (04/11)]]),SET!$AI$2:$AJ$37,2,FALSE),"ND"))</f>
        <v/>
      </c>
      <c r="AT34" s="35" t="str" cm="1">
        <f t="array" ref="AT34">IF(FORM_COMP[[#This Row],[Room (05/11)]]="","",IFERROR(VLOOKUP(CONCATENATE(FORM_COMP[[#This Row],[Hotel]:[Hotel]],".",FORM_COMP[[#This Row],[Room (05/11)]]),SET!$AI$2:$AJ$37,2,FALSE),"ND"))</f>
        <v/>
      </c>
    </row>
    <row r="35" spans="2:46">
      <c r="B35" s="2" t="str">
        <f>IF(FORM_COMP[[#This Row],[Title]]="","",IF(OR(FORM_COMP[[#This Row],[Hotel]]=""),"O",IF(COUNTIF(AO35:AT35,"ND")&gt;0.5,"R",IF(OR((COUNTIF(FORM_COMP[[#This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(05/11)]],""))=COUNTIF(AH35:AM35,"NO"),FORM_COMP[[#This Row],[Hotel]]="UNOFFICIAL HOTEL"),"G","O"))))</f>
        <v/>
      </c>
      <c r="C35" s="2">
        <v>23</v>
      </c>
      <c r="D35" s="2" t="str">
        <f>IF(FORM_GEN[[#This Row],[Title]]="","",FORM_GEN[[#This Row],[Title]])</f>
        <v/>
      </c>
      <c r="E35" s="2" t="str">
        <f>IF(FORM_GEN[[#This Row],[LAST NAME]]="","",FORM_GEN[[#This Row],[LAST NAME]])</f>
        <v/>
      </c>
      <c r="F35" s="2" t="str">
        <f>IF(FORM_GEN[[#This Row],[FIRST NAME]]="","",FORM_GEN[[#This Row],[FIRST NAME]])</f>
        <v/>
      </c>
      <c r="G35" s="2" t="str">
        <f>IF(FORM_GEN[[#This Row],[Function]]="","",FORM_GEN[[#This Row],[Function]])</f>
        <v/>
      </c>
      <c r="H35" s="13" t="str">
        <f>IF(FORM_GEN[[#This Row],[Arrival date]]="","",FORM_GEN[[#This Row],[Arrival date]])</f>
        <v/>
      </c>
      <c r="I35" s="13" t="str">
        <f>IF(FORM_GEN[[#This Row],[Departure date]]="","",FORM_GEN[[#This Row],[Departure date]])</f>
        <v/>
      </c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4"/>
      <c r="AH35" t="str" cm="1">
        <f t="array" ref="AH3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5" t="str" cm="1">
        <f t="array" ref="AI3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5" t="str" cm="1">
        <f t="array" ref="AJ3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5" t="str" cm="1">
        <f t="array" ref="AK3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5" t="str" cm="1">
        <f t="array" ref="AL3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5" t="str" cm="1">
        <f t="array" ref="AM3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5" t="str" cm="1">
        <f t="array" ref="AO35">IF(FORM_COMP[[#This Row],[Room (31/10)]]="","",IFERROR(VLOOKUP(CONCATENATE(FORM_COMP[[#This Row],[Hotel]:[Hotel]],".",FORM_COMP[[#This Row],[Room (31/10)]]),SET!$AI$2:$AJ$37,2,FALSE),"ND"))</f>
        <v/>
      </c>
      <c r="AP35" t="str" cm="1">
        <f t="array" ref="AP35">IF(FORM_COMP[[#This Row],[Room (01/11)]]="","",IFERROR(VLOOKUP(CONCATENATE(FORM_COMP[[#This Row],[Hotel]:[Hotel]],".",FORM_COMP[[#This Row],[Room (01/11)]]),SET!$AI$2:$AJ$37,2,FALSE),"ND"))</f>
        <v/>
      </c>
      <c r="AQ35" t="str" cm="1">
        <f t="array" ref="AQ35">IF(FORM_COMP[[#This Row],[Room (02/11)]]="","",IFERROR(VLOOKUP(CONCATENATE(FORM_COMP[[#This Row],[Hotel]:[Hotel]],".",FORM_COMP[[#This Row],[Room (02/11)]]),SET!$AI$2:$AJ$37,2,FALSE),"ND"))</f>
        <v/>
      </c>
      <c r="AR35" t="str" cm="1">
        <f t="array" ref="AR35">IF(FORM_COMP[[#This Row],[Room (03/11)]]="","",IFERROR(VLOOKUP(CONCATENATE(FORM_COMP[[#This Row],[Hotel]:[Hotel]],".",FORM_COMP[[#This Row],[Room (03/11)]]),SET!$AI$2:$AJ$37,2,FALSE),"ND"))</f>
        <v/>
      </c>
      <c r="AS35" t="str" cm="1">
        <f t="array" ref="AS35">IF(FORM_COMP[[#This Row],[Room (04/11)]]="","",IFERROR(VLOOKUP(CONCATENATE(FORM_COMP[[#This Row],[Hotel]:[Hotel]],".",FORM_COMP[[#This Row],[Room (04/11)]]),SET!$AI$2:$AJ$37,2,FALSE),"ND"))</f>
        <v/>
      </c>
      <c r="AT35" s="35" t="str" cm="1">
        <f t="array" ref="AT35">IF(FORM_COMP[[#This Row],[Room (05/11)]]="","",IFERROR(VLOOKUP(CONCATENATE(FORM_COMP[[#This Row],[Hotel]:[Hotel]],".",FORM_COMP[[#This Row],[Room (05/11)]]),SET!$AI$2:$AJ$37,2,FALSE),"ND"))</f>
        <v/>
      </c>
    </row>
    <row r="36" spans="2:46">
      <c r="B36" s="2" t="str">
        <f>IF(FORM_COMP[[#This Row],[Title]]="","",IF(OR(FORM_COMP[[#This Row],[Hotel]]=""),"O",IF(COUNTIF(AO36:AT36,"ND")&gt;0.5,"R",IF(OR((COUNTIF(FORM_COMP[[#This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(05/11)]],""))=COUNTIF(AH36:AM36,"NO"),FORM_COMP[[#This Row],[Hotel]]="UNOFFICIAL HOTEL"),"G","O"))))</f>
        <v/>
      </c>
      <c r="C36" s="2">
        <v>24</v>
      </c>
      <c r="D36" s="2" t="str">
        <f>IF(FORM_GEN[[#This Row],[Title]]="","",FORM_GEN[[#This Row],[Title]])</f>
        <v/>
      </c>
      <c r="E36" s="2" t="str">
        <f>IF(FORM_GEN[[#This Row],[LAST NAME]]="","",FORM_GEN[[#This Row],[LAST NAME]])</f>
        <v/>
      </c>
      <c r="F36" s="2" t="str">
        <f>IF(FORM_GEN[[#This Row],[FIRST NAME]]="","",FORM_GEN[[#This Row],[FIRST NAME]])</f>
        <v/>
      </c>
      <c r="G36" s="2" t="str">
        <f>IF(FORM_GEN[[#This Row],[Function]]="","",FORM_GEN[[#This Row],[Function]])</f>
        <v/>
      </c>
      <c r="H36" s="13" t="str">
        <f>IF(FORM_GEN[[#This Row],[Arrival date]]="","",FORM_GEN[[#This Row],[Arrival date]])</f>
        <v/>
      </c>
      <c r="I36" s="13" t="str">
        <f>IF(FORM_GEN[[#This Row],[Departure date]]="","",FORM_GEN[[#This Row],[Departure date]])</f>
        <v/>
      </c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4"/>
      <c r="AH36" t="str" cm="1">
        <f t="array" ref="AH3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6" t="str" cm="1">
        <f t="array" ref="AI3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6" t="str" cm="1">
        <f t="array" ref="AJ3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6" t="str" cm="1">
        <f t="array" ref="AK3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6" t="str" cm="1">
        <f t="array" ref="AL3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6" t="str" cm="1">
        <f t="array" ref="AM3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6" t="str" cm="1">
        <f t="array" ref="AO36">IF(FORM_COMP[[#This Row],[Room (31/10)]]="","",IFERROR(VLOOKUP(CONCATENATE(FORM_COMP[[#This Row],[Hotel]:[Hotel]],".",FORM_COMP[[#This Row],[Room (31/10)]]),SET!$AI$2:$AJ$37,2,FALSE),"ND"))</f>
        <v/>
      </c>
      <c r="AP36" t="str" cm="1">
        <f t="array" ref="AP36">IF(FORM_COMP[[#This Row],[Room (01/11)]]="","",IFERROR(VLOOKUP(CONCATENATE(FORM_COMP[[#This Row],[Hotel]:[Hotel]],".",FORM_COMP[[#This Row],[Room (01/11)]]),SET!$AI$2:$AJ$37,2,FALSE),"ND"))</f>
        <v/>
      </c>
      <c r="AQ36" t="str" cm="1">
        <f t="array" ref="AQ36">IF(FORM_COMP[[#This Row],[Room (02/11)]]="","",IFERROR(VLOOKUP(CONCATENATE(FORM_COMP[[#This Row],[Hotel]:[Hotel]],".",FORM_COMP[[#This Row],[Room (02/11)]]),SET!$AI$2:$AJ$37,2,FALSE),"ND"))</f>
        <v/>
      </c>
      <c r="AR36" t="str" cm="1">
        <f t="array" ref="AR36">IF(FORM_COMP[[#This Row],[Room (03/11)]]="","",IFERROR(VLOOKUP(CONCATENATE(FORM_COMP[[#This Row],[Hotel]:[Hotel]],".",FORM_COMP[[#This Row],[Room (03/11)]]),SET!$AI$2:$AJ$37,2,FALSE),"ND"))</f>
        <v/>
      </c>
      <c r="AS36" t="str" cm="1">
        <f t="array" ref="AS36">IF(FORM_COMP[[#This Row],[Room (04/11)]]="","",IFERROR(VLOOKUP(CONCATENATE(FORM_COMP[[#This Row],[Hotel]:[Hotel]],".",FORM_COMP[[#This Row],[Room (04/11)]]),SET!$AI$2:$AJ$37,2,FALSE),"ND"))</f>
        <v/>
      </c>
      <c r="AT36" s="35" t="str" cm="1">
        <f t="array" ref="AT36">IF(FORM_COMP[[#This Row],[Room (05/11)]]="","",IFERROR(VLOOKUP(CONCATENATE(FORM_COMP[[#This Row],[Hotel]:[Hotel]],".",FORM_COMP[[#This Row],[Room (05/11)]]),SET!$AI$2:$AJ$37,2,FALSE),"ND"))</f>
        <v/>
      </c>
    </row>
    <row r="37" spans="2:46">
      <c r="B37" s="2" t="str">
        <f>IF(FORM_COMP[[#This Row],[Title]]="","",IF(OR(FORM_COMP[[#This Row],[Hotel]]=""),"O",IF(COUNTIF(AO37:AT37,"ND")&gt;0.5,"R",IF(OR((COUNTIF(FORM_COMP[[#This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(05/11)]],""))=COUNTIF(AH37:AM37,"NO"),FORM_COMP[[#This Row],[Hotel]]="UNOFFICIAL HOTEL"),"G","O"))))</f>
        <v/>
      </c>
      <c r="C37" s="2">
        <v>25</v>
      </c>
      <c r="D37" s="2" t="str">
        <f>IF(FORM_GEN[[#This Row],[Title]]="","",FORM_GEN[[#This Row],[Title]])</f>
        <v/>
      </c>
      <c r="E37" s="2" t="str">
        <f>IF(FORM_GEN[[#This Row],[LAST NAME]]="","",FORM_GEN[[#This Row],[LAST NAME]])</f>
        <v/>
      </c>
      <c r="F37" s="2" t="str">
        <f>IF(FORM_GEN[[#This Row],[FIRST NAME]]="","",FORM_GEN[[#This Row],[FIRST NAME]])</f>
        <v/>
      </c>
      <c r="G37" s="2" t="str">
        <f>IF(FORM_GEN[[#This Row],[Function]]="","",FORM_GEN[[#This Row],[Function]])</f>
        <v/>
      </c>
      <c r="H37" s="13" t="str">
        <f>IF(FORM_GEN[[#This Row],[Arrival date]]="","",FORM_GEN[[#This Row],[Arrival date]])</f>
        <v/>
      </c>
      <c r="I37" s="13" t="str">
        <f>IF(FORM_GEN[[#This Row],[Departure date]]="","",FORM_GEN[[#This Row],[Departure date]])</f>
        <v/>
      </c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4"/>
      <c r="AH37" t="str" cm="1">
        <f t="array" ref="AH3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7" t="str" cm="1">
        <f t="array" ref="AI3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7" t="str" cm="1">
        <f t="array" ref="AJ3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7" t="str" cm="1">
        <f t="array" ref="AK3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7" t="str" cm="1">
        <f t="array" ref="AL3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7" t="str" cm="1">
        <f t="array" ref="AM3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7" t="str" cm="1">
        <f t="array" ref="AO37">IF(FORM_COMP[[#This Row],[Room (31/10)]]="","",IFERROR(VLOOKUP(CONCATENATE(FORM_COMP[[#This Row],[Hotel]:[Hotel]],".",FORM_COMP[[#This Row],[Room (31/10)]]),SET!$AI$2:$AJ$37,2,FALSE),"ND"))</f>
        <v/>
      </c>
      <c r="AP37" t="str" cm="1">
        <f t="array" ref="AP37">IF(FORM_COMP[[#This Row],[Room (01/11)]]="","",IFERROR(VLOOKUP(CONCATENATE(FORM_COMP[[#This Row],[Hotel]:[Hotel]],".",FORM_COMP[[#This Row],[Room (01/11)]]),SET!$AI$2:$AJ$37,2,FALSE),"ND"))</f>
        <v/>
      </c>
      <c r="AQ37" t="str" cm="1">
        <f t="array" ref="AQ37">IF(FORM_COMP[[#This Row],[Room (02/11)]]="","",IFERROR(VLOOKUP(CONCATENATE(FORM_COMP[[#This Row],[Hotel]:[Hotel]],".",FORM_COMP[[#This Row],[Room (02/11)]]),SET!$AI$2:$AJ$37,2,FALSE),"ND"))</f>
        <v/>
      </c>
      <c r="AR37" t="str" cm="1">
        <f t="array" ref="AR37">IF(FORM_COMP[[#This Row],[Room (03/11)]]="","",IFERROR(VLOOKUP(CONCATENATE(FORM_COMP[[#This Row],[Hotel]:[Hotel]],".",FORM_COMP[[#This Row],[Room (03/11)]]),SET!$AI$2:$AJ$37,2,FALSE),"ND"))</f>
        <v/>
      </c>
      <c r="AS37" t="str" cm="1">
        <f t="array" ref="AS37">IF(FORM_COMP[[#This Row],[Room (04/11)]]="","",IFERROR(VLOOKUP(CONCATENATE(FORM_COMP[[#This Row],[Hotel]:[Hotel]],".",FORM_COMP[[#This Row],[Room (04/11)]]),SET!$AI$2:$AJ$37,2,FALSE),"ND"))</f>
        <v/>
      </c>
      <c r="AT37" s="35" t="str" cm="1">
        <f t="array" ref="AT37">IF(FORM_COMP[[#This Row],[Room (05/11)]]="","",IFERROR(VLOOKUP(CONCATENATE(FORM_COMP[[#This Row],[Hotel]:[Hotel]],".",FORM_COMP[[#This Row],[Room (05/11)]]),SET!$AI$2:$AJ$37,2,FALSE),"ND"))</f>
        <v/>
      </c>
    </row>
    <row r="38" spans="2:46">
      <c r="B38" s="2" t="str">
        <f>IF(FORM_COMP[[#This Row],[Title]]="","",IF(OR(FORM_COMP[[#This Row],[Hotel]]=""),"O",IF(COUNTIF(AO38:AT38,"ND")&gt;0.5,"R",IF(OR((COUNTIF(FORM_COMP[[#This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(05/11)]],""))=COUNTIF(AH38:AM38,"NO"),FORM_COMP[[#This Row],[Hotel]]="UNOFFICIAL HOTEL"),"G","O"))))</f>
        <v/>
      </c>
      <c r="C38" s="2">
        <v>26</v>
      </c>
      <c r="D38" s="2" t="str">
        <f>IF(FORM_GEN[[#This Row],[Title]]="","",FORM_GEN[[#This Row],[Title]])</f>
        <v/>
      </c>
      <c r="E38" s="2" t="str">
        <f>IF(FORM_GEN[[#This Row],[LAST NAME]]="","",FORM_GEN[[#This Row],[LAST NAME]])</f>
        <v/>
      </c>
      <c r="F38" s="2" t="str">
        <f>IF(FORM_GEN[[#This Row],[FIRST NAME]]="","",FORM_GEN[[#This Row],[FIRST NAME]])</f>
        <v/>
      </c>
      <c r="G38" s="2" t="str">
        <f>IF(FORM_GEN[[#This Row],[Function]]="","",FORM_GEN[[#This Row],[Function]])</f>
        <v/>
      </c>
      <c r="H38" s="13" t="str">
        <f>IF(FORM_GEN[[#This Row],[Arrival date]]="","",FORM_GEN[[#This Row],[Arrival date]])</f>
        <v/>
      </c>
      <c r="I38" s="13" t="str">
        <f>IF(FORM_GEN[[#This Row],[Departure date]]="","",FORM_GEN[[#This Row],[Departure date]])</f>
        <v/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4"/>
      <c r="AH38" t="str" cm="1">
        <f t="array" ref="AH3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8" t="str" cm="1">
        <f t="array" ref="AI3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8" t="str" cm="1">
        <f t="array" ref="AJ3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8" t="str" cm="1">
        <f t="array" ref="AK3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8" t="str" cm="1">
        <f t="array" ref="AL3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8" t="str" cm="1">
        <f t="array" ref="AM3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8" t="str" cm="1">
        <f t="array" ref="AO38">IF(FORM_COMP[[#This Row],[Room (31/10)]]="","",IFERROR(VLOOKUP(CONCATENATE(FORM_COMP[[#This Row],[Hotel]:[Hotel]],".",FORM_COMP[[#This Row],[Room (31/10)]]),SET!$AI$2:$AJ$37,2,FALSE),"ND"))</f>
        <v/>
      </c>
      <c r="AP38" t="str" cm="1">
        <f t="array" ref="AP38">IF(FORM_COMP[[#This Row],[Room (01/11)]]="","",IFERROR(VLOOKUP(CONCATENATE(FORM_COMP[[#This Row],[Hotel]:[Hotel]],".",FORM_COMP[[#This Row],[Room (01/11)]]),SET!$AI$2:$AJ$37,2,FALSE),"ND"))</f>
        <v/>
      </c>
      <c r="AQ38" t="str" cm="1">
        <f t="array" ref="AQ38">IF(FORM_COMP[[#This Row],[Room (02/11)]]="","",IFERROR(VLOOKUP(CONCATENATE(FORM_COMP[[#This Row],[Hotel]:[Hotel]],".",FORM_COMP[[#This Row],[Room (02/11)]]),SET!$AI$2:$AJ$37,2,FALSE),"ND"))</f>
        <v/>
      </c>
      <c r="AR38" t="str" cm="1">
        <f t="array" ref="AR38">IF(FORM_COMP[[#This Row],[Room (03/11)]]="","",IFERROR(VLOOKUP(CONCATENATE(FORM_COMP[[#This Row],[Hotel]:[Hotel]],".",FORM_COMP[[#This Row],[Room (03/11)]]),SET!$AI$2:$AJ$37,2,FALSE),"ND"))</f>
        <v/>
      </c>
      <c r="AS38" t="str" cm="1">
        <f t="array" ref="AS38">IF(FORM_COMP[[#This Row],[Room (04/11)]]="","",IFERROR(VLOOKUP(CONCATENATE(FORM_COMP[[#This Row],[Hotel]:[Hotel]],".",FORM_COMP[[#This Row],[Room (04/11)]]),SET!$AI$2:$AJ$37,2,FALSE),"ND"))</f>
        <v/>
      </c>
      <c r="AT38" s="35" t="str" cm="1">
        <f t="array" ref="AT38">IF(FORM_COMP[[#This Row],[Room (05/11)]]="","",IFERROR(VLOOKUP(CONCATENATE(FORM_COMP[[#This Row],[Hotel]:[Hotel]],".",FORM_COMP[[#This Row],[Room (05/11)]]),SET!$AI$2:$AJ$37,2,FALSE),"ND"))</f>
        <v/>
      </c>
    </row>
    <row r="39" spans="2:46">
      <c r="B39" s="2" t="str">
        <f>IF(FORM_COMP[[#This Row],[Title]]="","",IF(OR(FORM_COMP[[#This Row],[Hotel]]=""),"O",IF(COUNTIF(AO39:AT39,"ND")&gt;0.5,"R",IF(OR((COUNTIF(FORM_COMP[[#This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(05/11)]],""))=COUNTIF(AH39:AM39,"NO"),FORM_COMP[[#This Row],[Hotel]]="UNOFFICIAL HOTEL"),"G","O"))))</f>
        <v/>
      </c>
      <c r="C39" s="2">
        <v>27</v>
      </c>
      <c r="D39" s="2" t="str">
        <f>IF(FORM_GEN[[#This Row],[Title]]="","",FORM_GEN[[#This Row],[Title]])</f>
        <v/>
      </c>
      <c r="E39" s="2" t="str">
        <f>IF(FORM_GEN[[#This Row],[LAST NAME]]="","",FORM_GEN[[#This Row],[LAST NAME]])</f>
        <v/>
      </c>
      <c r="F39" s="2" t="str">
        <f>IF(FORM_GEN[[#This Row],[FIRST NAME]]="","",FORM_GEN[[#This Row],[FIRST NAME]])</f>
        <v/>
      </c>
      <c r="G39" s="2" t="str">
        <f>IF(FORM_GEN[[#This Row],[Function]]="","",FORM_GEN[[#This Row],[Function]])</f>
        <v/>
      </c>
      <c r="H39" s="13" t="str">
        <f>IF(FORM_GEN[[#This Row],[Arrival date]]="","",FORM_GEN[[#This Row],[Arrival date]])</f>
        <v/>
      </c>
      <c r="I39" s="13" t="str">
        <f>IF(FORM_GEN[[#This Row],[Departure date]]="","",FORM_GEN[[#This Row],[Departure date]])</f>
        <v/>
      </c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4"/>
      <c r="AH39" t="str" cm="1">
        <f t="array" ref="AH3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9" t="str" cm="1">
        <f t="array" ref="AI3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9" t="str" cm="1">
        <f t="array" ref="AJ3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9" t="str" cm="1">
        <f t="array" ref="AK3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9" t="str" cm="1">
        <f t="array" ref="AL3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9" t="str" cm="1">
        <f t="array" ref="AM3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9" t="str" cm="1">
        <f t="array" ref="AO39">IF(FORM_COMP[[#This Row],[Room (31/10)]]="","",IFERROR(VLOOKUP(CONCATENATE(FORM_COMP[[#This Row],[Hotel]:[Hotel]],".",FORM_COMP[[#This Row],[Room (31/10)]]),SET!$AI$2:$AJ$37,2,FALSE),"ND"))</f>
        <v/>
      </c>
      <c r="AP39" t="str" cm="1">
        <f t="array" ref="AP39">IF(FORM_COMP[[#This Row],[Room (01/11)]]="","",IFERROR(VLOOKUP(CONCATENATE(FORM_COMP[[#This Row],[Hotel]:[Hotel]],".",FORM_COMP[[#This Row],[Room (01/11)]]),SET!$AI$2:$AJ$37,2,FALSE),"ND"))</f>
        <v/>
      </c>
      <c r="AQ39" t="str" cm="1">
        <f t="array" ref="AQ39">IF(FORM_COMP[[#This Row],[Room (02/11)]]="","",IFERROR(VLOOKUP(CONCATENATE(FORM_COMP[[#This Row],[Hotel]:[Hotel]],".",FORM_COMP[[#This Row],[Room (02/11)]]),SET!$AI$2:$AJ$37,2,FALSE),"ND"))</f>
        <v/>
      </c>
      <c r="AR39" t="str" cm="1">
        <f t="array" ref="AR39">IF(FORM_COMP[[#This Row],[Room (03/11)]]="","",IFERROR(VLOOKUP(CONCATENATE(FORM_COMP[[#This Row],[Hotel]:[Hotel]],".",FORM_COMP[[#This Row],[Room (03/11)]]),SET!$AI$2:$AJ$37,2,FALSE),"ND"))</f>
        <v/>
      </c>
      <c r="AS39" t="str" cm="1">
        <f t="array" ref="AS39">IF(FORM_COMP[[#This Row],[Room (04/11)]]="","",IFERROR(VLOOKUP(CONCATENATE(FORM_COMP[[#This Row],[Hotel]:[Hotel]],".",FORM_COMP[[#This Row],[Room (04/11)]]),SET!$AI$2:$AJ$37,2,FALSE),"ND"))</f>
        <v/>
      </c>
      <c r="AT39" s="35" t="str" cm="1">
        <f t="array" ref="AT39">IF(FORM_COMP[[#This Row],[Room (05/11)]]="","",IFERROR(VLOOKUP(CONCATENATE(FORM_COMP[[#This Row],[Hotel]:[Hotel]],".",FORM_COMP[[#This Row],[Room (05/11)]]),SET!$AI$2:$AJ$37,2,FALSE),"ND"))</f>
        <v/>
      </c>
    </row>
    <row r="40" spans="2:46">
      <c r="B40" s="2" t="str">
        <f>IF(FORM_COMP[[#This Row],[Title]]="","",IF(OR(FORM_COMP[[#This Row],[Hotel]]=""),"O",IF(COUNTIF(AO40:AT40,"ND")&gt;0.5,"R",IF(OR((COUNTIF(FORM_COMP[[#This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(05/11)]],""))=COUNTIF(AH40:AM40,"NO"),FORM_COMP[[#This Row],[Hotel]]="UNOFFICIAL HOTEL"),"G","O"))))</f>
        <v/>
      </c>
      <c r="C40" s="2">
        <v>28</v>
      </c>
      <c r="D40" s="2" t="str">
        <f>IF(FORM_GEN[[#This Row],[Title]]="","",FORM_GEN[[#This Row],[Title]])</f>
        <v/>
      </c>
      <c r="E40" s="2" t="str">
        <f>IF(FORM_GEN[[#This Row],[LAST NAME]]="","",FORM_GEN[[#This Row],[LAST NAME]])</f>
        <v/>
      </c>
      <c r="F40" s="2" t="str">
        <f>IF(FORM_GEN[[#This Row],[FIRST NAME]]="","",FORM_GEN[[#This Row],[FIRST NAME]])</f>
        <v/>
      </c>
      <c r="G40" s="2" t="str">
        <f>IF(FORM_GEN[[#This Row],[Function]]="","",FORM_GEN[[#This Row],[Function]])</f>
        <v/>
      </c>
      <c r="H40" s="13" t="str">
        <f>IF(FORM_GEN[[#This Row],[Arrival date]]="","",FORM_GEN[[#This Row],[Arrival date]])</f>
        <v/>
      </c>
      <c r="I40" s="13" t="str">
        <f>IF(FORM_GEN[[#This Row],[Departure date]]="","",FORM_GEN[[#This Row],[Departure date]])</f>
        <v/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4"/>
      <c r="AH40" t="str" cm="1">
        <f t="array" ref="AH4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0" t="str" cm="1">
        <f t="array" ref="AI4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0" t="str" cm="1">
        <f t="array" ref="AJ4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0" t="str" cm="1">
        <f t="array" ref="AK4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0" t="str" cm="1">
        <f t="array" ref="AL4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0" t="str" cm="1">
        <f t="array" ref="AM4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0" t="str" cm="1">
        <f t="array" ref="AO40">IF(FORM_COMP[[#This Row],[Room (31/10)]]="","",IFERROR(VLOOKUP(CONCATENATE(FORM_COMP[[#This Row],[Hotel]:[Hotel]],".",FORM_COMP[[#This Row],[Room (31/10)]]),SET!$AI$2:$AJ$37,2,FALSE),"ND"))</f>
        <v/>
      </c>
      <c r="AP40" t="str" cm="1">
        <f t="array" ref="AP40">IF(FORM_COMP[[#This Row],[Room (01/11)]]="","",IFERROR(VLOOKUP(CONCATENATE(FORM_COMP[[#This Row],[Hotel]:[Hotel]],".",FORM_COMP[[#This Row],[Room (01/11)]]),SET!$AI$2:$AJ$37,2,FALSE),"ND"))</f>
        <v/>
      </c>
      <c r="AQ40" t="str" cm="1">
        <f t="array" ref="AQ40">IF(FORM_COMP[[#This Row],[Room (02/11)]]="","",IFERROR(VLOOKUP(CONCATENATE(FORM_COMP[[#This Row],[Hotel]:[Hotel]],".",FORM_COMP[[#This Row],[Room (02/11)]]),SET!$AI$2:$AJ$37,2,FALSE),"ND"))</f>
        <v/>
      </c>
      <c r="AR40" t="str" cm="1">
        <f t="array" ref="AR40">IF(FORM_COMP[[#This Row],[Room (03/11)]]="","",IFERROR(VLOOKUP(CONCATENATE(FORM_COMP[[#This Row],[Hotel]:[Hotel]],".",FORM_COMP[[#This Row],[Room (03/11)]]),SET!$AI$2:$AJ$37,2,FALSE),"ND"))</f>
        <v/>
      </c>
      <c r="AS40" t="str" cm="1">
        <f t="array" ref="AS40">IF(FORM_COMP[[#This Row],[Room (04/11)]]="","",IFERROR(VLOOKUP(CONCATENATE(FORM_COMP[[#This Row],[Hotel]:[Hotel]],".",FORM_COMP[[#This Row],[Room (04/11)]]),SET!$AI$2:$AJ$37,2,FALSE),"ND"))</f>
        <v/>
      </c>
      <c r="AT40" s="35" t="str" cm="1">
        <f t="array" ref="AT40">IF(FORM_COMP[[#This Row],[Room (05/11)]]="","",IFERROR(VLOOKUP(CONCATENATE(FORM_COMP[[#This Row],[Hotel]:[Hotel]],".",FORM_COMP[[#This Row],[Room (05/11)]]),SET!$AI$2:$AJ$37,2,FALSE),"ND"))</f>
        <v/>
      </c>
    </row>
    <row r="41" spans="2:46">
      <c r="B41" s="2" t="str">
        <f>IF(FORM_COMP[[#This Row],[Title]]="","",IF(OR(FORM_COMP[[#This Row],[Hotel]]=""),"O",IF(COUNTIF(AO41:AT41,"ND")&gt;0.5,"R",IF(OR((COUNTIF(FORM_COMP[[#This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(05/11)]],""))=COUNTIF(AH41:AM41,"NO"),FORM_COMP[[#This Row],[Hotel]]="UNOFFICIAL HOTEL"),"G","O"))))</f>
        <v/>
      </c>
      <c r="C41" s="2">
        <v>29</v>
      </c>
      <c r="D41" s="2" t="str">
        <f>IF(FORM_GEN[[#This Row],[Title]]="","",FORM_GEN[[#This Row],[Title]])</f>
        <v/>
      </c>
      <c r="E41" s="2" t="str">
        <f>IF(FORM_GEN[[#This Row],[LAST NAME]]="","",FORM_GEN[[#This Row],[LAST NAME]])</f>
        <v/>
      </c>
      <c r="F41" s="2" t="str">
        <f>IF(FORM_GEN[[#This Row],[FIRST NAME]]="","",FORM_GEN[[#This Row],[FIRST NAME]])</f>
        <v/>
      </c>
      <c r="G41" s="2" t="str">
        <f>IF(FORM_GEN[[#This Row],[Function]]="","",FORM_GEN[[#This Row],[Function]])</f>
        <v/>
      </c>
      <c r="H41" s="13" t="str">
        <f>IF(FORM_GEN[[#This Row],[Arrival date]]="","",FORM_GEN[[#This Row],[Arrival date]])</f>
        <v/>
      </c>
      <c r="I41" s="13" t="str">
        <f>IF(FORM_GEN[[#This Row],[Departure date]]="","",FORM_GEN[[#This Row],[Departure date]])</f>
        <v/>
      </c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4"/>
      <c r="AH41" t="str" cm="1">
        <f t="array" ref="AH4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1" t="str" cm="1">
        <f t="array" ref="AI4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1" t="str" cm="1">
        <f t="array" ref="AJ4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1" t="str" cm="1">
        <f t="array" ref="AK4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1" t="str" cm="1">
        <f t="array" ref="AL4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1" t="str" cm="1">
        <f t="array" ref="AM4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1" t="str" cm="1">
        <f t="array" ref="AO41">IF(FORM_COMP[[#This Row],[Room (31/10)]]="","",IFERROR(VLOOKUP(CONCATENATE(FORM_COMP[[#This Row],[Hotel]:[Hotel]],".",FORM_COMP[[#This Row],[Room (31/10)]]),SET!$AI$2:$AJ$37,2,FALSE),"ND"))</f>
        <v/>
      </c>
      <c r="AP41" t="str" cm="1">
        <f t="array" ref="AP41">IF(FORM_COMP[[#This Row],[Room (01/11)]]="","",IFERROR(VLOOKUP(CONCATENATE(FORM_COMP[[#This Row],[Hotel]:[Hotel]],".",FORM_COMP[[#This Row],[Room (01/11)]]),SET!$AI$2:$AJ$37,2,FALSE),"ND"))</f>
        <v/>
      </c>
      <c r="AQ41" t="str" cm="1">
        <f t="array" ref="AQ41">IF(FORM_COMP[[#This Row],[Room (02/11)]]="","",IFERROR(VLOOKUP(CONCATENATE(FORM_COMP[[#This Row],[Hotel]:[Hotel]],".",FORM_COMP[[#This Row],[Room (02/11)]]),SET!$AI$2:$AJ$37,2,FALSE),"ND"))</f>
        <v/>
      </c>
      <c r="AR41" t="str" cm="1">
        <f t="array" ref="AR41">IF(FORM_COMP[[#This Row],[Room (03/11)]]="","",IFERROR(VLOOKUP(CONCATENATE(FORM_COMP[[#This Row],[Hotel]:[Hotel]],".",FORM_COMP[[#This Row],[Room (03/11)]]),SET!$AI$2:$AJ$37,2,FALSE),"ND"))</f>
        <v/>
      </c>
      <c r="AS41" t="str" cm="1">
        <f t="array" ref="AS41">IF(FORM_COMP[[#This Row],[Room (04/11)]]="","",IFERROR(VLOOKUP(CONCATENATE(FORM_COMP[[#This Row],[Hotel]:[Hotel]],".",FORM_COMP[[#This Row],[Room (04/11)]]),SET!$AI$2:$AJ$37,2,FALSE),"ND"))</f>
        <v/>
      </c>
      <c r="AT41" s="35" t="str" cm="1">
        <f t="array" ref="AT41">IF(FORM_COMP[[#This Row],[Room (05/11)]]="","",IFERROR(VLOOKUP(CONCATENATE(FORM_COMP[[#This Row],[Hotel]:[Hotel]],".",FORM_COMP[[#This Row],[Room (05/11)]]),SET!$AI$2:$AJ$37,2,FALSE),"ND"))</f>
        <v/>
      </c>
    </row>
    <row r="42" spans="2:46">
      <c r="B42" s="2" t="str">
        <f>IF(FORM_COMP[[#This Row],[Title]]="","",IF(OR(FORM_COMP[[#This Row],[Hotel]]=""),"O",IF(COUNTIF(AO42:AT42,"ND")&gt;0.5,"R",IF(OR((COUNTIF(FORM_COMP[[#This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(05/11)]],""))=COUNTIF(AH42:AM42,"NO"),FORM_COMP[[#This Row],[Hotel]]="UNOFFICIAL HOTEL"),"G","O"))))</f>
        <v/>
      </c>
      <c r="C42" s="2">
        <v>30</v>
      </c>
      <c r="D42" s="2" t="str">
        <f>IF(FORM_GEN[[#This Row],[Title]]="","",FORM_GEN[[#This Row],[Title]])</f>
        <v/>
      </c>
      <c r="E42" s="2" t="str">
        <f>IF(FORM_GEN[[#This Row],[LAST NAME]]="","",FORM_GEN[[#This Row],[LAST NAME]])</f>
        <v/>
      </c>
      <c r="F42" s="2" t="str">
        <f>IF(FORM_GEN[[#This Row],[FIRST NAME]]="","",FORM_GEN[[#This Row],[FIRST NAME]])</f>
        <v/>
      </c>
      <c r="G42" s="2" t="str">
        <f>IF(FORM_GEN[[#This Row],[Function]]="","",FORM_GEN[[#This Row],[Function]])</f>
        <v/>
      </c>
      <c r="H42" s="13" t="str">
        <f>IF(FORM_GEN[[#This Row],[Arrival date]]="","",FORM_GEN[[#This Row],[Arrival date]])</f>
        <v/>
      </c>
      <c r="I42" s="13" t="str">
        <f>IF(FORM_GEN[[#This Row],[Departure date]]="","",FORM_GEN[[#This Row],[Departure date]])</f>
        <v/>
      </c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4"/>
      <c r="AH42" t="str" cm="1">
        <f t="array" ref="AH4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2" t="str" cm="1">
        <f t="array" ref="AI4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2" t="str" cm="1">
        <f t="array" ref="AJ4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2" t="str" cm="1">
        <f t="array" ref="AK4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2" t="str" cm="1">
        <f t="array" ref="AL4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2" t="str" cm="1">
        <f t="array" ref="AM4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2" t="str" cm="1">
        <f t="array" ref="AO42">IF(FORM_COMP[[#This Row],[Room (31/10)]]="","",IFERROR(VLOOKUP(CONCATENATE(FORM_COMP[[#This Row],[Hotel]:[Hotel]],".",FORM_COMP[[#This Row],[Room (31/10)]]),SET!$AI$2:$AJ$37,2,FALSE),"ND"))</f>
        <v/>
      </c>
      <c r="AP42" t="str" cm="1">
        <f t="array" ref="AP42">IF(FORM_COMP[[#This Row],[Room (01/11)]]="","",IFERROR(VLOOKUP(CONCATENATE(FORM_COMP[[#This Row],[Hotel]:[Hotel]],".",FORM_COMP[[#This Row],[Room (01/11)]]),SET!$AI$2:$AJ$37,2,FALSE),"ND"))</f>
        <v/>
      </c>
      <c r="AQ42" t="str" cm="1">
        <f t="array" ref="AQ42">IF(FORM_COMP[[#This Row],[Room (02/11)]]="","",IFERROR(VLOOKUP(CONCATENATE(FORM_COMP[[#This Row],[Hotel]:[Hotel]],".",FORM_COMP[[#This Row],[Room (02/11)]]),SET!$AI$2:$AJ$37,2,FALSE),"ND"))</f>
        <v/>
      </c>
      <c r="AR42" t="str" cm="1">
        <f t="array" ref="AR42">IF(FORM_COMP[[#This Row],[Room (03/11)]]="","",IFERROR(VLOOKUP(CONCATENATE(FORM_COMP[[#This Row],[Hotel]:[Hotel]],".",FORM_COMP[[#This Row],[Room (03/11)]]),SET!$AI$2:$AJ$37,2,FALSE),"ND"))</f>
        <v/>
      </c>
      <c r="AS42" t="str" cm="1">
        <f t="array" ref="AS42">IF(FORM_COMP[[#This Row],[Room (04/11)]]="","",IFERROR(VLOOKUP(CONCATENATE(FORM_COMP[[#This Row],[Hotel]:[Hotel]],".",FORM_COMP[[#This Row],[Room (04/11)]]),SET!$AI$2:$AJ$37,2,FALSE),"ND"))</f>
        <v/>
      </c>
      <c r="AT42" s="35" t="str" cm="1">
        <f t="array" ref="AT42">IF(FORM_COMP[[#This Row],[Room (05/11)]]="","",IFERROR(VLOOKUP(CONCATENATE(FORM_COMP[[#This Row],[Hotel]:[Hotel]],".",FORM_COMP[[#This Row],[Room (05/11)]]),SET!$AI$2:$AJ$37,2,FALSE),"ND"))</f>
        <v/>
      </c>
    </row>
    <row r="43" spans="2:46">
      <c r="B43" s="2" t="str">
        <f>IF(FORM_COMP[[#This Row],[Title]]="","",IF(OR(FORM_COMP[[#This Row],[Hotel]]=""),"O",IF(COUNTIF(AO43:AT43,"ND")&gt;0.5,"R",IF(OR((COUNTIF(FORM_COMP[[#This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(05/11)]],""))=COUNTIF(AH43:AM43,"NO"),FORM_COMP[[#This Row],[Hotel]]="UNOFFICIAL HOTEL"),"G","O"))))</f>
        <v/>
      </c>
      <c r="C43" s="2">
        <v>31</v>
      </c>
      <c r="D43" s="2" t="str">
        <f>IF(FORM_GEN[[#This Row],[Title]]="","",FORM_GEN[[#This Row],[Title]])</f>
        <v/>
      </c>
      <c r="E43" s="2" t="str">
        <f>IF(FORM_GEN[[#This Row],[LAST NAME]]="","",FORM_GEN[[#This Row],[LAST NAME]])</f>
        <v/>
      </c>
      <c r="F43" s="2" t="str">
        <f>IF(FORM_GEN[[#This Row],[FIRST NAME]]="","",FORM_GEN[[#This Row],[FIRST NAME]])</f>
        <v/>
      </c>
      <c r="G43" s="2" t="str">
        <f>IF(FORM_GEN[[#This Row],[Function]]="","",FORM_GEN[[#This Row],[Function]])</f>
        <v/>
      </c>
      <c r="H43" s="13" t="str">
        <f>IF(FORM_GEN[[#This Row],[Arrival date]]="","",FORM_GEN[[#This Row],[Arrival date]])</f>
        <v/>
      </c>
      <c r="I43" s="13" t="str">
        <f>IF(FORM_GEN[[#This Row],[Departure date]]="","",FORM_GEN[[#This Row],[Departure date]])</f>
        <v/>
      </c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4"/>
      <c r="AH43" t="str" cm="1">
        <f t="array" ref="AH4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3" t="str" cm="1">
        <f t="array" ref="AI4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3" t="str" cm="1">
        <f t="array" ref="AJ4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3" t="str" cm="1">
        <f t="array" ref="AK4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3" t="str" cm="1">
        <f t="array" ref="AL4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3" t="str" cm="1">
        <f t="array" ref="AM4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3" t="str" cm="1">
        <f t="array" ref="AO43">IF(FORM_COMP[[#This Row],[Room (31/10)]]="","",IFERROR(VLOOKUP(CONCATENATE(FORM_COMP[[#This Row],[Hotel]:[Hotel]],".",FORM_COMP[[#This Row],[Room (31/10)]]),SET!$AI$2:$AJ$37,2,FALSE),"ND"))</f>
        <v/>
      </c>
      <c r="AP43" t="str" cm="1">
        <f t="array" ref="AP43">IF(FORM_COMP[[#This Row],[Room (01/11)]]="","",IFERROR(VLOOKUP(CONCATENATE(FORM_COMP[[#This Row],[Hotel]:[Hotel]],".",FORM_COMP[[#This Row],[Room (01/11)]]),SET!$AI$2:$AJ$37,2,FALSE),"ND"))</f>
        <v/>
      </c>
      <c r="AQ43" t="str" cm="1">
        <f t="array" ref="AQ43">IF(FORM_COMP[[#This Row],[Room (02/11)]]="","",IFERROR(VLOOKUP(CONCATENATE(FORM_COMP[[#This Row],[Hotel]:[Hotel]],".",FORM_COMP[[#This Row],[Room (02/11)]]),SET!$AI$2:$AJ$37,2,FALSE),"ND"))</f>
        <v/>
      </c>
      <c r="AR43" t="str" cm="1">
        <f t="array" ref="AR43">IF(FORM_COMP[[#This Row],[Room (03/11)]]="","",IFERROR(VLOOKUP(CONCATENATE(FORM_COMP[[#This Row],[Hotel]:[Hotel]],".",FORM_COMP[[#This Row],[Room (03/11)]]),SET!$AI$2:$AJ$37,2,FALSE),"ND"))</f>
        <v/>
      </c>
      <c r="AS43" t="str" cm="1">
        <f t="array" ref="AS43">IF(FORM_COMP[[#This Row],[Room (04/11)]]="","",IFERROR(VLOOKUP(CONCATENATE(FORM_COMP[[#This Row],[Hotel]:[Hotel]],".",FORM_COMP[[#This Row],[Room (04/11)]]),SET!$AI$2:$AJ$37,2,FALSE),"ND"))</f>
        <v/>
      </c>
      <c r="AT43" s="35" t="str" cm="1">
        <f t="array" ref="AT43">IF(FORM_COMP[[#This Row],[Room (05/11)]]="","",IFERROR(VLOOKUP(CONCATENATE(FORM_COMP[[#This Row],[Hotel]:[Hotel]],".",FORM_COMP[[#This Row],[Room (05/11)]]),SET!$AI$2:$AJ$37,2,FALSE),"ND"))</f>
        <v/>
      </c>
    </row>
    <row r="44" spans="2:46">
      <c r="B44" s="2" t="str">
        <f>IF(FORM_COMP[[#This Row],[Title]]="","",IF(OR(FORM_COMP[[#This Row],[Hotel]]=""),"O",IF(COUNTIF(AO44:AT44,"ND")&gt;0.5,"R",IF(OR((COUNTIF(FORM_COMP[[#This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(05/11)]],""))=COUNTIF(AH44:AM44,"NO"),FORM_COMP[[#This Row],[Hotel]]="UNOFFICIAL HOTEL"),"G","O"))))</f>
        <v/>
      </c>
      <c r="C44" s="2">
        <v>32</v>
      </c>
      <c r="D44" s="2" t="str">
        <f>IF(FORM_GEN[[#This Row],[Title]]="","",FORM_GEN[[#This Row],[Title]])</f>
        <v/>
      </c>
      <c r="E44" s="2" t="str">
        <f>IF(FORM_GEN[[#This Row],[LAST NAME]]="","",FORM_GEN[[#This Row],[LAST NAME]])</f>
        <v/>
      </c>
      <c r="F44" s="2" t="str">
        <f>IF(FORM_GEN[[#This Row],[FIRST NAME]]="","",FORM_GEN[[#This Row],[FIRST NAME]])</f>
        <v/>
      </c>
      <c r="G44" s="2" t="str">
        <f>IF(FORM_GEN[[#This Row],[Function]]="","",FORM_GEN[[#This Row],[Function]])</f>
        <v/>
      </c>
      <c r="H44" s="13" t="str">
        <f>IF(FORM_GEN[[#This Row],[Arrival date]]="","",FORM_GEN[[#This Row],[Arrival date]])</f>
        <v/>
      </c>
      <c r="I44" s="13" t="str">
        <f>IF(FORM_GEN[[#This Row],[Departure date]]="","",FORM_GEN[[#This Row],[Departure date]])</f>
        <v/>
      </c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4"/>
      <c r="AH44" t="str" cm="1">
        <f t="array" ref="AH4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4" t="str" cm="1">
        <f t="array" ref="AI4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4" t="str" cm="1">
        <f t="array" ref="AJ4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4" t="str" cm="1">
        <f t="array" ref="AK4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4" t="str" cm="1">
        <f t="array" ref="AL4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4" t="str" cm="1">
        <f t="array" ref="AM4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4" t="str" cm="1">
        <f t="array" ref="AO44">IF(FORM_COMP[[#This Row],[Room (31/10)]]="","",IFERROR(VLOOKUP(CONCATENATE(FORM_COMP[[#This Row],[Hotel]:[Hotel]],".",FORM_COMP[[#This Row],[Room (31/10)]]),SET!$AI$2:$AJ$37,2,FALSE),"ND"))</f>
        <v/>
      </c>
      <c r="AP44" t="str" cm="1">
        <f t="array" ref="AP44">IF(FORM_COMP[[#This Row],[Room (01/11)]]="","",IFERROR(VLOOKUP(CONCATENATE(FORM_COMP[[#This Row],[Hotel]:[Hotel]],".",FORM_COMP[[#This Row],[Room (01/11)]]),SET!$AI$2:$AJ$37,2,FALSE),"ND"))</f>
        <v/>
      </c>
      <c r="AQ44" t="str" cm="1">
        <f t="array" ref="AQ44">IF(FORM_COMP[[#This Row],[Room (02/11)]]="","",IFERROR(VLOOKUP(CONCATENATE(FORM_COMP[[#This Row],[Hotel]:[Hotel]],".",FORM_COMP[[#This Row],[Room (02/11)]]),SET!$AI$2:$AJ$37,2,FALSE),"ND"))</f>
        <v/>
      </c>
      <c r="AR44" t="str" cm="1">
        <f t="array" ref="AR44">IF(FORM_COMP[[#This Row],[Room (03/11)]]="","",IFERROR(VLOOKUP(CONCATENATE(FORM_COMP[[#This Row],[Hotel]:[Hotel]],".",FORM_COMP[[#This Row],[Room (03/11)]]),SET!$AI$2:$AJ$37,2,FALSE),"ND"))</f>
        <v/>
      </c>
      <c r="AS44" t="str" cm="1">
        <f t="array" ref="AS44">IF(FORM_COMP[[#This Row],[Room (04/11)]]="","",IFERROR(VLOOKUP(CONCATENATE(FORM_COMP[[#This Row],[Hotel]:[Hotel]],".",FORM_COMP[[#This Row],[Room (04/11)]]),SET!$AI$2:$AJ$37,2,FALSE),"ND"))</f>
        <v/>
      </c>
      <c r="AT44" s="35" t="str" cm="1">
        <f t="array" ref="AT44">IF(FORM_COMP[[#This Row],[Room (05/11)]]="","",IFERROR(VLOOKUP(CONCATENATE(FORM_COMP[[#This Row],[Hotel]:[Hotel]],".",FORM_COMP[[#This Row],[Room (05/11)]]),SET!$AI$2:$AJ$37,2,FALSE),"ND"))</f>
        <v/>
      </c>
    </row>
    <row r="45" spans="2:46">
      <c r="B45" s="2" t="str">
        <f>IF(FORM_COMP[[#This Row],[Title]]="","",IF(OR(FORM_COMP[[#This Row],[Hotel]]=""),"O",IF(COUNTIF(AO45:AT45,"ND")&gt;0.5,"R",IF(OR((COUNTIF(FORM_COMP[[#This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(05/11)]],""))=COUNTIF(AH45:AM45,"NO"),FORM_COMP[[#This Row],[Hotel]]="UNOFFICIAL HOTEL"),"G","O"))))</f>
        <v/>
      </c>
      <c r="C45" s="2">
        <v>33</v>
      </c>
      <c r="D45" s="2" t="str">
        <f>IF(FORM_GEN[[#This Row],[Title]]="","",FORM_GEN[[#This Row],[Title]])</f>
        <v/>
      </c>
      <c r="E45" s="2" t="str">
        <f>IF(FORM_GEN[[#This Row],[LAST NAME]]="","",FORM_GEN[[#This Row],[LAST NAME]])</f>
        <v/>
      </c>
      <c r="F45" s="2" t="str">
        <f>IF(FORM_GEN[[#This Row],[FIRST NAME]]="","",FORM_GEN[[#This Row],[FIRST NAME]])</f>
        <v/>
      </c>
      <c r="G45" s="2" t="str">
        <f>IF(FORM_GEN[[#This Row],[Function]]="","",FORM_GEN[[#This Row],[Function]])</f>
        <v/>
      </c>
      <c r="H45" s="13" t="str">
        <f>IF(FORM_GEN[[#This Row],[Arrival date]]="","",FORM_GEN[[#This Row],[Arrival date]])</f>
        <v/>
      </c>
      <c r="I45" s="13" t="str">
        <f>IF(FORM_GEN[[#This Row],[Departure date]]="","",FORM_GEN[[#This Row],[Departure date]])</f>
        <v/>
      </c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4"/>
      <c r="AH45" t="str" cm="1">
        <f t="array" ref="AH4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5" t="str" cm="1">
        <f t="array" ref="AI4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5" t="str" cm="1">
        <f t="array" ref="AJ4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5" t="str" cm="1">
        <f t="array" ref="AK4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5" t="str" cm="1">
        <f t="array" ref="AL4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5" t="str" cm="1">
        <f t="array" ref="AM4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5" t="str" cm="1">
        <f t="array" ref="AO45">IF(FORM_COMP[[#This Row],[Room (31/10)]]="","",IFERROR(VLOOKUP(CONCATENATE(FORM_COMP[[#This Row],[Hotel]:[Hotel]],".",FORM_COMP[[#This Row],[Room (31/10)]]),SET!$AI$2:$AJ$37,2,FALSE),"ND"))</f>
        <v/>
      </c>
      <c r="AP45" t="str" cm="1">
        <f t="array" ref="AP45">IF(FORM_COMP[[#This Row],[Room (01/11)]]="","",IFERROR(VLOOKUP(CONCATENATE(FORM_COMP[[#This Row],[Hotel]:[Hotel]],".",FORM_COMP[[#This Row],[Room (01/11)]]),SET!$AI$2:$AJ$37,2,FALSE),"ND"))</f>
        <v/>
      </c>
      <c r="AQ45" t="str" cm="1">
        <f t="array" ref="AQ45">IF(FORM_COMP[[#This Row],[Room (02/11)]]="","",IFERROR(VLOOKUP(CONCATENATE(FORM_COMP[[#This Row],[Hotel]:[Hotel]],".",FORM_COMP[[#This Row],[Room (02/11)]]),SET!$AI$2:$AJ$37,2,FALSE),"ND"))</f>
        <v/>
      </c>
      <c r="AR45" t="str" cm="1">
        <f t="array" ref="AR45">IF(FORM_COMP[[#This Row],[Room (03/11)]]="","",IFERROR(VLOOKUP(CONCATENATE(FORM_COMP[[#This Row],[Hotel]:[Hotel]],".",FORM_COMP[[#This Row],[Room (03/11)]]),SET!$AI$2:$AJ$37,2,FALSE),"ND"))</f>
        <v/>
      </c>
      <c r="AS45" t="str" cm="1">
        <f t="array" ref="AS45">IF(FORM_COMP[[#This Row],[Room (04/11)]]="","",IFERROR(VLOOKUP(CONCATENATE(FORM_COMP[[#This Row],[Hotel]:[Hotel]],".",FORM_COMP[[#This Row],[Room (04/11)]]),SET!$AI$2:$AJ$37,2,FALSE),"ND"))</f>
        <v/>
      </c>
      <c r="AT45" s="35" t="str" cm="1">
        <f t="array" ref="AT45">IF(FORM_COMP[[#This Row],[Room (05/11)]]="","",IFERROR(VLOOKUP(CONCATENATE(FORM_COMP[[#This Row],[Hotel]:[Hotel]],".",FORM_COMP[[#This Row],[Room (05/11)]]),SET!$AI$2:$AJ$37,2,FALSE),"ND"))</f>
        <v/>
      </c>
    </row>
    <row r="46" spans="2:46">
      <c r="B46" s="2" t="str">
        <f>IF(FORM_COMP[[#This Row],[Title]]="","",IF(OR(FORM_COMP[[#This Row],[Hotel]]=""),"O",IF(COUNTIF(AO46:AT46,"ND")&gt;0.5,"R",IF(OR((COUNTIF(FORM_COMP[[#This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(05/11)]],""))=COUNTIF(AH46:AM46,"NO"),FORM_COMP[[#This Row],[Hotel]]="UNOFFICIAL HOTEL"),"G","O"))))</f>
        <v/>
      </c>
      <c r="C46" s="2">
        <v>34</v>
      </c>
      <c r="D46" s="2" t="str">
        <f>IF(FORM_GEN[[#This Row],[Title]]="","",FORM_GEN[[#This Row],[Title]])</f>
        <v/>
      </c>
      <c r="E46" s="2" t="str">
        <f>IF(FORM_GEN[[#This Row],[LAST NAME]]="","",FORM_GEN[[#This Row],[LAST NAME]])</f>
        <v/>
      </c>
      <c r="F46" s="2" t="str">
        <f>IF(FORM_GEN[[#This Row],[FIRST NAME]]="","",FORM_GEN[[#This Row],[FIRST NAME]])</f>
        <v/>
      </c>
      <c r="G46" s="2" t="str">
        <f>IF(FORM_GEN[[#This Row],[Function]]="","",FORM_GEN[[#This Row],[Function]])</f>
        <v/>
      </c>
      <c r="H46" s="13" t="str">
        <f>IF(FORM_GEN[[#This Row],[Arrival date]]="","",FORM_GEN[[#This Row],[Arrival date]])</f>
        <v/>
      </c>
      <c r="I46" s="13" t="str">
        <f>IF(FORM_GEN[[#This Row],[Departure date]]="","",FORM_GEN[[#This Row],[Departure date]])</f>
        <v/>
      </c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4"/>
      <c r="AH46" t="str" cm="1">
        <f t="array" ref="AH4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6" t="str" cm="1">
        <f t="array" ref="AI4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6" t="str" cm="1">
        <f t="array" ref="AJ4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6" t="str" cm="1">
        <f t="array" ref="AK4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6" t="str" cm="1">
        <f t="array" ref="AL4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6" t="str" cm="1">
        <f t="array" ref="AM4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6" t="str" cm="1">
        <f t="array" ref="AO46">IF(FORM_COMP[[#This Row],[Room (31/10)]]="","",IFERROR(VLOOKUP(CONCATENATE(FORM_COMP[[#This Row],[Hotel]:[Hotel]],".",FORM_COMP[[#This Row],[Room (31/10)]]),SET!$AI$2:$AJ$37,2,FALSE),"ND"))</f>
        <v/>
      </c>
      <c r="AP46" t="str" cm="1">
        <f t="array" ref="AP46">IF(FORM_COMP[[#This Row],[Room (01/11)]]="","",IFERROR(VLOOKUP(CONCATENATE(FORM_COMP[[#This Row],[Hotel]:[Hotel]],".",FORM_COMP[[#This Row],[Room (01/11)]]),SET!$AI$2:$AJ$37,2,FALSE),"ND"))</f>
        <v/>
      </c>
      <c r="AQ46" t="str" cm="1">
        <f t="array" ref="AQ46">IF(FORM_COMP[[#This Row],[Room (02/11)]]="","",IFERROR(VLOOKUP(CONCATENATE(FORM_COMP[[#This Row],[Hotel]:[Hotel]],".",FORM_COMP[[#This Row],[Room (02/11)]]),SET!$AI$2:$AJ$37,2,FALSE),"ND"))</f>
        <v/>
      </c>
      <c r="AR46" t="str" cm="1">
        <f t="array" ref="AR46">IF(FORM_COMP[[#This Row],[Room (03/11)]]="","",IFERROR(VLOOKUP(CONCATENATE(FORM_COMP[[#This Row],[Hotel]:[Hotel]],".",FORM_COMP[[#This Row],[Room (03/11)]]),SET!$AI$2:$AJ$37,2,FALSE),"ND"))</f>
        <v/>
      </c>
      <c r="AS46" t="str" cm="1">
        <f t="array" ref="AS46">IF(FORM_COMP[[#This Row],[Room (04/11)]]="","",IFERROR(VLOOKUP(CONCATENATE(FORM_COMP[[#This Row],[Hotel]:[Hotel]],".",FORM_COMP[[#This Row],[Room (04/11)]]),SET!$AI$2:$AJ$37,2,FALSE),"ND"))</f>
        <v/>
      </c>
      <c r="AT46" s="35" t="str" cm="1">
        <f t="array" ref="AT46">IF(FORM_COMP[[#This Row],[Room (05/11)]]="","",IFERROR(VLOOKUP(CONCATENATE(FORM_COMP[[#This Row],[Hotel]:[Hotel]],".",FORM_COMP[[#This Row],[Room (05/11)]]),SET!$AI$2:$AJ$37,2,FALSE),"ND"))</f>
        <v/>
      </c>
    </row>
    <row r="47" spans="2:46">
      <c r="B47" s="2" t="str">
        <f>IF(FORM_COMP[[#This Row],[Title]]="","",IF(OR(FORM_COMP[[#This Row],[Hotel]]=""),"O",IF(COUNTIF(AO47:AT47,"ND")&gt;0.5,"R",IF(OR((COUNTIF(FORM_COMP[[#This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(05/11)]],""))=COUNTIF(AH47:AM47,"NO"),FORM_COMP[[#This Row],[Hotel]]="UNOFFICIAL HOTEL"),"G","O"))))</f>
        <v/>
      </c>
      <c r="C47" s="2">
        <v>35</v>
      </c>
      <c r="D47" s="2" t="str">
        <f>IF(FORM_GEN[[#This Row],[Title]]="","",FORM_GEN[[#This Row],[Title]])</f>
        <v/>
      </c>
      <c r="E47" s="2" t="str">
        <f>IF(FORM_GEN[[#This Row],[LAST NAME]]="","",FORM_GEN[[#This Row],[LAST NAME]])</f>
        <v/>
      </c>
      <c r="F47" s="2" t="str">
        <f>IF(FORM_GEN[[#This Row],[FIRST NAME]]="","",FORM_GEN[[#This Row],[FIRST NAME]])</f>
        <v/>
      </c>
      <c r="G47" s="2" t="str">
        <f>IF(FORM_GEN[[#This Row],[Function]]="","",FORM_GEN[[#This Row],[Function]])</f>
        <v/>
      </c>
      <c r="H47" s="13" t="str">
        <f>IF(FORM_GEN[[#This Row],[Arrival date]]="","",FORM_GEN[[#This Row],[Arrival date]])</f>
        <v/>
      </c>
      <c r="I47" s="13" t="str">
        <f>IF(FORM_GEN[[#This Row],[Departure date]]="","",FORM_GEN[[#This Row],[Departure date]])</f>
        <v/>
      </c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4"/>
      <c r="AH47" t="str" cm="1">
        <f t="array" ref="AH4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7" t="str" cm="1">
        <f t="array" ref="AI4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7" t="str" cm="1">
        <f t="array" ref="AJ4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7" t="str" cm="1">
        <f t="array" ref="AK4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7" t="str" cm="1">
        <f t="array" ref="AL4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7" t="str" cm="1">
        <f t="array" ref="AM4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7" t="str" cm="1">
        <f t="array" ref="AO47">IF(FORM_COMP[[#This Row],[Room (31/10)]]="","",IFERROR(VLOOKUP(CONCATENATE(FORM_COMP[[#This Row],[Hotel]:[Hotel]],".",FORM_COMP[[#This Row],[Room (31/10)]]),SET!$AI$2:$AJ$37,2,FALSE),"ND"))</f>
        <v/>
      </c>
      <c r="AP47" t="str" cm="1">
        <f t="array" ref="AP47">IF(FORM_COMP[[#This Row],[Room (01/11)]]="","",IFERROR(VLOOKUP(CONCATENATE(FORM_COMP[[#This Row],[Hotel]:[Hotel]],".",FORM_COMP[[#This Row],[Room (01/11)]]),SET!$AI$2:$AJ$37,2,FALSE),"ND"))</f>
        <v/>
      </c>
      <c r="AQ47" t="str" cm="1">
        <f t="array" ref="AQ47">IF(FORM_COMP[[#This Row],[Room (02/11)]]="","",IFERROR(VLOOKUP(CONCATENATE(FORM_COMP[[#This Row],[Hotel]:[Hotel]],".",FORM_COMP[[#This Row],[Room (02/11)]]),SET!$AI$2:$AJ$37,2,FALSE),"ND"))</f>
        <v/>
      </c>
      <c r="AR47" t="str" cm="1">
        <f t="array" ref="AR47">IF(FORM_COMP[[#This Row],[Room (03/11)]]="","",IFERROR(VLOOKUP(CONCATENATE(FORM_COMP[[#This Row],[Hotel]:[Hotel]],".",FORM_COMP[[#This Row],[Room (03/11)]]),SET!$AI$2:$AJ$37,2,FALSE),"ND"))</f>
        <v/>
      </c>
      <c r="AS47" t="str" cm="1">
        <f t="array" ref="AS47">IF(FORM_COMP[[#This Row],[Room (04/11)]]="","",IFERROR(VLOOKUP(CONCATENATE(FORM_COMP[[#This Row],[Hotel]:[Hotel]],".",FORM_COMP[[#This Row],[Room (04/11)]]),SET!$AI$2:$AJ$37,2,FALSE),"ND"))</f>
        <v/>
      </c>
      <c r="AT47" s="35" t="str" cm="1">
        <f t="array" ref="AT47">IF(FORM_COMP[[#This Row],[Room (05/11)]]="","",IFERROR(VLOOKUP(CONCATENATE(FORM_COMP[[#This Row],[Hotel]:[Hotel]],".",FORM_COMP[[#This Row],[Room (05/11)]]),SET!$AI$2:$AJ$37,2,FALSE),"ND"))</f>
        <v/>
      </c>
    </row>
    <row r="48" spans="2:46">
      <c r="B48" s="2" t="str">
        <f>IF(FORM_COMP[[#This Row],[Title]]="","",IF(OR(FORM_COMP[[#This Row],[Hotel]]=""),"O",IF(COUNTIF(AO48:AT48,"ND")&gt;0.5,"R",IF(OR((COUNTIF(FORM_COMP[[#This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(05/11)]],""))=COUNTIF(AH48:AM48,"NO"),FORM_COMP[[#This Row],[Hotel]]="UNOFFICIAL HOTEL"),"G","O"))))</f>
        <v/>
      </c>
      <c r="C48" s="2">
        <v>36</v>
      </c>
      <c r="D48" s="2" t="str">
        <f>IF(FORM_GEN[[#This Row],[Title]]="","",FORM_GEN[[#This Row],[Title]])</f>
        <v/>
      </c>
      <c r="E48" s="2" t="str">
        <f>IF(FORM_GEN[[#This Row],[LAST NAME]]="","",FORM_GEN[[#This Row],[LAST NAME]])</f>
        <v/>
      </c>
      <c r="F48" s="2" t="str">
        <f>IF(FORM_GEN[[#This Row],[FIRST NAME]]="","",FORM_GEN[[#This Row],[FIRST NAME]])</f>
        <v/>
      </c>
      <c r="G48" s="2" t="str">
        <f>IF(FORM_GEN[[#This Row],[Function]]="","",FORM_GEN[[#This Row],[Function]])</f>
        <v/>
      </c>
      <c r="H48" s="13" t="str">
        <f>IF(FORM_GEN[[#This Row],[Arrival date]]="","",FORM_GEN[[#This Row],[Arrival date]])</f>
        <v/>
      </c>
      <c r="I48" s="13" t="str">
        <f>IF(FORM_GEN[[#This Row],[Departure date]]="","",FORM_GEN[[#This Row],[Departure date]])</f>
        <v/>
      </c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4"/>
      <c r="AH48" t="str" cm="1">
        <f t="array" ref="AH4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8" t="str" cm="1">
        <f t="array" ref="AI4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8" t="str" cm="1">
        <f t="array" ref="AJ4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8" t="str" cm="1">
        <f t="array" ref="AK4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8" t="str" cm="1">
        <f t="array" ref="AL4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8" t="str" cm="1">
        <f t="array" ref="AM4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8" t="str" cm="1">
        <f t="array" ref="AO48">IF(FORM_COMP[[#This Row],[Room (31/10)]]="","",IFERROR(VLOOKUP(CONCATENATE(FORM_COMP[[#This Row],[Hotel]:[Hotel]],".",FORM_COMP[[#This Row],[Room (31/10)]]),SET!$AI$2:$AJ$37,2,FALSE),"ND"))</f>
        <v/>
      </c>
      <c r="AP48" t="str" cm="1">
        <f t="array" ref="AP48">IF(FORM_COMP[[#This Row],[Room (01/11)]]="","",IFERROR(VLOOKUP(CONCATENATE(FORM_COMP[[#This Row],[Hotel]:[Hotel]],".",FORM_COMP[[#This Row],[Room (01/11)]]),SET!$AI$2:$AJ$37,2,FALSE),"ND"))</f>
        <v/>
      </c>
      <c r="AQ48" t="str" cm="1">
        <f t="array" ref="AQ48">IF(FORM_COMP[[#This Row],[Room (02/11)]]="","",IFERROR(VLOOKUP(CONCATENATE(FORM_COMP[[#This Row],[Hotel]:[Hotel]],".",FORM_COMP[[#This Row],[Room (02/11)]]),SET!$AI$2:$AJ$37,2,FALSE),"ND"))</f>
        <v/>
      </c>
      <c r="AR48" t="str" cm="1">
        <f t="array" ref="AR48">IF(FORM_COMP[[#This Row],[Room (03/11)]]="","",IFERROR(VLOOKUP(CONCATENATE(FORM_COMP[[#This Row],[Hotel]:[Hotel]],".",FORM_COMP[[#This Row],[Room (03/11)]]),SET!$AI$2:$AJ$37,2,FALSE),"ND"))</f>
        <v/>
      </c>
      <c r="AS48" t="str" cm="1">
        <f t="array" ref="AS48">IF(FORM_COMP[[#This Row],[Room (04/11)]]="","",IFERROR(VLOOKUP(CONCATENATE(FORM_COMP[[#This Row],[Hotel]:[Hotel]],".",FORM_COMP[[#This Row],[Room (04/11)]]),SET!$AI$2:$AJ$37,2,FALSE),"ND"))</f>
        <v/>
      </c>
      <c r="AT48" s="35" t="str" cm="1">
        <f t="array" ref="AT48">IF(FORM_COMP[[#This Row],[Room (05/11)]]="","",IFERROR(VLOOKUP(CONCATENATE(FORM_COMP[[#This Row],[Hotel]:[Hotel]],".",FORM_COMP[[#This Row],[Room (05/11)]]),SET!$AI$2:$AJ$37,2,FALSE),"ND"))</f>
        <v/>
      </c>
    </row>
    <row r="49" spans="2:46">
      <c r="B49" s="2" t="str">
        <f>IF(FORM_COMP[[#This Row],[Title]]="","",IF(OR(FORM_COMP[[#This Row],[Hotel]]=""),"O",IF(COUNTIF(AO49:AT49,"ND")&gt;0.5,"R",IF(OR((COUNTIF(FORM_COMP[[#This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(05/11)]],""))=COUNTIF(AH49:AM49,"NO"),FORM_COMP[[#This Row],[Hotel]]="UNOFFICIAL HOTEL"),"G","O"))))</f>
        <v/>
      </c>
      <c r="C49" s="2">
        <v>37</v>
      </c>
      <c r="D49" s="2" t="str">
        <f>IF(FORM_GEN[[#This Row],[Title]]="","",FORM_GEN[[#This Row],[Title]])</f>
        <v/>
      </c>
      <c r="E49" s="2" t="str">
        <f>IF(FORM_GEN[[#This Row],[LAST NAME]]="","",FORM_GEN[[#This Row],[LAST NAME]])</f>
        <v/>
      </c>
      <c r="F49" s="2" t="str">
        <f>IF(FORM_GEN[[#This Row],[FIRST NAME]]="","",FORM_GEN[[#This Row],[FIRST NAME]])</f>
        <v/>
      </c>
      <c r="G49" s="2" t="str">
        <f>IF(FORM_GEN[[#This Row],[Function]]="","",FORM_GEN[[#This Row],[Function]])</f>
        <v/>
      </c>
      <c r="H49" s="13" t="str">
        <f>IF(FORM_GEN[[#This Row],[Arrival date]]="","",FORM_GEN[[#This Row],[Arrival date]])</f>
        <v/>
      </c>
      <c r="I49" s="13" t="str">
        <f>IF(FORM_GEN[[#This Row],[Departure date]]="","",FORM_GEN[[#This Row],[Departure date]])</f>
        <v/>
      </c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4"/>
      <c r="AH49" t="str" cm="1">
        <f t="array" ref="AH4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9" t="str" cm="1">
        <f t="array" ref="AI4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9" t="str" cm="1">
        <f t="array" ref="AJ4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9" t="str" cm="1">
        <f t="array" ref="AK4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9" t="str" cm="1">
        <f t="array" ref="AL4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9" t="str" cm="1">
        <f t="array" ref="AM4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9" t="str" cm="1">
        <f t="array" ref="AO49">IF(FORM_COMP[[#This Row],[Room (31/10)]]="","",IFERROR(VLOOKUP(CONCATENATE(FORM_COMP[[#This Row],[Hotel]:[Hotel]],".",FORM_COMP[[#This Row],[Room (31/10)]]),SET!$AI$2:$AJ$37,2,FALSE),"ND"))</f>
        <v/>
      </c>
      <c r="AP49" t="str" cm="1">
        <f t="array" ref="AP49">IF(FORM_COMP[[#This Row],[Room (01/11)]]="","",IFERROR(VLOOKUP(CONCATENATE(FORM_COMP[[#This Row],[Hotel]:[Hotel]],".",FORM_COMP[[#This Row],[Room (01/11)]]),SET!$AI$2:$AJ$37,2,FALSE),"ND"))</f>
        <v/>
      </c>
      <c r="AQ49" t="str" cm="1">
        <f t="array" ref="AQ49">IF(FORM_COMP[[#This Row],[Room (02/11)]]="","",IFERROR(VLOOKUP(CONCATENATE(FORM_COMP[[#This Row],[Hotel]:[Hotel]],".",FORM_COMP[[#This Row],[Room (02/11)]]),SET!$AI$2:$AJ$37,2,FALSE),"ND"))</f>
        <v/>
      </c>
      <c r="AR49" t="str" cm="1">
        <f t="array" ref="AR49">IF(FORM_COMP[[#This Row],[Room (03/11)]]="","",IFERROR(VLOOKUP(CONCATENATE(FORM_COMP[[#This Row],[Hotel]:[Hotel]],".",FORM_COMP[[#This Row],[Room (03/11)]]),SET!$AI$2:$AJ$37,2,FALSE),"ND"))</f>
        <v/>
      </c>
      <c r="AS49" t="str" cm="1">
        <f t="array" ref="AS49">IF(FORM_COMP[[#This Row],[Room (04/11)]]="","",IFERROR(VLOOKUP(CONCATENATE(FORM_COMP[[#This Row],[Hotel]:[Hotel]],".",FORM_COMP[[#This Row],[Room (04/11)]]),SET!$AI$2:$AJ$37,2,FALSE),"ND"))</f>
        <v/>
      </c>
      <c r="AT49" s="35" t="str" cm="1">
        <f t="array" ref="AT49">IF(FORM_COMP[[#This Row],[Room (05/11)]]="","",IFERROR(VLOOKUP(CONCATENATE(FORM_COMP[[#This Row],[Hotel]:[Hotel]],".",FORM_COMP[[#This Row],[Room (05/11)]]),SET!$AI$2:$AJ$37,2,FALSE),"ND"))</f>
        <v/>
      </c>
    </row>
    <row r="50" spans="2:46">
      <c r="B50" s="2" t="str">
        <f>IF(FORM_COMP[[#This Row],[Title]]="","",IF(OR(FORM_COMP[[#This Row],[Hotel]]=""),"O",IF(COUNTIF(AO50:AT50,"ND")&gt;0.5,"R",IF(OR((COUNTIF(FORM_COMP[[#This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(05/11)]],""))=COUNTIF(AH50:AM50,"NO"),FORM_COMP[[#This Row],[Hotel]]="UNOFFICIAL HOTEL"),"G","O"))))</f>
        <v/>
      </c>
      <c r="C50" s="2">
        <v>38</v>
      </c>
      <c r="D50" s="2" t="str">
        <f>IF(FORM_GEN[[#This Row],[Title]]="","",FORM_GEN[[#This Row],[Title]])</f>
        <v/>
      </c>
      <c r="E50" s="2" t="str">
        <f>IF(FORM_GEN[[#This Row],[LAST NAME]]="","",FORM_GEN[[#This Row],[LAST NAME]])</f>
        <v/>
      </c>
      <c r="F50" s="2" t="str">
        <f>IF(FORM_GEN[[#This Row],[FIRST NAME]]="","",FORM_GEN[[#This Row],[FIRST NAME]])</f>
        <v/>
      </c>
      <c r="G50" s="2" t="str">
        <f>IF(FORM_GEN[[#This Row],[Function]]="","",FORM_GEN[[#This Row],[Function]])</f>
        <v/>
      </c>
      <c r="H50" s="13" t="str">
        <f>IF(FORM_GEN[[#This Row],[Arrival date]]="","",FORM_GEN[[#This Row],[Arrival date]])</f>
        <v/>
      </c>
      <c r="I50" s="13" t="str">
        <f>IF(FORM_GEN[[#This Row],[Departure date]]="","",FORM_GEN[[#This Row],[Departure date]])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4"/>
      <c r="AH50" t="str" cm="1">
        <f t="array" ref="AH5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0" t="str" cm="1">
        <f t="array" ref="AI5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0" t="str" cm="1">
        <f t="array" ref="AJ5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0" t="str" cm="1">
        <f t="array" ref="AK5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0" t="str" cm="1">
        <f t="array" ref="AL5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0" t="str" cm="1">
        <f t="array" ref="AM5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0" t="str" cm="1">
        <f t="array" ref="AO50">IF(FORM_COMP[[#This Row],[Room (31/10)]]="","",IFERROR(VLOOKUP(CONCATENATE(FORM_COMP[[#This Row],[Hotel]:[Hotel]],".",FORM_COMP[[#This Row],[Room (31/10)]]),SET!$AI$2:$AJ$37,2,FALSE),"ND"))</f>
        <v/>
      </c>
      <c r="AP50" t="str" cm="1">
        <f t="array" ref="AP50">IF(FORM_COMP[[#This Row],[Room (01/11)]]="","",IFERROR(VLOOKUP(CONCATENATE(FORM_COMP[[#This Row],[Hotel]:[Hotel]],".",FORM_COMP[[#This Row],[Room (01/11)]]),SET!$AI$2:$AJ$37,2,FALSE),"ND"))</f>
        <v/>
      </c>
      <c r="AQ50" t="str" cm="1">
        <f t="array" ref="AQ50">IF(FORM_COMP[[#This Row],[Room (02/11)]]="","",IFERROR(VLOOKUP(CONCATENATE(FORM_COMP[[#This Row],[Hotel]:[Hotel]],".",FORM_COMP[[#This Row],[Room (02/11)]]),SET!$AI$2:$AJ$37,2,FALSE),"ND"))</f>
        <v/>
      </c>
      <c r="AR50" t="str" cm="1">
        <f t="array" ref="AR50">IF(FORM_COMP[[#This Row],[Room (03/11)]]="","",IFERROR(VLOOKUP(CONCATENATE(FORM_COMP[[#This Row],[Hotel]:[Hotel]],".",FORM_COMP[[#This Row],[Room (03/11)]]),SET!$AI$2:$AJ$37,2,FALSE),"ND"))</f>
        <v/>
      </c>
      <c r="AS50" t="str" cm="1">
        <f t="array" ref="AS50">IF(FORM_COMP[[#This Row],[Room (04/11)]]="","",IFERROR(VLOOKUP(CONCATENATE(FORM_COMP[[#This Row],[Hotel]:[Hotel]],".",FORM_COMP[[#This Row],[Room (04/11)]]),SET!$AI$2:$AJ$37,2,FALSE),"ND"))</f>
        <v/>
      </c>
      <c r="AT50" s="35" t="str" cm="1">
        <f t="array" ref="AT50">IF(FORM_COMP[[#This Row],[Room (05/11)]]="","",IFERROR(VLOOKUP(CONCATENATE(FORM_COMP[[#This Row],[Hotel]:[Hotel]],".",FORM_COMP[[#This Row],[Room (05/11)]]),SET!$AI$2:$AJ$37,2,FALSE),"ND"))</f>
        <v/>
      </c>
    </row>
    <row r="51" spans="2:46">
      <c r="B51" s="2" t="str">
        <f>IF(FORM_COMP[[#This Row],[Title]]="","",IF(OR(FORM_COMP[[#This Row],[Hotel]]=""),"O",IF(COUNTIF(AO51:AT51,"ND")&gt;0.5,"R",IF(OR((COUNTIF(FORM_COMP[[#This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(05/11)]],""))=COUNTIF(AH51:AM51,"NO"),FORM_COMP[[#This Row],[Hotel]]="UNOFFICIAL HOTEL"),"G","O"))))</f>
        <v/>
      </c>
      <c r="C51" s="2">
        <v>39</v>
      </c>
      <c r="D51" s="2" t="str">
        <f>IF(FORM_GEN[[#This Row],[Title]]="","",FORM_GEN[[#This Row],[Title]])</f>
        <v/>
      </c>
      <c r="E51" s="2" t="str">
        <f>IF(FORM_GEN[[#This Row],[LAST NAME]]="","",FORM_GEN[[#This Row],[LAST NAME]])</f>
        <v/>
      </c>
      <c r="F51" s="2" t="str">
        <f>IF(FORM_GEN[[#This Row],[FIRST NAME]]="","",FORM_GEN[[#This Row],[FIRST NAME]])</f>
        <v/>
      </c>
      <c r="G51" s="2" t="str">
        <f>IF(FORM_GEN[[#This Row],[Function]]="","",FORM_GEN[[#This Row],[Function]])</f>
        <v/>
      </c>
      <c r="H51" s="13" t="str">
        <f>IF(FORM_GEN[[#This Row],[Arrival date]]="","",FORM_GEN[[#This Row],[Arrival date]])</f>
        <v/>
      </c>
      <c r="I51" s="13" t="str">
        <f>IF(FORM_GEN[[#This Row],[Departure date]]="","",FORM_GEN[[#This Row],[Departure date]])</f>
        <v/>
      </c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4"/>
      <c r="AH51" t="str" cm="1">
        <f t="array" ref="AH5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1" t="str" cm="1">
        <f t="array" ref="AI5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1" t="str" cm="1">
        <f t="array" ref="AJ5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1" t="str" cm="1">
        <f t="array" ref="AK5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1" t="str" cm="1">
        <f t="array" ref="AL5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1" t="str" cm="1">
        <f t="array" ref="AM5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1" t="str" cm="1">
        <f t="array" ref="AO51">IF(FORM_COMP[[#This Row],[Room (31/10)]]="","",IFERROR(VLOOKUP(CONCATENATE(FORM_COMP[[#This Row],[Hotel]:[Hotel]],".",FORM_COMP[[#This Row],[Room (31/10)]]),SET!$AI$2:$AJ$37,2,FALSE),"ND"))</f>
        <v/>
      </c>
      <c r="AP51" t="str" cm="1">
        <f t="array" ref="AP51">IF(FORM_COMP[[#This Row],[Room (01/11)]]="","",IFERROR(VLOOKUP(CONCATENATE(FORM_COMP[[#This Row],[Hotel]:[Hotel]],".",FORM_COMP[[#This Row],[Room (01/11)]]),SET!$AI$2:$AJ$37,2,FALSE),"ND"))</f>
        <v/>
      </c>
      <c r="AQ51" t="str" cm="1">
        <f t="array" ref="AQ51">IF(FORM_COMP[[#This Row],[Room (02/11)]]="","",IFERROR(VLOOKUP(CONCATENATE(FORM_COMP[[#This Row],[Hotel]:[Hotel]],".",FORM_COMP[[#This Row],[Room (02/11)]]),SET!$AI$2:$AJ$37,2,FALSE),"ND"))</f>
        <v/>
      </c>
      <c r="AR51" t="str" cm="1">
        <f t="array" ref="AR51">IF(FORM_COMP[[#This Row],[Room (03/11)]]="","",IFERROR(VLOOKUP(CONCATENATE(FORM_COMP[[#This Row],[Hotel]:[Hotel]],".",FORM_COMP[[#This Row],[Room (03/11)]]),SET!$AI$2:$AJ$37,2,FALSE),"ND"))</f>
        <v/>
      </c>
      <c r="AS51" t="str" cm="1">
        <f t="array" ref="AS51">IF(FORM_COMP[[#This Row],[Room (04/11)]]="","",IFERROR(VLOOKUP(CONCATENATE(FORM_COMP[[#This Row],[Hotel]:[Hotel]],".",FORM_COMP[[#This Row],[Room (04/11)]]),SET!$AI$2:$AJ$37,2,FALSE),"ND"))</f>
        <v/>
      </c>
      <c r="AT51" s="35" t="str" cm="1">
        <f t="array" ref="AT51">IF(FORM_COMP[[#This Row],[Room (05/11)]]="","",IFERROR(VLOOKUP(CONCATENATE(FORM_COMP[[#This Row],[Hotel]:[Hotel]],".",FORM_COMP[[#This Row],[Room (05/11)]]),SET!$AI$2:$AJ$37,2,FALSE),"ND"))</f>
        <v/>
      </c>
    </row>
    <row r="52" spans="2:46">
      <c r="B52" s="2" t="str">
        <f>IF(FORM_COMP[[#This Row],[Title]]="","",IF(OR(FORM_COMP[[#This Row],[Hotel]]=""),"O",IF(COUNTIF(AO52:AT52,"ND")&gt;0.5,"R",IF(OR((COUNTIF(FORM_COMP[[#This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(05/11)]],""))=COUNTIF(AH52:AM52,"NO"),FORM_COMP[[#This Row],[Hotel]]="UNOFFICIAL HOTEL"),"G","O"))))</f>
        <v/>
      </c>
      <c r="C52" s="2">
        <v>40</v>
      </c>
      <c r="D52" s="2" t="str">
        <f>IF(FORM_GEN[[#This Row],[Title]]="","",FORM_GEN[[#This Row],[Title]])</f>
        <v/>
      </c>
      <c r="E52" s="2" t="str">
        <f>IF(FORM_GEN[[#This Row],[LAST NAME]]="","",FORM_GEN[[#This Row],[LAST NAME]])</f>
        <v/>
      </c>
      <c r="F52" s="2" t="str">
        <f>IF(FORM_GEN[[#This Row],[FIRST NAME]]="","",FORM_GEN[[#This Row],[FIRST NAME]])</f>
        <v/>
      </c>
      <c r="G52" s="2" t="str">
        <f>IF(FORM_GEN[[#This Row],[Function]]="","",FORM_GEN[[#This Row],[Function]])</f>
        <v/>
      </c>
      <c r="H52" s="13" t="str">
        <f>IF(FORM_GEN[[#This Row],[Arrival date]]="","",FORM_GEN[[#This Row],[Arrival date]])</f>
        <v/>
      </c>
      <c r="I52" s="13" t="str">
        <f>IF(FORM_GEN[[#This Row],[Departure date]]="","",FORM_GEN[[#This Row],[Departure date]])</f>
        <v/>
      </c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4"/>
      <c r="AH52" t="str" cm="1">
        <f t="array" ref="AH5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2" t="str" cm="1">
        <f t="array" ref="AI5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2" t="str" cm="1">
        <f t="array" ref="AJ5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2" t="str" cm="1">
        <f t="array" ref="AK5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2" t="str" cm="1">
        <f t="array" ref="AL5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2" t="str" cm="1">
        <f t="array" ref="AM5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2" t="str" cm="1">
        <f t="array" ref="AO52">IF(FORM_COMP[[#This Row],[Room (31/10)]]="","",IFERROR(VLOOKUP(CONCATENATE(FORM_COMP[[#This Row],[Hotel]:[Hotel]],".",FORM_COMP[[#This Row],[Room (31/10)]]),SET!$AI$2:$AJ$37,2,FALSE),"ND"))</f>
        <v/>
      </c>
      <c r="AP52" t="str" cm="1">
        <f t="array" ref="AP52">IF(FORM_COMP[[#This Row],[Room (01/11)]]="","",IFERROR(VLOOKUP(CONCATENATE(FORM_COMP[[#This Row],[Hotel]:[Hotel]],".",FORM_COMP[[#This Row],[Room (01/11)]]),SET!$AI$2:$AJ$37,2,FALSE),"ND"))</f>
        <v/>
      </c>
      <c r="AQ52" t="str" cm="1">
        <f t="array" ref="AQ52">IF(FORM_COMP[[#This Row],[Room (02/11)]]="","",IFERROR(VLOOKUP(CONCATENATE(FORM_COMP[[#This Row],[Hotel]:[Hotel]],".",FORM_COMP[[#This Row],[Room (02/11)]]),SET!$AI$2:$AJ$37,2,FALSE),"ND"))</f>
        <v/>
      </c>
      <c r="AR52" t="str" cm="1">
        <f t="array" ref="AR52">IF(FORM_COMP[[#This Row],[Room (03/11)]]="","",IFERROR(VLOOKUP(CONCATENATE(FORM_COMP[[#This Row],[Hotel]:[Hotel]],".",FORM_COMP[[#This Row],[Room (03/11)]]),SET!$AI$2:$AJ$37,2,FALSE),"ND"))</f>
        <v/>
      </c>
      <c r="AS52" t="str" cm="1">
        <f t="array" ref="AS52">IF(FORM_COMP[[#This Row],[Room (04/11)]]="","",IFERROR(VLOOKUP(CONCATENATE(FORM_COMP[[#This Row],[Hotel]:[Hotel]],".",FORM_COMP[[#This Row],[Room (04/11)]]),SET!$AI$2:$AJ$37,2,FALSE),"ND"))</f>
        <v/>
      </c>
      <c r="AT52" s="35" t="str" cm="1">
        <f t="array" ref="AT52">IF(FORM_COMP[[#This Row],[Room (05/11)]]="","",IFERROR(VLOOKUP(CONCATENATE(FORM_COMP[[#This Row],[Hotel]:[Hotel]],".",FORM_COMP[[#This Row],[Room (05/11)]]),SET!$AI$2:$AJ$37,2,FALSE),"ND"))</f>
        <v/>
      </c>
    </row>
    <row r="53" spans="2:46">
      <c r="B53" s="2" t="str">
        <f>IF(FORM_COMP[[#This Row],[Title]]="","",IF(OR(FORM_COMP[[#This Row],[Hotel]]=""),"O",IF(COUNTIF(AO53:AT53,"ND")&gt;0.5,"R",IF(OR((COUNTIF(FORM_COMP[[#This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(05/11)]],""))=COUNTIF(AH53:AM53,"NO"),FORM_COMP[[#This Row],[Hotel]]="UNOFFICIAL HOTEL"),"G","O"))))</f>
        <v/>
      </c>
      <c r="C53" s="2">
        <v>41</v>
      </c>
      <c r="D53" s="2" t="str">
        <f>IF(FORM_GEN[[#This Row],[Title]]="","",FORM_GEN[[#This Row],[Title]])</f>
        <v/>
      </c>
      <c r="E53" s="2" t="str">
        <f>IF(FORM_GEN[[#This Row],[LAST NAME]]="","",FORM_GEN[[#This Row],[LAST NAME]])</f>
        <v/>
      </c>
      <c r="F53" s="2" t="str">
        <f>IF(FORM_GEN[[#This Row],[FIRST NAME]]="","",FORM_GEN[[#This Row],[FIRST NAME]])</f>
        <v/>
      </c>
      <c r="G53" s="2" t="str">
        <f>IF(FORM_GEN[[#This Row],[Function]]="","",FORM_GEN[[#This Row],[Function]])</f>
        <v/>
      </c>
      <c r="H53" s="13" t="str">
        <f>IF(FORM_GEN[[#This Row],[Arrival date]]="","",FORM_GEN[[#This Row],[Arrival date]])</f>
        <v/>
      </c>
      <c r="I53" s="13" t="str">
        <f>IF(FORM_GEN[[#This Row],[Departure date]]="","",FORM_GEN[[#This Row],[Departure date]])</f>
        <v/>
      </c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4"/>
      <c r="AH53" t="str" cm="1">
        <f t="array" ref="AH5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3" t="str" cm="1">
        <f t="array" ref="AI5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3" t="str" cm="1">
        <f t="array" ref="AJ5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3" t="str" cm="1">
        <f t="array" ref="AK5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3" t="str" cm="1">
        <f t="array" ref="AL5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3" t="str" cm="1">
        <f t="array" ref="AM5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3" t="str" cm="1">
        <f t="array" ref="AO53">IF(FORM_COMP[[#This Row],[Room (31/10)]]="","",IFERROR(VLOOKUP(CONCATENATE(FORM_COMP[[#This Row],[Hotel]:[Hotel]],".",FORM_COMP[[#This Row],[Room (31/10)]]),SET!$AI$2:$AJ$37,2,FALSE),"ND"))</f>
        <v/>
      </c>
      <c r="AP53" t="str" cm="1">
        <f t="array" ref="AP53">IF(FORM_COMP[[#This Row],[Room (01/11)]]="","",IFERROR(VLOOKUP(CONCATENATE(FORM_COMP[[#This Row],[Hotel]:[Hotel]],".",FORM_COMP[[#This Row],[Room (01/11)]]),SET!$AI$2:$AJ$37,2,FALSE),"ND"))</f>
        <v/>
      </c>
      <c r="AQ53" t="str" cm="1">
        <f t="array" ref="AQ53">IF(FORM_COMP[[#This Row],[Room (02/11)]]="","",IFERROR(VLOOKUP(CONCATENATE(FORM_COMP[[#This Row],[Hotel]:[Hotel]],".",FORM_COMP[[#This Row],[Room (02/11)]]),SET!$AI$2:$AJ$37,2,FALSE),"ND"))</f>
        <v/>
      </c>
      <c r="AR53" t="str" cm="1">
        <f t="array" ref="AR53">IF(FORM_COMP[[#This Row],[Room (03/11)]]="","",IFERROR(VLOOKUP(CONCATENATE(FORM_COMP[[#This Row],[Hotel]:[Hotel]],".",FORM_COMP[[#This Row],[Room (03/11)]]),SET!$AI$2:$AJ$37,2,FALSE),"ND"))</f>
        <v/>
      </c>
      <c r="AS53" t="str" cm="1">
        <f t="array" ref="AS53">IF(FORM_COMP[[#This Row],[Room (04/11)]]="","",IFERROR(VLOOKUP(CONCATENATE(FORM_COMP[[#This Row],[Hotel]:[Hotel]],".",FORM_COMP[[#This Row],[Room (04/11)]]),SET!$AI$2:$AJ$37,2,FALSE),"ND"))</f>
        <v/>
      </c>
      <c r="AT53" s="35" t="str" cm="1">
        <f t="array" ref="AT53">IF(FORM_COMP[[#This Row],[Room (05/11)]]="","",IFERROR(VLOOKUP(CONCATENATE(FORM_COMP[[#This Row],[Hotel]:[Hotel]],".",FORM_COMP[[#This Row],[Room (05/11)]]),SET!$AI$2:$AJ$37,2,FALSE),"ND"))</f>
        <v/>
      </c>
    </row>
    <row r="54" spans="2:46">
      <c r="B54" s="2" t="str">
        <f>IF(FORM_COMP[[#This Row],[Title]]="","",IF(OR(FORM_COMP[[#This Row],[Hotel]]=""),"O",IF(COUNTIF(AO54:AT54,"ND")&gt;0.5,"R",IF(OR((COUNTIF(FORM_COMP[[#This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(05/11)]],""))=COUNTIF(AH54:AM54,"NO"),FORM_COMP[[#This Row],[Hotel]]="UNOFFICIAL HOTEL"),"G","O"))))</f>
        <v/>
      </c>
      <c r="C54" s="2">
        <v>42</v>
      </c>
      <c r="D54" s="2" t="str">
        <f>IF(FORM_GEN[[#This Row],[Title]]="","",FORM_GEN[[#This Row],[Title]])</f>
        <v/>
      </c>
      <c r="E54" s="2" t="str">
        <f>IF(FORM_GEN[[#This Row],[LAST NAME]]="","",FORM_GEN[[#This Row],[LAST NAME]])</f>
        <v/>
      </c>
      <c r="F54" s="2" t="str">
        <f>IF(FORM_GEN[[#This Row],[FIRST NAME]]="","",FORM_GEN[[#This Row],[FIRST NAME]])</f>
        <v/>
      </c>
      <c r="G54" s="2" t="str">
        <f>IF(FORM_GEN[[#This Row],[Function]]="","",FORM_GEN[[#This Row],[Function]])</f>
        <v/>
      </c>
      <c r="H54" s="13" t="str">
        <f>IF(FORM_GEN[[#This Row],[Arrival date]]="","",FORM_GEN[[#This Row],[Arrival date]])</f>
        <v/>
      </c>
      <c r="I54" s="13" t="str">
        <f>IF(FORM_GEN[[#This Row],[Departure date]]="","",FORM_GEN[[#This Row],[Departure date]])</f>
        <v/>
      </c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4"/>
      <c r="AH54" t="str" cm="1">
        <f t="array" ref="AH5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4" t="str" cm="1">
        <f t="array" ref="AI5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4" t="str" cm="1">
        <f t="array" ref="AJ5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4" t="str" cm="1">
        <f t="array" ref="AK5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4" t="str" cm="1">
        <f t="array" ref="AL5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4" t="str" cm="1">
        <f t="array" ref="AM5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4" t="str" cm="1">
        <f t="array" ref="AO54">IF(FORM_COMP[[#This Row],[Room (31/10)]]="","",IFERROR(VLOOKUP(CONCATENATE(FORM_COMP[[#This Row],[Hotel]:[Hotel]],".",FORM_COMP[[#This Row],[Room (31/10)]]),SET!$AI$2:$AJ$37,2,FALSE),"ND"))</f>
        <v/>
      </c>
      <c r="AP54" t="str" cm="1">
        <f t="array" ref="AP54">IF(FORM_COMP[[#This Row],[Room (01/11)]]="","",IFERROR(VLOOKUP(CONCATENATE(FORM_COMP[[#This Row],[Hotel]:[Hotel]],".",FORM_COMP[[#This Row],[Room (01/11)]]),SET!$AI$2:$AJ$37,2,FALSE),"ND"))</f>
        <v/>
      </c>
      <c r="AQ54" t="str" cm="1">
        <f t="array" ref="AQ54">IF(FORM_COMP[[#This Row],[Room (02/11)]]="","",IFERROR(VLOOKUP(CONCATENATE(FORM_COMP[[#This Row],[Hotel]:[Hotel]],".",FORM_COMP[[#This Row],[Room (02/11)]]),SET!$AI$2:$AJ$37,2,FALSE),"ND"))</f>
        <v/>
      </c>
      <c r="AR54" t="str" cm="1">
        <f t="array" ref="AR54">IF(FORM_COMP[[#This Row],[Room (03/11)]]="","",IFERROR(VLOOKUP(CONCATENATE(FORM_COMP[[#This Row],[Hotel]:[Hotel]],".",FORM_COMP[[#This Row],[Room (03/11)]]),SET!$AI$2:$AJ$37,2,FALSE),"ND"))</f>
        <v/>
      </c>
      <c r="AS54" t="str" cm="1">
        <f t="array" ref="AS54">IF(FORM_COMP[[#This Row],[Room (04/11)]]="","",IFERROR(VLOOKUP(CONCATENATE(FORM_COMP[[#This Row],[Hotel]:[Hotel]],".",FORM_COMP[[#This Row],[Room (04/11)]]),SET!$AI$2:$AJ$37,2,FALSE),"ND"))</f>
        <v/>
      </c>
      <c r="AT54" s="35" t="str" cm="1">
        <f t="array" ref="AT54">IF(FORM_COMP[[#This Row],[Room (05/11)]]="","",IFERROR(VLOOKUP(CONCATENATE(FORM_COMP[[#This Row],[Hotel]:[Hotel]],".",FORM_COMP[[#This Row],[Room (05/11)]]),SET!$AI$2:$AJ$37,2,FALSE),"ND"))</f>
        <v/>
      </c>
    </row>
    <row r="55" spans="2:46">
      <c r="B55" s="2" t="str">
        <f>IF(FORM_COMP[[#This Row],[Title]]="","",IF(OR(FORM_COMP[[#This Row],[Hotel]]=""),"O",IF(COUNTIF(AO55:AT55,"ND")&gt;0.5,"R",IF(OR((COUNTIF(FORM_COMP[[#This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(05/11)]],""))=COUNTIF(AH55:AM55,"NO"),FORM_COMP[[#This Row],[Hotel]]="UNOFFICIAL HOTEL"),"G","O"))))</f>
        <v/>
      </c>
      <c r="C55" s="2">
        <v>43</v>
      </c>
      <c r="D55" s="2" t="str">
        <f>IF(FORM_GEN[[#This Row],[Title]]="","",FORM_GEN[[#This Row],[Title]])</f>
        <v/>
      </c>
      <c r="E55" s="2" t="str">
        <f>IF(FORM_GEN[[#This Row],[LAST NAME]]="","",FORM_GEN[[#This Row],[LAST NAME]])</f>
        <v/>
      </c>
      <c r="F55" s="2" t="str">
        <f>IF(FORM_GEN[[#This Row],[FIRST NAME]]="","",FORM_GEN[[#This Row],[FIRST NAME]])</f>
        <v/>
      </c>
      <c r="G55" s="2" t="str">
        <f>IF(FORM_GEN[[#This Row],[Function]]="","",FORM_GEN[[#This Row],[Function]])</f>
        <v/>
      </c>
      <c r="H55" s="13" t="str">
        <f>IF(FORM_GEN[[#This Row],[Arrival date]]="","",FORM_GEN[[#This Row],[Arrival date]])</f>
        <v/>
      </c>
      <c r="I55" s="13" t="str">
        <f>IF(FORM_GEN[[#This Row],[Departure date]]="","",FORM_GEN[[#This Row],[Departure date]])</f>
        <v/>
      </c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4"/>
      <c r="AH55" t="str" cm="1">
        <f t="array" ref="AH5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5" t="str" cm="1">
        <f t="array" ref="AI5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5" t="str" cm="1">
        <f t="array" ref="AJ5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5" t="str" cm="1">
        <f t="array" ref="AK5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5" t="str" cm="1">
        <f t="array" ref="AL5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5" t="str" cm="1">
        <f t="array" ref="AM5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5" t="str" cm="1">
        <f t="array" ref="AO55">IF(FORM_COMP[[#This Row],[Room (31/10)]]="","",IFERROR(VLOOKUP(CONCATENATE(FORM_COMP[[#This Row],[Hotel]:[Hotel]],".",FORM_COMP[[#This Row],[Room (31/10)]]),SET!$AI$2:$AJ$37,2,FALSE),"ND"))</f>
        <v/>
      </c>
      <c r="AP55" t="str" cm="1">
        <f t="array" ref="AP55">IF(FORM_COMP[[#This Row],[Room (01/11)]]="","",IFERROR(VLOOKUP(CONCATENATE(FORM_COMP[[#This Row],[Hotel]:[Hotel]],".",FORM_COMP[[#This Row],[Room (01/11)]]),SET!$AI$2:$AJ$37,2,FALSE),"ND"))</f>
        <v/>
      </c>
      <c r="AQ55" t="str" cm="1">
        <f t="array" ref="AQ55">IF(FORM_COMP[[#This Row],[Room (02/11)]]="","",IFERROR(VLOOKUP(CONCATENATE(FORM_COMP[[#This Row],[Hotel]:[Hotel]],".",FORM_COMP[[#This Row],[Room (02/11)]]),SET!$AI$2:$AJ$37,2,FALSE),"ND"))</f>
        <v/>
      </c>
      <c r="AR55" t="str" cm="1">
        <f t="array" ref="AR55">IF(FORM_COMP[[#This Row],[Room (03/11)]]="","",IFERROR(VLOOKUP(CONCATENATE(FORM_COMP[[#This Row],[Hotel]:[Hotel]],".",FORM_COMP[[#This Row],[Room (03/11)]]),SET!$AI$2:$AJ$37,2,FALSE),"ND"))</f>
        <v/>
      </c>
      <c r="AS55" t="str" cm="1">
        <f t="array" ref="AS55">IF(FORM_COMP[[#This Row],[Room (04/11)]]="","",IFERROR(VLOOKUP(CONCATENATE(FORM_COMP[[#This Row],[Hotel]:[Hotel]],".",FORM_COMP[[#This Row],[Room (04/11)]]),SET!$AI$2:$AJ$37,2,FALSE),"ND"))</f>
        <v/>
      </c>
      <c r="AT55" s="35" t="str" cm="1">
        <f t="array" ref="AT55">IF(FORM_COMP[[#This Row],[Room (05/11)]]="","",IFERROR(VLOOKUP(CONCATENATE(FORM_COMP[[#This Row],[Hotel]:[Hotel]],".",FORM_COMP[[#This Row],[Room (05/11)]]),SET!$AI$2:$AJ$37,2,FALSE),"ND"))</f>
        <v/>
      </c>
    </row>
    <row r="56" spans="2:46">
      <c r="B56" s="2" t="str">
        <f>IF(FORM_COMP[[#This Row],[Title]]="","",IF(OR(FORM_COMP[[#This Row],[Hotel]]=""),"O",IF(COUNTIF(AO56:AT56,"ND")&gt;0.5,"R",IF(OR((COUNTIF(FORM_COMP[[#This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(05/11)]],""))=COUNTIF(AH56:AM56,"NO"),FORM_COMP[[#This Row],[Hotel]]="UNOFFICIAL HOTEL"),"G","O"))))</f>
        <v/>
      </c>
      <c r="C56" s="2">
        <v>44</v>
      </c>
      <c r="D56" s="2" t="str">
        <f>IF(FORM_GEN[[#This Row],[Title]]="","",FORM_GEN[[#This Row],[Title]])</f>
        <v/>
      </c>
      <c r="E56" s="2" t="str">
        <f>IF(FORM_GEN[[#This Row],[LAST NAME]]="","",FORM_GEN[[#This Row],[LAST NAME]])</f>
        <v/>
      </c>
      <c r="F56" s="2" t="str">
        <f>IF(FORM_GEN[[#This Row],[FIRST NAME]]="","",FORM_GEN[[#This Row],[FIRST NAME]])</f>
        <v/>
      </c>
      <c r="G56" s="2" t="str">
        <f>IF(FORM_GEN[[#This Row],[Function]]="","",FORM_GEN[[#This Row],[Function]])</f>
        <v/>
      </c>
      <c r="H56" s="13" t="str">
        <f>IF(FORM_GEN[[#This Row],[Arrival date]]="","",FORM_GEN[[#This Row],[Arrival date]])</f>
        <v/>
      </c>
      <c r="I56" s="13" t="str">
        <f>IF(FORM_GEN[[#This Row],[Departure date]]="","",FORM_GEN[[#This Row],[Departure date]])</f>
        <v/>
      </c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4"/>
      <c r="AH56" t="str" cm="1">
        <f t="array" ref="AH5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6" t="str" cm="1">
        <f t="array" ref="AI5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6" t="str" cm="1">
        <f t="array" ref="AJ5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6" t="str" cm="1">
        <f t="array" ref="AK5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6" t="str" cm="1">
        <f t="array" ref="AL5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6" t="str" cm="1">
        <f t="array" ref="AM5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6" t="str" cm="1">
        <f t="array" ref="AO56">IF(FORM_COMP[[#This Row],[Room (31/10)]]="","",IFERROR(VLOOKUP(CONCATENATE(FORM_COMP[[#This Row],[Hotel]:[Hotel]],".",FORM_COMP[[#This Row],[Room (31/10)]]),SET!$AI$2:$AJ$37,2,FALSE),"ND"))</f>
        <v/>
      </c>
      <c r="AP56" t="str" cm="1">
        <f t="array" ref="AP56">IF(FORM_COMP[[#This Row],[Room (01/11)]]="","",IFERROR(VLOOKUP(CONCATENATE(FORM_COMP[[#This Row],[Hotel]:[Hotel]],".",FORM_COMP[[#This Row],[Room (01/11)]]),SET!$AI$2:$AJ$37,2,FALSE),"ND"))</f>
        <v/>
      </c>
      <c r="AQ56" t="str" cm="1">
        <f t="array" ref="AQ56">IF(FORM_COMP[[#This Row],[Room (02/11)]]="","",IFERROR(VLOOKUP(CONCATENATE(FORM_COMP[[#This Row],[Hotel]:[Hotel]],".",FORM_COMP[[#This Row],[Room (02/11)]]),SET!$AI$2:$AJ$37,2,FALSE),"ND"))</f>
        <v/>
      </c>
      <c r="AR56" t="str" cm="1">
        <f t="array" ref="AR56">IF(FORM_COMP[[#This Row],[Room (03/11)]]="","",IFERROR(VLOOKUP(CONCATENATE(FORM_COMP[[#This Row],[Hotel]:[Hotel]],".",FORM_COMP[[#This Row],[Room (03/11)]]),SET!$AI$2:$AJ$37,2,FALSE),"ND"))</f>
        <v/>
      </c>
      <c r="AS56" t="str" cm="1">
        <f t="array" ref="AS56">IF(FORM_COMP[[#This Row],[Room (04/11)]]="","",IFERROR(VLOOKUP(CONCATENATE(FORM_COMP[[#This Row],[Hotel]:[Hotel]],".",FORM_COMP[[#This Row],[Room (04/11)]]),SET!$AI$2:$AJ$37,2,FALSE),"ND"))</f>
        <v/>
      </c>
      <c r="AT56" s="35" t="str" cm="1">
        <f t="array" ref="AT56">IF(FORM_COMP[[#This Row],[Room (05/11)]]="","",IFERROR(VLOOKUP(CONCATENATE(FORM_COMP[[#This Row],[Hotel]:[Hotel]],".",FORM_COMP[[#This Row],[Room (05/11)]]),SET!$AI$2:$AJ$37,2,FALSE),"ND"))</f>
        <v/>
      </c>
    </row>
    <row r="57" spans="2:46">
      <c r="B57" s="2" t="str">
        <f>IF(FORM_COMP[[#This Row],[Title]]="","",IF(OR(FORM_COMP[[#This Row],[Hotel]]=""),"O",IF(COUNTIF(AO57:AT57,"ND")&gt;0.5,"R",IF(OR((COUNTIF(FORM_COMP[[#This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(05/11)]],""))=COUNTIF(AH57:AM57,"NO"),FORM_COMP[[#This Row],[Hotel]]="UNOFFICIAL HOTEL"),"G","O"))))</f>
        <v/>
      </c>
      <c r="C57" s="2">
        <v>45</v>
      </c>
      <c r="D57" s="2" t="str">
        <f>IF(FORM_GEN[[#This Row],[Title]]="","",FORM_GEN[[#This Row],[Title]])</f>
        <v/>
      </c>
      <c r="E57" s="2" t="str">
        <f>IF(FORM_GEN[[#This Row],[LAST NAME]]="","",FORM_GEN[[#This Row],[LAST NAME]])</f>
        <v/>
      </c>
      <c r="F57" s="2" t="str">
        <f>IF(FORM_GEN[[#This Row],[FIRST NAME]]="","",FORM_GEN[[#This Row],[FIRST NAME]])</f>
        <v/>
      </c>
      <c r="G57" s="2" t="str">
        <f>IF(FORM_GEN[[#This Row],[Function]]="","",FORM_GEN[[#This Row],[Function]])</f>
        <v/>
      </c>
      <c r="H57" s="13" t="str">
        <f>IF(FORM_GEN[[#This Row],[Arrival date]]="","",FORM_GEN[[#This Row],[Arrival date]])</f>
        <v/>
      </c>
      <c r="I57" s="13" t="str">
        <f>IF(FORM_GEN[[#This Row],[Departure date]]="","",FORM_GEN[[#This Row],[Departure date]])</f>
        <v/>
      </c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4"/>
      <c r="AH57" t="str" cm="1">
        <f t="array" ref="AH5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7" t="str" cm="1">
        <f t="array" ref="AI5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7" t="str" cm="1">
        <f t="array" ref="AJ5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7" t="str" cm="1">
        <f t="array" ref="AK5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7" t="str" cm="1">
        <f t="array" ref="AL5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7" t="str" cm="1">
        <f t="array" ref="AM5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7" t="str" cm="1">
        <f t="array" ref="AO57">IF(FORM_COMP[[#This Row],[Room (31/10)]]="","",IFERROR(VLOOKUP(CONCATENATE(FORM_COMP[[#This Row],[Hotel]:[Hotel]],".",FORM_COMP[[#This Row],[Room (31/10)]]),SET!$AI$2:$AJ$37,2,FALSE),"ND"))</f>
        <v/>
      </c>
      <c r="AP57" t="str" cm="1">
        <f t="array" ref="AP57">IF(FORM_COMP[[#This Row],[Room (01/11)]]="","",IFERROR(VLOOKUP(CONCATENATE(FORM_COMP[[#This Row],[Hotel]:[Hotel]],".",FORM_COMP[[#This Row],[Room (01/11)]]),SET!$AI$2:$AJ$37,2,FALSE),"ND"))</f>
        <v/>
      </c>
      <c r="AQ57" t="str" cm="1">
        <f t="array" ref="AQ57">IF(FORM_COMP[[#This Row],[Room (02/11)]]="","",IFERROR(VLOOKUP(CONCATENATE(FORM_COMP[[#This Row],[Hotel]:[Hotel]],".",FORM_COMP[[#This Row],[Room (02/11)]]),SET!$AI$2:$AJ$37,2,FALSE),"ND"))</f>
        <v/>
      </c>
      <c r="AR57" t="str" cm="1">
        <f t="array" ref="AR57">IF(FORM_COMP[[#This Row],[Room (03/11)]]="","",IFERROR(VLOOKUP(CONCATENATE(FORM_COMP[[#This Row],[Hotel]:[Hotel]],".",FORM_COMP[[#This Row],[Room (03/11)]]),SET!$AI$2:$AJ$37,2,FALSE),"ND"))</f>
        <v/>
      </c>
      <c r="AS57" t="str" cm="1">
        <f t="array" ref="AS57">IF(FORM_COMP[[#This Row],[Room (04/11)]]="","",IFERROR(VLOOKUP(CONCATENATE(FORM_COMP[[#This Row],[Hotel]:[Hotel]],".",FORM_COMP[[#This Row],[Room (04/11)]]),SET!$AI$2:$AJ$37,2,FALSE),"ND"))</f>
        <v/>
      </c>
      <c r="AT57" s="35" t="str" cm="1">
        <f t="array" ref="AT57">IF(FORM_COMP[[#This Row],[Room (05/11)]]="","",IFERROR(VLOOKUP(CONCATENATE(FORM_COMP[[#This Row],[Hotel]:[Hotel]],".",FORM_COMP[[#This Row],[Room (05/11)]]),SET!$AI$2:$AJ$37,2,FALSE),"ND"))</f>
        <v/>
      </c>
    </row>
    <row r="58" spans="2:46">
      <c r="B58" s="2" t="str">
        <f>IF(FORM_COMP[[#This Row],[Title]]="","",IF(OR(FORM_COMP[[#This Row],[Hotel]]=""),"O",IF(COUNTIF(AO58:AT58,"ND")&gt;0.5,"R",IF(OR((COUNTIF(FORM_COMP[[#This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(05/11)]],""))=COUNTIF(AH58:AM58,"NO"),FORM_COMP[[#This Row],[Hotel]]="UNOFFICIAL HOTEL"),"G","O"))))</f>
        <v/>
      </c>
      <c r="C58" s="2">
        <v>46</v>
      </c>
      <c r="D58" s="2" t="str">
        <f>IF(FORM_GEN[[#This Row],[Title]]="","",FORM_GEN[[#This Row],[Title]])</f>
        <v/>
      </c>
      <c r="E58" s="2" t="str">
        <f>IF(FORM_GEN[[#This Row],[LAST NAME]]="","",FORM_GEN[[#This Row],[LAST NAME]])</f>
        <v/>
      </c>
      <c r="F58" s="2" t="str">
        <f>IF(FORM_GEN[[#This Row],[FIRST NAME]]="","",FORM_GEN[[#This Row],[FIRST NAME]])</f>
        <v/>
      </c>
      <c r="G58" s="2" t="str">
        <f>IF(FORM_GEN[[#This Row],[Function]]="","",FORM_GEN[[#This Row],[Function]])</f>
        <v/>
      </c>
      <c r="H58" s="13" t="str">
        <f>IF(FORM_GEN[[#This Row],[Arrival date]]="","",FORM_GEN[[#This Row],[Arrival date]])</f>
        <v/>
      </c>
      <c r="I58" s="13" t="str">
        <f>IF(FORM_GEN[[#This Row],[Departure date]]="","",FORM_GEN[[#This Row],[Departure date]])</f>
        <v/>
      </c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4"/>
      <c r="AH58" t="str" cm="1">
        <f t="array" ref="AH5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8" t="str" cm="1">
        <f t="array" ref="AI5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8" t="str" cm="1">
        <f t="array" ref="AJ5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8" t="str" cm="1">
        <f t="array" ref="AK5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8" t="str" cm="1">
        <f t="array" ref="AL5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8" t="str" cm="1">
        <f t="array" ref="AM5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8" t="str" cm="1">
        <f t="array" ref="AO58">IF(FORM_COMP[[#This Row],[Room (31/10)]]="","",IFERROR(VLOOKUP(CONCATENATE(FORM_COMP[[#This Row],[Hotel]:[Hotel]],".",FORM_COMP[[#This Row],[Room (31/10)]]),SET!$AI$2:$AJ$37,2,FALSE),"ND"))</f>
        <v/>
      </c>
      <c r="AP58" t="str" cm="1">
        <f t="array" ref="AP58">IF(FORM_COMP[[#This Row],[Room (01/11)]]="","",IFERROR(VLOOKUP(CONCATENATE(FORM_COMP[[#This Row],[Hotel]:[Hotel]],".",FORM_COMP[[#This Row],[Room (01/11)]]),SET!$AI$2:$AJ$37,2,FALSE),"ND"))</f>
        <v/>
      </c>
      <c r="AQ58" t="str" cm="1">
        <f t="array" ref="AQ58">IF(FORM_COMP[[#This Row],[Room (02/11)]]="","",IFERROR(VLOOKUP(CONCATENATE(FORM_COMP[[#This Row],[Hotel]:[Hotel]],".",FORM_COMP[[#This Row],[Room (02/11)]]),SET!$AI$2:$AJ$37,2,FALSE),"ND"))</f>
        <v/>
      </c>
      <c r="AR58" t="str" cm="1">
        <f t="array" ref="AR58">IF(FORM_COMP[[#This Row],[Room (03/11)]]="","",IFERROR(VLOOKUP(CONCATENATE(FORM_COMP[[#This Row],[Hotel]:[Hotel]],".",FORM_COMP[[#This Row],[Room (03/11)]]),SET!$AI$2:$AJ$37,2,FALSE),"ND"))</f>
        <v/>
      </c>
      <c r="AS58" t="str" cm="1">
        <f t="array" ref="AS58">IF(FORM_COMP[[#This Row],[Room (04/11)]]="","",IFERROR(VLOOKUP(CONCATENATE(FORM_COMP[[#This Row],[Hotel]:[Hotel]],".",FORM_COMP[[#This Row],[Room (04/11)]]),SET!$AI$2:$AJ$37,2,FALSE),"ND"))</f>
        <v/>
      </c>
      <c r="AT58" s="35" t="str" cm="1">
        <f t="array" ref="AT58">IF(FORM_COMP[[#This Row],[Room (05/11)]]="","",IFERROR(VLOOKUP(CONCATENATE(FORM_COMP[[#This Row],[Hotel]:[Hotel]],".",FORM_COMP[[#This Row],[Room (05/11)]]),SET!$AI$2:$AJ$37,2,FALSE),"ND"))</f>
        <v/>
      </c>
    </row>
    <row r="59" spans="2:46">
      <c r="B59" s="2" t="str">
        <f>IF(FORM_COMP[[#This Row],[Title]]="","",IF(OR(FORM_COMP[[#This Row],[Hotel]]=""),"O",IF(COUNTIF(AO59:AT59,"ND")&gt;0.5,"R",IF(OR((COUNTIF(FORM_COMP[[#This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(05/11)]],""))=COUNTIF(AH59:AM59,"NO"),FORM_COMP[[#This Row],[Hotel]]="UNOFFICIAL HOTEL"),"G","O"))))</f>
        <v/>
      </c>
      <c r="C59" s="2">
        <v>47</v>
      </c>
      <c r="D59" s="2" t="str">
        <f>IF(FORM_GEN[[#This Row],[Title]]="","",FORM_GEN[[#This Row],[Title]])</f>
        <v/>
      </c>
      <c r="E59" s="2" t="str">
        <f>IF(FORM_GEN[[#This Row],[LAST NAME]]="","",FORM_GEN[[#This Row],[LAST NAME]])</f>
        <v/>
      </c>
      <c r="F59" s="2" t="str">
        <f>IF(FORM_GEN[[#This Row],[FIRST NAME]]="","",FORM_GEN[[#This Row],[FIRST NAME]])</f>
        <v/>
      </c>
      <c r="G59" s="2" t="str">
        <f>IF(FORM_GEN[[#This Row],[Function]]="","",FORM_GEN[[#This Row],[Function]])</f>
        <v/>
      </c>
      <c r="H59" s="13" t="str">
        <f>IF(FORM_GEN[[#This Row],[Arrival date]]="","",FORM_GEN[[#This Row],[Arrival date]])</f>
        <v/>
      </c>
      <c r="I59" s="13" t="str">
        <f>IF(FORM_GEN[[#This Row],[Departure date]]="","",FORM_GEN[[#This Row],[Departure date]])</f>
        <v/>
      </c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4"/>
      <c r="AH59" t="str" cm="1">
        <f t="array" ref="AH5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9" t="str" cm="1">
        <f t="array" ref="AI5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9" t="str" cm="1">
        <f t="array" ref="AJ5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9" t="str" cm="1">
        <f t="array" ref="AK5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9" t="str" cm="1">
        <f t="array" ref="AL5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9" t="str" cm="1">
        <f t="array" ref="AM5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9" t="str" cm="1">
        <f t="array" ref="AO59">IF(FORM_COMP[[#This Row],[Room (31/10)]]="","",IFERROR(VLOOKUP(CONCATENATE(FORM_COMP[[#This Row],[Hotel]:[Hotel]],".",FORM_COMP[[#This Row],[Room (31/10)]]),SET!$AI$2:$AJ$37,2,FALSE),"ND"))</f>
        <v/>
      </c>
      <c r="AP59" t="str" cm="1">
        <f t="array" ref="AP59">IF(FORM_COMP[[#This Row],[Room (01/11)]]="","",IFERROR(VLOOKUP(CONCATENATE(FORM_COMP[[#This Row],[Hotel]:[Hotel]],".",FORM_COMP[[#This Row],[Room (01/11)]]),SET!$AI$2:$AJ$37,2,FALSE),"ND"))</f>
        <v/>
      </c>
      <c r="AQ59" t="str" cm="1">
        <f t="array" ref="AQ59">IF(FORM_COMP[[#This Row],[Room (02/11)]]="","",IFERROR(VLOOKUP(CONCATENATE(FORM_COMP[[#This Row],[Hotel]:[Hotel]],".",FORM_COMP[[#This Row],[Room (02/11)]]),SET!$AI$2:$AJ$37,2,FALSE),"ND"))</f>
        <v/>
      </c>
      <c r="AR59" t="str" cm="1">
        <f t="array" ref="AR59">IF(FORM_COMP[[#This Row],[Room (03/11)]]="","",IFERROR(VLOOKUP(CONCATENATE(FORM_COMP[[#This Row],[Hotel]:[Hotel]],".",FORM_COMP[[#This Row],[Room (03/11)]]),SET!$AI$2:$AJ$37,2,FALSE),"ND"))</f>
        <v/>
      </c>
      <c r="AS59" t="str" cm="1">
        <f t="array" ref="AS59">IF(FORM_COMP[[#This Row],[Room (04/11)]]="","",IFERROR(VLOOKUP(CONCATENATE(FORM_COMP[[#This Row],[Hotel]:[Hotel]],".",FORM_COMP[[#This Row],[Room (04/11)]]),SET!$AI$2:$AJ$37,2,FALSE),"ND"))</f>
        <v/>
      </c>
      <c r="AT59" s="35" t="str" cm="1">
        <f t="array" ref="AT59">IF(FORM_COMP[[#This Row],[Room (05/11)]]="","",IFERROR(VLOOKUP(CONCATENATE(FORM_COMP[[#This Row],[Hotel]:[Hotel]],".",FORM_COMP[[#This Row],[Room (05/11)]]),SET!$AI$2:$AJ$37,2,FALSE),"ND"))</f>
        <v/>
      </c>
    </row>
    <row r="60" spans="2:46">
      <c r="B60" s="2" t="str">
        <f>IF(FORM_COMP[[#This Row],[Title]]="","",IF(OR(FORM_COMP[[#This Row],[Hotel]]=""),"O",IF(COUNTIF(AO60:AT60,"ND")&gt;0.5,"R",IF(OR((COUNTIF(FORM_COMP[[#This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(05/11)]],""))=COUNTIF(AH60:AM60,"NO"),FORM_COMP[[#This Row],[Hotel]]="UNOFFICIAL HOTEL"),"G","O"))))</f>
        <v/>
      </c>
      <c r="C60" s="2">
        <v>48</v>
      </c>
      <c r="D60" s="2" t="str">
        <f>IF(FORM_GEN[[#This Row],[Title]]="","",FORM_GEN[[#This Row],[Title]])</f>
        <v/>
      </c>
      <c r="E60" s="2" t="str">
        <f>IF(FORM_GEN[[#This Row],[LAST NAME]]="","",FORM_GEN[[#This Row],[LAST NAME]])</f>
        <v/>
      </c>
      <c r="F60" s="2" t="str">
        <f>IF(FORM_GEN[[#This Row],[FIRST NAME]]="","",FORM_GEN[[#This Row],[FIRST NAME]])</f>
        <v/>
      </c>
      <c r="G60" s="2" t="str">
        <f>IF(FORM_GEN[[#This Row],[Function]]="","",FORM_GEN[[#This Row],[Function]])</f>
        <v/>
      </c>
      <c r="H60" s="13" t="str">
        <f>IF(FORM_GEN[[#This Row],[Arrival date]]="","",FORM_GEN[[#This Row],[Arrival date]])</f>
        <v/>
      </c>
      <c r="I60" s="13" t="str">
        <f>IF(FORM_GEN[[#This Row],[Departure date]]="","",FORM_GEN[[#This Row],[Departure date]])</f>
        <v/>
      </c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4"/>
      <c r="AH60" t="str" cm="1">
        <f t="array" ref="AH6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60" t="str" cm="1">
        <f t="array" ref="AI6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60" t="str" cm="1">
        <f t="array" ref="AJ6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60" t="str" cm="1">
        <f t="array" ref="AK6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60" t="str" cm="1">
        <f t="array" ref="AL6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60" t="str" cm="1">
        <f t="array" ref="AM6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60" t="str" cm="1">
        <f t="array" ref="AO60">IF(FORM_COMP[[#This Row],[Room (31/10)]]="","",IFERROR(VLOOKUP(CONCATENATE(FORM_COMP[[#This Row],[Hotel]:[Hotel]],".",FORM_COMP[[#This Row],[Room (31/10)]]),SET!$AI$2:$AJ$37,2,FALSE),"ND"))</f>
        <v/>
      </c>
      <c r="AP60" t="str" cm="1">
        <f t="array" ref="AP60">IF(FORM_COMP[[#This Row],[Room (01/11)]]="","",IFERROR(VLOOKUP(CONCATENATE(FORM_COMP[[#This Row],[Hotel]:[Hotel]],".",FORM_COMP[[#This Row],[Room (01/11)]]),SET!$AI$2:$AJ$37,2,FALSE),"ND"))</f>
        <v/>
      </c>
      <c r="AQ60" t="str" cm="1">
        <f t="array" ref="AQ60">IF(FORM_COMP[[#This Row],[Room (02/11)]]="","",IFERROR(VLOOKUP(CONCATENATE(FORM_COMP[[#This Row],[Hotel]:[Hotel]],".",FORM_COMP[[#This Row],[Room (02/11)]]),SET!$AI$2:$AJ$37,2,FALSE),"ND"))</f>
        <v/>
      </c>
      <c r="AR60" t="str" cm="1">
        <f t="array" ref="AR60">IF(FORM_COMP[[#This Row],[Room (03/11)]]="","",IFERROR(VLOOKUP(CONCATENATE(FORM_COMP[[#This Row],[Hotel]:[Hotel]],".",FORM_COMP[[#This Row],[Room (03/11)]]),SET!$AI$2:$AJ$37,2,FALSE),"ND"))</f>
        <v/>
      </c>
      <c r="AS60" t="str" cm="1">
        <f t="array" ref="AS60">IF(FORM_COMP[[#This Row],[Room (04/11)]]="","",IFERROR(VLOOKUP(CONCATENATE(FORM_COMP[[#This Row],[Hotel]:[Hotel]],".",FORM_COMP[[#This Row],[Room (04/11)]]),SET!$AI$2:$AJ$37,2,FALSE),"ND"))</f>
        <v/>
      </c>
      <c r="AT60" s="35" t="str" cm="1">
        <f t="array" ref="AT60">IF(FORM_COMP[[#This Row],[Room (05/11)]]="","",IFERROR(VLOOKUP(CONCATENATE(FORM_COMP[[#This Row],[Hotel]:[Hotel]],".",FORM_COMP[[#This Row],[Room (05/11)]]),SET!$AI$2:$AJ$37,2,FALSE),"ND"))</f>
        <v/>
      </c>
    </row>
    <row r="61" spans="2:46">
      <c r="B61" s="2" t="str">
        <f>IF(FORM_COMP[[#This Row],[Title]]="","",IF(OR(FORM_COMP[[#This Row],[Hotel]]=""),"O",IF(COUNTIF(AO61:AT61,"ND")&gt;0.5,"R",IF(OR((COUNTIF(FORM_COMP[[#This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(05/11)]],""))=COUNTIF(AH61:AM61,"NO"),FORM_COMP[[#This Row],[Hotel]]="UNOFFICIAL HOTEL"),"G","O"))))</f>
        <v/>
      </c>
      <c r="C61" s="2">
        <v>49</v>
      </c>
      <c r="D61" s="2" t="str">
        <f>IF(FORM_GEN[[#This Row],[Title]]="","",FORM_GEN[[#This Row],[Title]])</f>
        <v/>
      </c>
      <c r="E61" s="2" t="str">
        <f>IF(FORM_GEN[[#This Row],[LAST NAME]]="","",FORM_GEN[[#This Row],[LAST NAME]])</f>
        <v/>
      </c>
      <c r="F61" s="2" t="str">
        <f>IF(FORM_GEN[[#This Row],[FIRST NAME]]="","",FORM_GEN[[#This Row],[FIRST NAME]])</f>
        <v/>
      </c>
      <c r="G61" s="2" t="str">
        <f>IF(FORM_GEN[[#This Row],[Function]]="","",FORM_GEN[[#This Row],[Function]])</f>
        <v/>
      </c>
      <c r="H61" s="13" t="str">
        <f>IF(FORM_GEN[[#This Row],[Arrival date]]="","",FORM_GEN[[#This Row],[Arrival date]])</f>
        <v/>
      </c>
      <c r="I61" s="13" t="str">
        <f>IF(FORM_GEN[[#This Row],[Departure date]]="","",FORM_GEN[[#This Row],[Departure date]])</f>
        <v/>
      </c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4"/>
      <c r="AH61" t="str" cm="1">
        <f t="array" ref="AH6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61" t="str" cm="1">
        <f t="array" ref="AI6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61" t="str" cm="1">
        <f t="array" ref="AJ6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61" t="str" cm="1">
        <f t="array" ref="AK6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61" t="str" cm="1">
        <f t="array" ref="AL6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61" t="str" cm="1">
        <f t="array" ref="AM6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61" t="str" cm="1">
        <f t="array" ref="AO61">IF(FORM_COMP[[#This Row],[Room (31/10)]]="","",IFERROR(VLOOKUP(CONCATENATE(FORM_COMP[[#This Row],[Hotel]:[Hotel]],".",FORM_COMP[[#This Row],[Room (31/10)]]),SET!$AI$2:$AJ$37,2,FALSE),"ND"))</f>
        <v/>
      </c>
      <c r="AP61" t="str" cm="1">
        <f t="array" ref="AP61">IF(FORM_COMP[[#This Row],[Room (01/11)]]="","",IFERROR(VLOOKUP(CONCATENATE(FORM_COMP[[#This Row],[Hotel]:[Hotel]],".",FORM_COMP[[#This Row],[Room (01/11)]]),SET!$AI$2:$AJ$37,2,FALSE),"ND"))</f>
        <v/>
      </c>
      <c r="AQ61" t="str" cm="1">
        <f t="array" ref="AQ61">IF(FORM_COMP[[#This Row],[Room (02/11)]]="","",IFERROR(VLOOKUP(CONCATENATE(FORM_COMP[[#This Row],[Hotel]:[Hotel]],".",FORM_COMP[[#This Row],[Room (02/11)]]),SET!$AI$2:$AJ$37,2,FALSE),"ND"))</f>
        <v/>
      </c>
      <c r="AR61" t="str" cm="1">
        <f t="array" ref="AR61">IF(FORM_COMP[[#This Row],[Room (03/11)]]="","",IFERROR(VLOOKUP(CONCATENATE(FORM_COMP[[#This Row],[Hotel]:[Hotel]],".",FORM_COMP[[#This Row],[Room (03/11)]]),SET!$AI$2:$AJ$37,2,FALSE),"ND"))</f>
        <v/>
      </c>
      <c r="AS61" t="str" cm="1">
        <f t="array" ref="AS61">IF(FORM_COMP[[#This Row],[Room (04/11)]]="","",IFERROR(VLOOKUP(CONCATENATE(FORM_COMP[[#This Row],[Hotel]:[Hotel]],".",FORM_COMP[[#This Row],[Room (04/11)]]),SET!$AI$2:$AJ$37,2,FALSE),"ND"))</f>
        <v/>
      </c>
      <c r="AT61" s="35" t="str" cm="1">
        <f t="array" ref="AT61">IF(FORM_COMP[[#This Row],[Room (05/11)]]="","",IFERROR(VLOOKUP(CONCATENATE(FORM_COMP[[#This Row],[Hotel]:[Hotel]],".",FORM_COMP[[#This Row],[Room (05/11)]]),SET!$AI$2:$AJ$37,2,FALSE),"ND"))</f>
        <v/>
      </c>
    </row>
    <row r="62" spans="2:46">
      <c r="B62" s="2" t="str">
        <f>IF(FORM_COMP[[#This Row],[Title]]="","",IF(OR(FORM_COMP[[#This Row],[Hotel]]=""),"O",IF(COUNTIF(AO62:AT62,"ND")&gt;0.5,"R",IF(OR((COUNTIF(FORM_COMP[[#This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(05/11)]],""))=COUNTIF(AH62:AM62,"NO"),FORM_COMP[[#This Row],[Hotel]]="UNOFFICIAL HOTEL"),"G","O"))))</f>
        <v/>
      </c>
      <c r="C62" s="2">
        <v>50</v>
      </c>
      <c r="D62" s="2" t="str">
        <f>IF(FORM_GEN[[#This Row],[Title]]="","",FORM_GEN[[#This Row],[Title]])</f>
        <v/>
      </c>
      <c r="E62" s="2" t="str">
        <f>IF(FORM_GEN[[#This Row],[LAST NAME]]="","",FORM_GEN[[#This Row],[LAST NAME]])</f>
        <v/>
      </c>
      <c r="F62" s="2" t="str">
        <f>IF(FORM_GEN[[#This Row],[FIRST NAME]]="","",FORM_GEN[[#This Row],[FIRST NAME]])</f>
        <v/>
      </c>
      <c r="G62" s="2" t="str">
        <f>IF(FORM_GEN[[#This Row],[Function]]="","",FORM_GEN[[#This Row],[Function]])</f>
        <v/>
      </c>
      <c r="H62" s="13" t="str">
        <f>IF(FORM_GEN[[#This Row],[Arrival date]]="","",FORM_GEN[[#This Row],[Arrival date]])</f>
        <v/>
      </c>
      <c r="I62" s="13" t="str">
        <f>IF(FORM_GEN[[#This Row],[Departure date]]="","",FORM_GEN[[#This Row],[Departure date]])</f>
        <v/>
      </c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4"/>
      <c r="AH62" t="str" cm="1">
        <f t="array" ref="AH6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62" t="str" cm="1">
        <f t="array" ref="AI6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62" t="str" cm="1">
        <f t="array" ref="AJ6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62" t="str" cm="1">
        <f t="array" ref="AK6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62" t="str" cm="1">
        <f t="array" ref="AL6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62" t="str" cm="1">
        <f t="array" ref="AM6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62" t="str" cm="1">
        <f t="array" ref="AO62">IF(FORM_COMP[[#This Row],[Room (31/10)]]="","",IFERROR(VLOOKUP(CONCATENATE(FORM_COMP[[#This Row],[Hotel]:[Hotel]],".",FORM_COMP[[#This Row],[Room (31/10)]]),SET!$AI$2:$AJ$37,2,FALSE),"ND"))</f>
        <v/>
      </c>
      <c r="AP62" t="str" cm="1">
        <f t="array" ref="AP62">IF(FORM_COMP[[#This Row],[Room (01/11)]]="","",IFERROR(VLOOKUP(CONCATENATE(FORM_COMP[[#This Row],[Hotel]:[Hotel]],".",FORM_COMP[[#This Row],[Room (01/11)]]),SET!$AI$2:$AJ$37,2,FALSE),"ND"))</f>
        <v/>
      </c>
      <c r="AQ62" t="str" cm="1">
        <f t="array" ref="AQ62">IF(FORM_COMP[[#This Row],[Room (02/11)]]="","",IFERROR(VLOOKUP(CONCATENATE(FORM_COMP[[#This Row],[Hotel]:[Hotel]],".",FORM_COMP[[#This Row],[Room (02/11)]]),SET!$AI$2:$AJ$37,2,FALSE),"ND"))</f>
        <v/>
      </c>
      <c r="AR62" t="str" cm="1">
        <f t="array" ref="AR62">IF(FORM_COMP[[#This Row],[Room (03/11)]]="","",IFERROR(VLOOKUP(CONCATENATE(FORM_COMP[[#This Row],[Hotel]:[Hotel]],".",FORM_COMP[[#This Row],[Room (03/11)]]),SET!$AI$2:$AJ$37,2,FALSE),"ND"))</f>
        <v/>
      </c>
      <c r="AS62" t="str" cm="1">
        <f t="array" ref="AS62">IF(FORM_COMP[[#This Row],[Room (04/11)]]="","",IFERROR(VLOOKUP(CONCATENATE(FORM_COMP[[#This Row],[Hotel]:[Hotel]],".",FORM_COMP[[#This Row],[Room (04/11)]]),SET!$AI$2:$AJ$37,2,FALSE),"ND"))</f>
        <v/>
      </c>
      <c r="AT62" s="35" t="str" cm="1">
        <f t="array" ref="AT62">IF(FORM_COMP[[#This Row],[Room (05/11)]]="","",IFERROR(VLOOKUP(CONCATENATE(FORM_COMP[[#This Row],[Hotel]:[Hotel]],".",FORM_COMP[[#This Row],[Room (05/11)]]),SET!$AI$2:$AJ$37,2,FALSE),"ND"))</f>
        <v/>
      </c>
    </row>
    <row r="63" spans="2:46"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</row>
    <row r="64" spans="2:46"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</row>
    <row r="65" spans="33:43"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</row>
  </sheetData>
  <sheetProtection algorithmName="SHA-512" hashValue="rKXjY+faqA7wM5Lb8zCbL++bW+O8DhEjwzMWTxbyQHnWRK4KQokVc8R53B4ytvX/B8Kn/bedOi6ZMPhjl2u+Lg==" saltValue="Nmh0FQbBKMkbcgPisheixA==" spinCount="100000" sheet="1" objects="1" scenarios="1"/>
  <mergeCells count="8">
    <mergeCell ref="A1:AI5"/>
    <mergeCell ref="B7:H10"/>
    <mergeCell ref="K11:M11"/>
    <mergeCell ref="N11:P11"/>
    <mergeCell ref="Q11:S11"/>
    <mergeCell ref="T11:V11"/>
    <mergeCell ref="W11:Y11"/>
    <mergeCell ref="Z11:AB11"/>
  </mergeCells>
  <phoneticPr fontId="10" type="noConversion"/>
  <conditionalFormatting sqref="B13:B62">
    <cfRule type="containsText" dxfId="26" priority="118" operator="containsText" text="G">
      <formula>NOT(ISERROR(SEARCH("G",B13)))</formula>
    </cfRule>
    <cfRule type="containsText" dxfId="25" priority="119" operator="containsText" text="O">
      <formula>NOT(ISERROR(SEARCH("O",B13)))</formula>
    </cfRule>
    <cfRule type="containsText" dxfId="24" priority="120" operator="containsText" text="R">
      <formula>NOT(ISERROR(SEARCH("R",B13)))</formula>
    </cfRule>
    <cfRule type="containsText" dxfId="23" priority="121" operator="containsText" text="B">
      <formula>NOT(ISERROR(SEARCH("B",B13)))</formula>
    </cfRule>
  </conditionalFormatting>
  <conditionalFormatting sqref="K13:M62">
    <cfRule type="expression" dxfId="22" priority="26">
      <formula>IF($AH13="NO",1,0)=1</formula>
    </cfRule>
  </conditionalFormatting>
  <conditionalFormatting sqref="K13:AC62">
    <cfRule type="expression" dxfId="21" priority="16">
      <formula>$J13="UNOFFICIAL HOTEL"</formula>
    </cfRule>
  </conditionalFormatting>
  <conditionalFormatting sqref="N13:N62">
    <cfRule type="expression" dxfId="20" priority="25">
      <formula>$AI13="NO"</formula>
    </cfRule>
  </conditionalFormatting>
  <conditionalFormatting sqref="O13:P62">
    <cfRule type="expression" dxfId="19" priority="23">
      <formula>IF(AND($AI13="NO",$AJ13="NO"),1,0)=1</formula>
    </cfRule>
  </conditionalFormatting>
  <conditionalFormatting sqref="Q13:Q62">
    <cfRule type="expression" dxfId="18" priority="22">
      <formula>$AJ13="NO"</formula>
    </cfRule>
  </conditionalFormatting>
  <conditionalFormatting sqref="R13:S62">
    <cfRule type="expression" dxfId="17" priority="21">
      <formula>IF(AND($AI13="NO",$AJ13="NO"),1,0)=1</formula>
    </cfRule>
  </conditionalFormatting>
  <conditionalFormatting sqref="T13:T62">
    <cfRule type="expression" dxfId="16" priority="20">
      <formula>$AK13="NO"</formula>
    </cfRule>
  </conditionalFormatting>
  <conditionalFormatting sqref="U13:V62">
    <cfRule type="expression" dxfId="15" priority="19">
      <formula>IF(AND($AJ13="NO",$AK13="NO"),1,0)=1</formula>
    </cfRule>
  </conditionalFormatting>
  <conditionalFormatting sqref="W13:W62">
    <cfRule type="expression" dxfId="14" priority="18">
      <formula>$AL13="NO"</formula>
    </cfRule>
  </conditionalFormatting>
  <conditionalFormatting sqref="X13:Y62">
    <cfRule type="expression" dxfId="13" priority="17">
      <formula>IF(AND($AK13="NO",$AL13="NO"),1,0)=1</formula>
    </cfRule>
  </conditionalFormatting>
  <conditionalFormatting sqref="Z13:Z62">
    <cfRule type="expression" dxfId="12" priority="15">
      <formula>$AM13="NO"</formula>
    </cfRule>
  </conditionalFormatting>
  <conditionalFormatting sqref="AA13:AB62">
    <cfRule type="expression" dxfId="11" priority="14">
      <formula>IF(AND($AL13="NO",$AM13="NO"),1,0)=1</formula>
    </cfRule>
  </conditionalFormatting>
  <conditionalFormatting sqref="AC13:AC62">
    <cfRule type="expression" dxfId="10" priority="13">
      <formula>$AM13="NO"</formula>
    </cfRule>
  </conditionalFormatting>
  <conditionalFormatting sqref="AD13:AD62">
    <cfRule type="expression" dxfId="9" priority="99">
      <formula>(COUNTIF($K13:$W13,"TWIN")+COUNTIF($K13:$W13,"ALONE IN TWIIN")+COUNTIF($K13:$W13,"DOUBLE"))=0</formula>
    </cfRule>
  </conditionalFormatting>
  <dataValidations count="2">
    <dataValidation type="list" allowBlank="1" showInputMessage="1" showErrorMessage="1" sqref="AE13:AF62 L13:M62 V13:V62 O13:P62 R13:S62 AB13:AC62 Y13:Y62" xr:uid="{A05E3986-8C67-6645-B359-205123C2CAF2}">
      <formula1>"Yes,No"</formula1>
    </dataValidation>
    <dataValidation type="list" allowBlank="1" showInputMessage="1" showErrorMessage="1" sqref="U13:U62 X13:X62 AA13:AA62" xr:uid="{C8148B7E-2A12-D749-BB12-961D53E7B198}">
      <formula1>"Yes (in the hall),Yes (in the hotel),No"</formula1>
    </dataValidation>
  </dataValidations>
  <pageMargins left="0.25" right="0.25" top="0.75" bottom="0.75" header="0.3" footer="0.3"/>
  <pageSetup paperSize="9" scale="46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F8247F0-70EA-1948-8139-41D84A9334CA}">
          <x14:formula1>
            <xm:f>SET!$S$2:$S$4</xm:f>
          </x14:formula1>
          <xm:sqref>T13:T62 K13:K62 N13:N62 Q13:Q62 W13:W62 Z13:Z62</xm:sqref>
        </x14:dataValidation>
        <x14:dataValidation type="list" allowBlank="1" showInputMessage="1" showErrorMessage="1" xr:uid="{477CA9B5-1650-4B40-BA4D-7E72A3802793}">
          <x14:formula1>
            <xm:f>SET!$Z$2:$Z$52</xm:f>
          </x14:formula1>
          <xm:sqref>AD13:AD62</xm:sqref>
        </x14:dataValidation>
        <x14:dataValidation type="list" allowBlank="1" showInputMessage="1" showErrorMessage="1" xr:uid="{8A0BD7C5-B990-DF47-B94C-5D03667B3A67}">
          <x14:formula1>
            <xm:f>SET!$Q$2:$Q$6</xm:f>
          </x14:formula1>
          <xm:sqref>J13:J62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9A3B3-41E8-524B-8618-F782E512A2B0}">
  <sheetPr codeName="Feuil6">
    <pageSetUpPr fitToPage="1"/>
  </sheetPr>
  <dimension ref="A1:V62"/>
  <sheetViews>
    <sheetView showGridLines="0" zoomScale="66" zoomScaleNormal="85" workbookViewId="0">
      <selection activeCell="K21" sqref="K21"/>
    </sheetView>
  </sheetViews>
  <sheetFormatPr baseColWidth="10" defaultColWidth="11" defaultRowHeight="16"/>
  <cols>
    <col min="1" max="1" width="3.1640625" customWidth="1"/>
    <col min="5" max="5" width="13.1640625" customWidth="1"/>
    <col min="6" max="6" width="12.33203125" customWidth="1"/>
    <col min="7" max="7" width="15.83203125" bestFit="1" customWidth="1"/>
    <col min="8" max="8" width="17.1640625" bestFit="1" customWidth="1"/>
    <col min="9" max="9" width="21.1640625" bestFit="1" customWidth="1"/>
    <col min="10" max="12" width="34.5" customWidth="1"/>
    <col min="13" max="13" width="18.83203125" bestFit="1" customWidth="1"/>
    <col min="14" max="14" width="25.5" bestFit="1" customWidth="1"/>
    <col min="15" max="15" width="17.1640625" customWidth="1"/>
    <col min="16" max="16" width="21.83203125" bestFit="1" customWidth="1"/>
    <col min="17" max="19" width="34.5" customWidth="1"/>
    <col min="20" max="20" width="30.83203125" bestFit="1" customWidth="1"/>
  </cols>
  <sheetData>
    <row r="1" spans="1:22" ht="16" customHeight="1">
      <c r="A1" s="66" t="s">
        <v>570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28"/>
      <c r="V1" s="28"/>
    </row>
    <row r="2" spans="1:22" ht="16" customHeight="1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28"/>
      <c r="V2" s="28"/>
    </row>
    <row r="3" spans="1:22" ht="41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28"/>
      <c r="V3" s="28"/>
    </row>
    <row r="4" spans="1:22" ht="1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28"/>
      <c r="V4" s="28"/>
    </row>
    <row r="5" spans="1:22" ht="16" customHeight="1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28"/>
      <c r="V5" s="28"/>
    </row>
    <row r="7" spans="1:22" ht="16" customHeight="1">
      <c r="B7" s="47" t="s">
        <v>493</v>
      </c>
      <c r="C7" s="47"/>
      <c r="D7" s="47"/>
      <c r="E7" s="47"/>
      <c r="F7" s="47"/>
      <c r="G7" s="47"/>
    </row>
    <row r="8" spans="1:22">
      <c r="B8" s="47"/>
      <c r="C8" s="47"/>
      <c r="D8" s="47"/>
      <c r="E8" s="47"/>
      <c r="F8" s="47"/>
      <c r="G8" s="47"/>
    </row>
    <row r="9" spans="1:22">
      <c r="B9" s="47"/>
      <c r="C9" s="47"/>
      <c r="D9" s="47"/>
      <c r="E9" s="47"/>
      <c r="F9" s="47"/>
      <c r="G9" s="47"/>
    </row>
    <row r="10" spans="1:22" ht="17" thickBot="1">
      <c r="B10" s="47"/>
      <c r="C10" s="47"/>
      <c r="D10" s="47"/>
      <c r="E10" s="47"/>
      <c r="F10" s="47"/>
      <c r="G10" s="47"/>
    </row>
    <row r="11" spans="1:22">
      <c r="G11" s="62" t="s">
        <v>510</v>
      </c>
      <c r="H11" s="63"/>
      <c r="I11" s="63"/>
      <c r="J11" s="63"/>
      <c r="K11" s="63"/>
      <c r="L11" s="63"/>
      <c r="M11" s="64"/>
      <c r="N11" s="65" t="s">
        <v>511</v>
      </c>
      <c r="O11" s="65"/>
      <c r="P11" s="65"/>
      <c r="Q11" s="65"/>
      <c r="R11" s="65"/>
      <c r="S11" s="65"/>
      <c r="T11" s="65"/>
    </row>
    <row r="12" spans="1:22" ht="54" customHeight="1">
      <c r="B12" s="9" t="s">
        <v>494</v>
      </c>
      <c r="C12" s="9" t="s">
        <v>495</v>
      </c>
      <c r="D12" s="9" t="s">
        <v>2</v>
      </c>
      <c r="E12" s="9" t="s">
        <v>496</v>
      </c>
      <c r="F12" s="9" t="s">
        <v>505</v>
      </c>
      <c r="G12" s="9" t="s">
        <v>502</v>
      </c>
      <c r="H12" s="9" t="s">
        <v>512</v>
      </c>
      <c r="I12" s="12" t="s">
        <v>513</v>
      </c>
      <c r="J12" s="12" t="s">
        <v>514</v>
      </c>
      <c r="K12" s="12" t="s">
        <v>515</v>
      </c>
      <c r="L12" s="12" t="s">
        <v>516</v>
      </c>
      <c r="M12" s="12" t="s">
        <v>517</v>
      </c>
      <c r="N12" s="15" t="s">
        <v>503</v>
      </c>
      <c r="O12" s="9" t="s">
        <v>518</v>
      </c>
      <c r="P12" s="12" t="s">
        <v>519</v>
      </c>
      <c r="Q12" s="12" t="s">
        <v>520</v>
      </c>
      <c r="R12" s="12" t="s">
        <v>521</v>
      </c>
      <c r="S12" s="12" t="s">
        <v>522</v>
      </c>
      <c r="T12" s="12" t="s">
        <v>523</v>
      </c>
    </row>
    <row r="13" spans="1:22">
      <c r="B1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3" s="2">
        <v>1</v>
      </c>
      <c r="D13" s="2" t="str">
        <f>IF(FORM_GEN[[#This Row],[Title]]="","",FORM_GEN[[#This Row],[Title]])</f>
        <v/>
      </c>
      <c r="E13" s="2" t="str">
        <f>IF(FORM_GEN[[#This Row],[LAST NAME]]="","",FORM_GEN[[#This Row],[LAST NAME]])</f>
        <v/>
      </c>
      <c r="F13" s="2" t="str">
        <f>IF(FORM_GEN[[#This Row],[FIRST NAME]]="","",FORM_GEN[[#This Row],[FIRST NAME]])</f>
        <v/>
      </c>
      <c r="G13" s="13" t="str">
        <f>IF(FORM_GEN[[#This Row],[Arrival date]]="","",FORM_GEN[[#This Row],[Arrival date]])</f>
        <v/>
      </c>
      <c r="H13" s="10"/>
      <c r="I13" s="11"/>
      <c r="J13" s="25"/>
      <c r="K13" s="11"/>
      <c r="L13" s="11"/>
      <c r="M13" s="10"/>
      <c r="N13" s="13" t="str">
        <f>IF(FORM_GEN[[#This Row],[Departure date]]="","",FORM_GEN[[#This Row],[Departure date]])</f>
        <v/>
      </c>
      <c r="O13" s="10"/>
      <c r="P13" s="11"/>
      <c r="Q13" s="25"/>
      <c r="R13" s="10"/>
      <c r="S13" s="10"/>
      <c r="T13" s="10"/>
    </row>
    <row r="14" spans="1:22">
      <c r="B1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4" s="2">
        <v>2</v>
      </c>
      <c r="D14" s="2" t="str">
        <f>IF(FORM_GEN[[#This Row],[Title]]="","",FORM_GEN[[#This Row],[Title]])</f>
        <v/>
      </c>
      <c r="E14" s="2" t="str">
        <f>IF(FORM_GEN[[#This Row],[LAST NAME]]="","",FORM_GEN[[#This Row],[LAST NAME]])</f>
        <v/>
      </c>
      <c r="F14" s="2" t="str">
        <f>IF(FORM_GEN[[#This Row],[FIRST NAME]]="","",FORM_GEN[[#This Row],[FIRST NAME]])</f>
        <v/>
      </c>
      <c r="G14" s="13" t="str">
        <f>IF(FORM_GEN[[#This Row],[Arrival date]]="","",FORM_GEN[[#This Row],[Arrival date]])</f>
        <v/>
      </c>
      <c r="H14" s="10"/>
      <c r="I14" s="11"/>
      <c r="J14" s="25"/>
      <c r="K14" s="11"/>
      <c r="L14" s="11"/>
      <c r="M14" s="10"/>
      <c r="N14" s="13" t="str">
        <f>IF(FORM_GEN[[#This Row],[Departure date]]="","",FORM_GEN[[#This Row],[Departure date]])</f>
        <v/>
      </c>
      <c r="O14" s="10"/>
      <c r="P14" s="11"/>
      <c r="Q14" s="25"/>
      <c r="R14" s="10"/>
      <c r="S14" s="10"/>
      <c r="T14" s="10"/>
    </row>
    <row r="15" spans="1:22">
      <c r="B1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5" s="2">
        <v>3</v>
      </c>
      <c r="D15" s="2" t="str">
        <f>IF(FORM_GEN[[#This Row],[Title]]="","",FORM_GEN[[#This Row],[Title]])</f>
        <v/>
      </c>
      <c r="E15" s="2" t="str">
        <f>IF(FORM_GEN[[#This Row],[LAST NAME]]="","",FORM_GEN[[#This Row],[LAST NAME]])</f>
        <v/>
      </c>
      <c r="F15" s="2" t="str">
        <f>IF(FORM_GEN[[#This Row],[FIRST NAME]]="","",FORM_GEN[[#This Row],[FIRST NAME]])</f>
        <v/>
      </c>
      <c r="G15" s="13" t="str">
        <f>IF(FORM_GEN[[#This Row],[Arrival date]]="","",FORM_GEN[[#This Row],[Arrival date]])</f>
        <v/>
      </c>
      <c r="H15" s="10"/>
      <c r="I15" s="11"/>
      <c r="J15" s="25"/>
      <c r="K15" s="11"/>
      <c r="L15" s="11"/>
      <c r="M15" s="10"/>
      <c r="N15" s="13" t="str">
        <f>IF(FORM_GEN[[#This Row],[Departure date]]="","",FORM_GEN[[#This Row],[Departure date]])</f>
        <v/>
      </c>
      <c r="O15" s="10"/>
      <c r="P15" s="11"/>
      <c r="Q15" s="25"/>
      <c r="R15" s="10"/>
      <c r="S15" s="10"/>
      <c r="T15" s="10"/>
    </row>
    <row r="16" spans="1:22">
      <c r="B1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6" s="2">
        <v>4</v>
      </c>
      <c r="D16" s="2" t="str">
        <f>IF(FORM_GEN[[#This Row],[Title]]="","",FORM_GEN[[#This Row],[Title]])</f>
        <v/>
      </c>
      <c r="E16" s="2" t="str">
        <f>IF(FORM_GEN[[#This Row],[LAST NAME]]="","",FORM_GEN[[#This Row],[LAST NAME]])</f>
        <v/>
      </c>
      <c r="F16" s="2" t="str">
        <f>IF(FORM_GEN[[#This Row],[FIRST NAME]]="","",FORM_GEN[[#This Row],[FIRST NAME]])</f>
        <v/>
      </c>
      <c r="G16" s="13" t="str">
        <f>IF(FORM_GEN[[#This Row],[Arrival date]]="","",FORM_GEN[[#This Row],[Arrival date]])</f>
        <v/>
      </c>
      <c r="H16" s="10"/>
      <c r="I16" s="11"/>
      <c r="J16" s="25"/>
      <c r="K16" s="11"/>
      <c r="L16" s="11"/>
      <c r="M16" s="10"/>
      <c r="N16" s="13" t="str">
        <f>IF(FORM_GEN[[#This Row],[Departure date]]="","",FORM_GEN[[#This Row],[Departure date]])</f>
        <v/>
      </c>
      <c r="O16" s="10"/>
      <c r="P16" s="11"/>
      <c r="Q16" s="25"/>
      <c r="R16" s="10"/>
      <c r="S16" s="10"/>
      <c r="T16" s="10"/>
    </row>
    <row r="17" spans="2:20">
      <c r="B1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7" s="2">
        <v>5</v>
      </c>
      <c r="D17" s="2" t="str">
        <f>IF(FORM_GEN[[#This Row],[Title]]="","",FORM_GEN[[#This Row],[Title]])</f>
        <v/>
      </c>
      <c r="E17" s="2" t="str">
        <f>IF(FORM_GEN[[#This Row],[LAST NAME]]="","",FORM_GEN[[#This Row],[LAST NAME]])</f>
        <v/>
      </c>
      <c r="F17" s="2" t="str">
        <f>IF(FORM_GEN[[#This Row],[FIRST NAME]]="","",FORM_GEN[[#This Row],[FIRST NAME]])</f>
        <v/>
      </c>
      <c r="G17" s="13" t="str">
        <f>IF(FORM_GEN[[#This Row],[Arrival date]]="","",FORM_GEN[[#This Row],[Arrival date]])</f>
        <v/>
      </c>
      <c r="H17" s="10"/>
      <c r="I17" s="11"/>
      <c r="J17" s="25"/>
      <c r="K17" s="11"/>
      <c r="L17" s="11"/>
      <c r="M17" s="10"/>
      <c r="N17" s="13" t="str">
        <f>IF(FORM_GEN[[#This Row],[Departure date]]="","",FORM_GEN[[#This Row],[Departure date]])</f>
        <v/>
      </c>
      <c r="O17" s="10"/>
      <c r="P17" s="11"/>
      <c r="Q17" s="25"/>
      <c r="R17" s="10"/>
      <c r="S17" s="10"/>
      <c r="T17" s="10"/>
    </row>
    <row r="18" spans="2:20">
      <c r="B1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8" s="2">
        <v>6</v>
      </c>
      <c r="D18" s="2" t="str">
        <f>IF(FORM_GEN[[#This Row],[Title]]="","",FORM_GEN[[#This Row],[Title]])</f>
        <v/>
      </c>
      <c r="E18" s="2" t="str">
        <f>IF(FORM_GEN[[#This Row],[LAST NAME]]="","",FORM_GEN[[#This Row],[LAST NAME]])</f>
        <v/>
      </c>
      <c r="F18" s="2" t="str">
        <f>IF(FORM_GEN[[#This Row],[FIRST NAME]]="","",FORM_GEN[[#This Row],[FIRST NAME]])</f>
        <v/>
      </c>
      <c r="G18" s="13" t="str">
        <f>IF(FORM_GEN[[#This Row],[Arrival date]]="","",FORM_GEN[[#This Row],[Arrival date]])</f>
        <v/>
      </c>
      <c r="H18" s="10"/>
      <c r="I18" s="11"/>
      <c r="J18" s="25"/>
      <c r="K18" s="11"/>
      <c r="L18" s="11"/>
      <c r="M18" s="10"/>
      <c r="N18" s="13" t="str">
        <f>IF(FORM_GEN[[#This Row],[Departure date]]="","",FORM_GEN[[#This Row],[Departure date]])</f>
        <v/>
      </c>
      <c r="O18" s="10"/>
      <c r="P18" s="11"/>
      <c r="Q18" s="25"/>
      <c r="R18" s="10"/>
      <c r="S18" s="10"/>
      <c r="T18" s="10"/>
    </row>
    <row r="19" spans="2:20">
      <c r="B1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9" s="2">
        <v>7</v>
      </c>
      <c r="D19" s="2" t="str">
        <f>IF(FORM_GEN[[#This Row],[Title]]="","",FORM_GEN[[#This Row],[Title]])</f>
        <v/>
      </c>
      <c r="E19" s="2" t="str">
        <f>IF(FORM_GEN[[#This Row],[LAST NAME]]="","",FORM_GEN[[#This Row],[LAST NAME]])</f>
        <v/>
      </c>
      <c r="F19" s="2" t="str">
        <f>IF(FORM_GEN[[#This Row],[FIRST NAME]]="","",FORM_GEN[[#This Row],[FIRST NAME]])</f>
        <v/>
      </c>
      <c r="G19" s="13" t="str">
        <f>IF(FORM_GEN[[#This Row],[Arrival date]]="","",FORM_GEN[[#This Row],[Arrival date]])</f>
        <v/>
      </c>
      <c r="H19" s="10"/>
      <c r="I19" s="11"/>
      <c r="J19" s="25"/>
      <c r="K19" s="11"/>
      <c r="L19" s="11"/>
      <c r="M19" s="10"/>
      <c r="N19" s="13" t="str">
        <f>IF(FORM_GEN[[#This Row],[Departure date]]="","",FORM_GEN[[#This Row],[Departure date]])</f>
        <v/>
      </c>
      <c r="O19" s="10"/>
      <c r="P19" s="11"/>
      <c r="Q19" s="25"/>
      <c r="R19" s="10"/>
      <c r="S19" s="10"/>
      <c r="T19" s="10"/>
    </row>
    <row r="20" spans="2:20">
      <c r="B2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0" s="2">
        <v>8</v>
      </c>
      <c r="D20" s="2" t="str">
        <f>IF(FORM_GEN[[#This Row],[Title]]="","",FORM_GEN[[#This Row],[Title]])</f>
        <v/>
      </c>
      <c r="E20" s="2" t="str">
        <f>IF(FORM_GEN[[#This Row],[LAST NAME]]="","",FORM_GEN[[#This Row],[LAST NAME]])</f>
        <v/>
      </c>
      <c r="F20" s="2" t="str">
        <f>IF(FORM_GEN[[#This Row],[FIRST NAME]]="","",FORM_GEN[[#This Row],[FIRST NAME]])</f>
        <v/>
      </c>
      <c r="G20" s="13" t="str">
        <f>IF(FORM_GEN[[#This Row],[Arrival date]]="","",FORM_GEN[[#This Row],[Arrival date]])</f>
        <v/>
      </c>
      <c r="H20" s="10"/>
      <c r="I20" s="11"/>
      <c r="J20" s="25"/>
      <c r="K20" s="11"/>
      <c r="L20" s="11"/>
      <c r="M20" s="10"/>
      <c r="N20" s="13" t="str">
        <f>IF(FORM_GEN[[#This Row],[Departure date]]="","",FORM_GEN[[#This Row],[Departure date]])</f>
        <v/>
      </c>
      <c r="O20" s="10"/>
      <c r="P20" s="11"/>
      <c r="Q20" s="25"/>
      <c r="R20" s="10"/>
      <c r="S20" s="10"/>
      <c r="T20" s="10"/>
    </row>
    <row r="21" spans="2:20">
      <c r="B2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1" s="2">
        <v>9</v>
      </c>
      <c r="D21" s="2" t="str">
        <f>IF(FORM_GEN[[#This Row],[Title]]="","",FORM_GEN[[#This Row],[Title]])</f>
        <v/>
      </c>
      <c r="E21" s="2" t="str">
        <f>IF(FORM_GEN[[#This Row],[LAST NAME]]="","",FORM_GEN[[#This Row],[LAST NAME]])</f>
        <v/>
      </c>
      <c r="F21" s="2" t="str">
        <f>IF(FORM_GEN[[#This Row],[FIRST NAME]]="","",FORM_GEN[[#This Row],[FIRST NAME]])</f>
        <v/>
      </c>
      <c r="G21" s="13" t="str">
        <f>IF(FORM_GEN[[#This Row],[Arrival date]]="","",FORM_GEN[[#This Row],[Arrival date]])</f>
        <v/>
      </c>
      <c r="H21" s="10"/>
      <c r="I21" s="11"/>
      <c r="J21" s="25"/>
      <c r="K21" s="11"/>
      <c r="L21" s="11"/>
      <c r="M21" s="10"/>
      <c r="N21" s="13" t="str">
        <f>IF(FORM_GEN[[#This Row],[Departure date]]="","",FORM_GEN[[#This Row],[Departure date]])</f>
        <v/>
      </c>
      <c r="O21" s="10"/>
      <c r="P21" s="11"/>
      <c r="Q21" s="25"/>
      <c r="R21" s="10"/>
      <c r="S21" s="10"/>
      <c r="T21" s="10"/>
    </row>
    <row r="22" spans="2:20">
      <c r="B2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2" s="2">
        <v>10</v>
      </c>
      <c r="D22" s="2" t="str">
        <f>IF(FORM_GEN[[#This Row],[Title]]="","",FORM_GEN[[#This Row],[Title]])</f>
        <v/>
      </c>
      <c r="E22" s="2" t="str">
        <f>IF(FORM_GEN[[#This Row],[LAST NAME]]="","",FORM_GEN[[#This Row],[LAST NAME]])</f>
        <v/>
      </c>
      <c r="F22" s="2" t="str">
        <f>IF(FORM_GEN[[#This Row],[FIRST NAME]]="","",FORM_GEN[[#This Row],[FIRST NAME]])</f>
        <v/>
      </c>
      <c r="G22" s="13" t="str">
        <f>IF(FORM_GEN[[#This Row],[Arrival date]]="","",FORM_GEN[[#This Row],[Arrival date]])</f>
        <v/>
      </c>
      <c r="H22" s="10"/>
      <c r="I22" s="11"/>
      <c r="J22" s="25"/>
      <c r="K22" s="11"/>
      <c r="L22" s="11"/>
      <c r="M22" s="10"/>
      <c r="N22" s="13" t="str">
        <f>IF(FORM_GEN[[#This Row],[Departure date]]="","",FORM_GEN[[#This Row],[Departure date]])</f>
        <v/>
      </c>
      <c r="O22" s="10"/>
      <c r="P22" s="11"/>
      <c r="Q22" s="25"/>
      <c r="R22" s="10"/>
      <c r="S22" s="10"/>
      <c r="T22" s="10"/>
    </row>
    <row r="23" spans="2:20">
      <c r="B2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3" s="2">
        <v>11</v>
      </c>
      <c r="D23" s="2" t="str">
        <f>IF(FORM_GEN[[#This Row],[Title]]="","",FORM_GEN[[#This Row],[Title]])</f>
        <v/>
      </c>
      <c r="E23" s="2" t="str">
        <f>IF(FORM_GEN[[#This Row],[LAST NAME]]="","",FORM_GEN[[#This Row],[LAST NAME]])</f>
        <v/>
      </c>
      <c r="F23" s="2" t="str">
        <f>IF(FORM_GEN[[#This Row],[FIRST NAME]]="","",FORM_GEN[[#This Row],[FIRST NAME]])</f>
        <v/>
      </c>
      <c r="G23" s="13" t="str">
        <f>IF(FORM_GEN[[#This Row],[Arrival date]]="","",FORM_GEN[[#This Row],[Arrival date]])</f>
        <v/>
      </c>
      <c r="H23" s="10"/>
      <c r="I23" s="11"/>
      <c r="J23" s="25"/>
      <c r="K23" s="11"/>
      <c r="L23" s="11"/>
      <c r="M23" s="10"/>
      <c r="N23" s="13" t="str">
        <f>IF(FORM_GEN[[#This Row],[Departure date]]="","",FORM_GEN[[#This Row],[Departure date]])</f>
        <v/>
      </c>
      <c r="O23" s="10"/>
      <c r="P23" s="11"/>
      <c r="Q23" s="25"/>
      <c r="R23" s="10"/>
      <c r="S23" s="10"/>
      <c r="T23" s="10"/>
    </row>
    <row r="24" spans="2:20">
      <c r="B2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4" s="2">
        <v>12</v>
      </c>
      <c r="D24" s="2" t="str">
        <f>IF(FORM_GEN[[#This Row],[Title]]="","",FORM_GEN[[#This Row],[Title]])</f>
        <v/>
      </c>
      <c r="E24" s="2" t="str">
        <f>IF(FORM_GEN[[#This Row],[LAST NAME]]="","",FORM_GEN[[#This Row],[LAST NAME]])</f>
        <v/>
      </c>
      <c r="F24" s="2" t="str">
        <f>IF(FORM_GEN[[#This Row],[FIRST NAME]]="","",FORM_GEN[[#This Row],[FIRST NAME]])</f>
        <v/>
      </c>
      <c r="G24" s="13" t="str">
        <f>IF(FORM_GEN[[#This Row],[Arrival date]]="","",FORM_GEN[[#This Row],[Arrival date]])</f>
        <v/>
      </c>
      <c r="H24" s="10"/>
      <c r="I24" s="11"/>
      <c r="J24" s="25"/>
      <c r="K24" s="11"/>
      <c r="L24" s="11"/>
      <c r="M24" s="10"/>
      <c r="N24" s="13" t="str">
        <f>IF(FORM_GEN[[#This Row],[Departure date]]="","",FORM_GEN[[#This Row],[Departure date]])</f>
        <v/>
      </c>
      <c r="O24" s="10"/>
      <c r="P24" s="11"/>
      <c r="Q24" s="25"/>
      <c r="R24" s="10"/>
      <c r="S24" s="10"/>
      <c r="T24" s="10"/>
    </row>
    <row r="25" spans="2:20">
      <c r="B2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5" s="2">
        <v>13</v>
      </c>
      <c r="D25" s="2" t="str">
        <f>IF(FORM_GEN[[#This Row],[Title]]="","",FORM_GEN[[#This Row],[Title]])</f>
        <v/>
      </c>
      <c r="E25" s="2" t="str">
        <f>IF(FORM_GEN[[#This Row],[LAST NAME]]="","",FORM_GEN[[#This Row],[LAST NAME]])</f>
        <v/>
      </c>
      <c r="F25" s="2" t="str">
        <f>IF(FORM_GEN[[#This Row],[FIRST NAME]]="","",FORM_GEN[[#This Row],[FIRST NAME]])</f>
        <v/>
      </c>
      <c r="G25" s="13" t="str">
        <f>IF(FORM_GEN[[#This Row],[Arrival date]]="","",FORM_GEN[[#This Row],[Arrival date]])</f>
        <v/>
      </c>
      <c r="H25" s="10"/>
      <c r="I25" s="11"/>
      <c r="J25" s="25"/>
      <c r="K25" s="11"/>
      <c r="L25" s="11"/>
      <c r="M25" s="10"/>
      <c r="N25" s="13" t="str">
        <f>IF(FORM_GEN[[#This Row],[Departure date]]="","",FORM_GEN[[#This Row],[Departure date]])</f>
        <v/>
      </c>
      <c r="O25" s="10"/>
      <c r="P25" s="11"/>
      <c r="Q25" s="25"/>
      <c r="R25" s="10"/>
      <c r="S25" s="10"/>
      <c r="T25" s="10"/>
    </row>
    <row r="26" spans="2:20">
      <c r="B2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6" s="2">
        <v>14</v>
      </c>
      <c r="D26" s="2" t="str">
        <f>IF(FORM_GEN[[#This Row],[Title]]="","",FORM_GEN[[#This Row],[Title]])</f>
        <v/>
      </c>
      <c r="E26" s="2" t="str">
        <f>IF(FORM_GEN[[#This Row],[LAST NAME]]="","",FORM_GEN[[#This Row],[LAST NAME]])</f>
        <v/>
      </c>
      <c r="F26" s="2" t="str">
        <f>IF(FORM_GEN[[#This Row],[FIRST NAME]]="","",FORM_GEN[[#This Row],[FIRST NAME]])</f>
        <v/>
      </c>
      <c r="G26" s="13" t="str">
        <f>IF(FORM_GEN[[#This Row],[Arrival date]]="","",FORM_GEN[[#This Row],[Arrival date]])</f>
        <v/>
      </c>
      <c r="H26" s="10"/>
      <c r="I26" s="11"/>
      <c r="J26" s="25"/>
      <c r="K26" s="11"/>
      <c r="L26" s="11"/>
      <c r="M26" s="10"/>
      <c r="N26" s="13" t="str">
        <f>IF(FORM_GEN[[#This Row],[Departure date]]="","",FORM_GEN[[#This Row],[Departure date]])</f>
        <v/>
      </c>
      <c r="O26" s="10"/>
      <c r="P26" s="11"/>
      <c r="Q26" s="25"/>
      <c r="R26" s="10"/>
      <c r="S26" s="10"/>
      <c r="T26" s="10"/>
    </row>
    <row r="27" spans="2:20">
      <c r="B2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7" s="2">
        <v>15</v>
      </c>
      <c r="D27" s="2" t="str">
        <f>IF(FORM_GEN[[#This Row],[Title]]="","",FORM_GEN[[#This Row],[Title]])</f>
        <v/>
      </c>
      <c r="E27" s="2" t="str">
        <f>IF(FORM_GEN[[#This Row],[LAST NAME]]="","",FORM_GEN[[#This Row],[LAST NAME]])</f>
        <v/>
      </c>
      <c r="F27" s="2" t="str">
        <f>IF(FORM_GEN[[#This Row],[FIRST NAME]]="","",FORM_GEN[[#This Row],[FIRST NAME]])</f>
        <v/>
      </c>
      <c r="G27" s="13" t="str">
        <f>IF(FORM_GEN[[#This Row],[Arrival date]]="","",FORM_GEN[[#This Row],[Arrival date]])</f>
        <v/>
      </c>
      <c r="H27" s="10"/>
      <c r="I27" s="11"/>
      <c r="J27" s="25"/>
      <c r="K27" s="11"/>
      <c r="L27" s="11"/>
      <c r="M27" s="10"/>
      <c r="N27" s="13" t="str">
        <f>IF(FORM_GEN[[#This Row],[Departure date]]="","",FORM_GEN[[#This Row],[Departure date]])</f>
        <v/>
      </c>
      <c r="O27" s="10"/>
      <c r="P27" s="11"/>
      <c r="Q27" s="25"/>
      <c r="R27" s="10"/>
      <c r="S27" s="10"/>
      <c r="T27" s="10"/>
    </row>
    <row r="28" spans="2:20">
      <c r="B2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8" s="2">
        <v>16</v>
      </c>
      <c r="D28" s="2" t="str">
        <f>IF(FORM_GEN[[#This Row],[Title]]="","",FORM_GEN[[#This Row],[Title]])</f>
        <v/>
      </c>
      <c r="E28" s="2" t="str">
        <f>IF(FORM_GEN[[#This Row],[LAST NAME]]="","",FORM_GEN[[#This Row],[LAST NAME]])</f>
        <v/>
      </c>
      <c r="F28" s="2" t="str">
        <f>IF(FORM_GEN[[#This Row],[FIRST NAME]]="","",FORM_GEN[[#This Row],[FIRST NAME]])</f>
        <v/>
      </c>
      <c r="G28" s="13" t="str">
        <f>IF(FORM_GEN[[#This Row],[Arrival date]]="","",FORM_GEN[[#This Row],[Arrival date]])</f>
        <v/>
      </c>
      <c r="H28" s="10"/>
      <c r="I28" s="11"/>
      <c r="J28" s="25"/>
      <c r="K28" s="11"/>
      <c r="L28" s="11"/>
      <c r="M28" s="10"/>
      <c r="N28" s="13" t="str">
        <f>IF(FORM_GEN[[#This Row],[Departure date]]="","",FORM_GEN[[#This Row],[Departure date]])</f>
        <v/>
      </c>
      <c r="O28" s="10"/>
      <c r="P28" s="11"/>
      <c r="Q28" s="25"/>
      <c r="R28" s="10"/>
      <c r="S28" s="10"/>
      <c r="T28" s="10"/>
    </row>
    <row r="29" spans="2:20">
      <c r="B2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9" s="2">
        <v>17</v>
      </c>
      <c r="D29" s="2" t="str">
        <f>IF(FORM_GEN[[#This Row],[Title]]="","",FORM_GEN[[#This Row],[Title]])</f>
        <v/>
      </c>
      <c r="E29" s="2" t="str">
        <f>IF(FORM_GEN[[#This Row],[LAST NAME]]="","",FORM_GEN[[#This Row],[LAST NAME]])</f>
        <v/>
      </c>
      <c r="F29" s="2" t="str">
        <f>IF(FORM_GEN[[#This Row],[FIRST NAME]]="","",FORM_GEN[[#This Row],[FIRST NAME]])</f>
        <v/>
      </c>
      <c r="G29" s="13" t="str">
        <f>IF(FORM_GEN[[#This Row],[Arrival date]]="","",FORM_GEN[[#This Row],[Arrival date]])</f>
        <v/>
      </c>
      <c r="H29" s="10"/>
      <c r="I29" s="11"/>
      <c r="J29" s="25"/>
      <c r="K29" s="11"/>
      <c r="L29" s="11"/>
      <c r="M29" s="10"/>
      <c r="N29" s="13" t="str">
        <f>IF(FORM_GEN[[#This Row],[Departure date]]="","",FORM_GEN[[#This Row],[Departure date]])</f>
        <v/>
      </c>
      <c r="O29" s="10"/>
      <c r="P29" s="11"/>
      <c r="Q29" s="25"/>
      <c r="R29" s="10"/>
      <c r="S29" s="10"/>
      <c r="T29" s="10"/>
    </row>
    <row r="30" spans="2:20">
      <c r="B3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0" s="2">
        <v>18</v>
      </c>
      <c r="D30" s="2" t="str">
        <f>IF(FORM_GEN[[#This Row],[Title]]="","",FORM_GEN[[#This Row],[Title]])</f>
        <v/>
      </c>
      <c r="E30" s="2" t="str">
        <f>IF(FORM_GEN[[#This Row],[LAST NAME]]="","",FORM_GEN[[#This Row],[LAST NAME]])</f>
        <v/>
      </c>
      <c r="F30" s="2" t="str">
        <f>IF(FORM_GEN[[#This Row],[FIRST NAME]]="","",FORM_GEN[[#This Row],[FIRST NAME]])</f>
        <v/>
      </c>
      <c r="G30" s="13" t="str">
        <f>IF(FORM_GEN[[#This Row],[Arrival date]]="","",FORM_GEN[[#This Row],[Arrival date]])</f>
        <v/>
      </c>
      <c r="H30" s="10"/>
      <c r="I30" s="11"/>
      <c r="J30" s="25"/>
      <c r="K30" s="11"/>
      <c r="L30" s="11"/>
      <c r="M30" s="10"/>
      <c r="N30" s="13" t="str">
        <f>IF(FORM_GEN[[#This Row],[Departure date]]="","",FORM_GEN[[#This Row],[Departure date]])</f>
        <v/>
      </c>
      <c r="O30" s="10"/>
      <c r="P30" s="11"/>
      <c r="Q30" s="25"/>
      <c r="R30" s="10"/>
      <c r="S30" s="10"/>
      <c r="T30" s="10"/>
    </row>
    <row r="31" spans="2:20">
      <c r="B3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1" s="2">
        <v>19</v>
      </c>
      <c r="D31" s="2" t="str">
        <f>IF(FORM_GEN[[#This Row],[Title]]="","",FORM_GEN[[#This Row],[Title]])</f>
        <v/>
      </c>
      <c r="E31" s="2" t="str">
        <f>IF(FORM_GEN[[#This Row],[LAST NAME]]="","",FORM_GEN[[#This Row],[LAST NAME]])</f>
        <v/>
      </c>
      <c r="F31" s="2" t="str">
        <f>IF(FORM_GEN[[#This Row],[FIRST NAME]]="","",FORM_GEN[[#This Row],[FIRST NAME]])</f>
        <v/>
      </c>
      <c r="G31" s="13" t="str">
        <f>IF(FORM_GEN[[#This Row],[Arrival date]]="","",FORM_GEN[[#This Row],[Arrival date]])</f>
        <v/>
      </c>
      <c r="H31" s="10"/>
      <c r="I31" s="11"/>
      <c r="J31" s="25"/>
      <c r="K31" s="11"/>
      <c r="L31" s="11"/>
      <c r="M31" s="10"/>
      <c r="N31" s="13" t="str">
        <f>IF(FORM_GEN[[#This Row],[Departure date]]="","",FORM_GEN[[#This Row],[Departure date]])</f>
        <v/>
      </c>
      <c r="O31" s="10"/>
      <c r="P31" s="11"/>
      <c r="Q31" s="25"/>
      <c r="R31" s="10"/>
      <c r="S31" s="10"/>
      <c r="T31" s="10"/>
    </row>
    <row r="32" spans="2:20">
      <c r="B3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2" s="2">
        <v>20</v>
      </c>
      <c r="D32" s="2" t="str">
        <f>IF(FORM_GEN[[#This Row],[Title]]="","",FORM_GEN[[#This Row],[Title]])</f>
        <v/>
      </c>
      <c r="E32" s="2" t="str">
        <f>IF(FORM_GEN[[#This Row],[LAST NAME]]="","",FORM_GEN[[#This Row],[LAST NAME]])</f>
        <v/>
      </c>
      <c r="F32" s="2" t="str">
        <f>IF(FORM_GEN[[#This Row],[FIRST NAME]]="","",FORM_GEN[[#This Row],[FIRST NAME]])</f>
        <v/>
      </c>
      <c r="G32" s="13" t="str">
        <f>IF(FORM_GEN[[#This Row],[Arrival date]]="","",FORM_GEN[[#This Row],[Arrival date]])</f>
        <v/>
      </c>
      <c r="H32" s="10"/>
      <c r="I32" s="11"/>
      <c r="J32" s="25"/>
      <c r="K32" s="11"/>
      <c r="L32" s="11"/>
      <c r="M32" s="10"/>
      <c r="N32" s="13" t="str">
        <f>IF(FORM_GEN[[#This Row],[Departure date]]="","",FORM_GEN[[#This Row],[Departure date]])</f>
        <v/>
      </c>
      <c r="O32" s="10"/>
      <c r="P32" s="11"/>
      <c r="Q32" s="25"/>
      <c r="R32" s="10"/>
      <c r="S32" s="10"/>
      <c r="T32" s="10"/>
    </row>
    <row r="33" spans="2:20">
      <c r="B3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3" s="2">
        <v>21</v>
      </c>
      <c r="D33" s="2" t="str">
        <f>IF(FORM_GEN[[#This Row],[Title]]="","",FORM_GEN[[#This Row],[Title]])</f>
        <v/>
      </c>
      <c r="E33" s="2" t="str">
        <f>IF(FORM_GEN[[#This Row],[LAST NAME]]="","",FORM_GEN[[#This Row],[LAST NAME]])</f>
        <v/>
      </c>
      <c r="F33" s="2" t="str">
        <f>IF(FORM_GEN[[#This Row],[FIRST NAME]]="","",FORM_GEN[[#This Row],[FIRST NAME]])</f>
        <v/>
      </c>
      <c r="G33" s="13" t="str">
        <f>IF(FORM_GEN[[#This Row],[Arrival date]]="","",FORM_GEN[[#This Row],[Arrival date]])</f>
        <v/>
      </c>
      <c r="H33" s="10"/>
      <c r="I33" s="11"/>
      <c r="J33" s="25"/>
      <c r="K33" s="11"/>
      <c r="L33" s="11"/>
      <c r="M33" s="10"/>
      <c r="N33" s="13" t="str">
        <f>IF(FORM_GEN[[#This Row],[Departure date]]="","",FORM_GEN[[#This Row],[Departure date]])</f>
        <v/>
      </c>
      <c r="O33" s="10"/>
      <c r="P33" s="11"/>
      <c r="Q33" s="25"/>
      <c r="R33" s="10"/>
      <c r="S33" s="10"/>
      <c r="T33" s="10"/>
    </row>
    <row r="34" spans="2:20">
      <c r="B3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4" s="2">
        <v>22</v>
      </c>
      <c r="D34" s="2" t="str">
        <f>IF(FORM_GEN[[#This Row],[Title]]="","",FORM_GEN[[#This Row],[Title]])</f>
        <v/>
      </c>
      <c r="E34" s="2" t="str">
        <f>IF(FORM_GEN[[#This Row],[LAST NAME]]="","",FORM_GEN[[#This Row],[LAST NAME]])</f>
        <v/>
      </c>
      <c r="F34" s="2" t="str">
        <f>IF(FORM_GEN[[#This Row],[FIRST NAME]]="","",FORM_GEN[[#This Row],[FIRST NAME]])</f>
        <v/>
      </c>
      <c r="G34" s="13" t="str">
        <f>IF(FORM_GEN[[#This Row],[Arrival date]]="","",FORM_GEN[[#This Row],[Arrival date]])</f>
        <v/>
      </c>
      <c r="H34" s="10"/>
      <c r="I34" s="11"/>
      <c r="J34" s="25"/>
      <c r="K34" s="11"/>
      <c r="L34" s="11"/>
      <c r="M34" s="10"/>
      <c r="N34" s="13" t="str">
        <f>IF(FORM_GEN[[#This Row],[Departure date]]="","",FORM_GEN[[#This Row],[Departure date]])</f>
        <v/>
      </c>
      <c r="O34" s="10"/>
      <c r="P34" s="11"/>
      <c r="Q34" s="25"/>
      <c r="R34" s="10"/>
      <c r="S34" s="10"/>
      <c r="T34" s="10"/>
    </row>
    <row r="35" spans="2:20">
      <c r="B3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5" s="2">
        <v>23</v>
      </c>
      <c r="D35" s="2" t="str">
        <f>IF(FORM_GEN[[#This Row],[Title]]="","",FORM_GEN[[#This Row],[Title]])</f>
        <v/>
      </c>
      <c r="E35" s="2" t="str">
        <f>IF(FORM_GEN[[#This Row],[LAST NAME]]="","",FORM_GEN[[#This Row],[LAST NAME]])</f>
        <v/>
      </c>
      <c r="F35" s="2" t="str">
        <f>IF(FORM_GEN[[#This Row],[FIRST NAME]]="","",FORM_GEN[[#This Row],[FIRST NAME]])</f>
        <v/>
      </c>
      <c r="G35" s="13" t="str">
        <f>IF(FORM_GEN[[#This Row],[Arrival date]]="","",FORM_GEN[[#This Row],[Arrival date]])</f>
        <v/>
      </c>
      <c r="H35" s="10"/>
      <c r="I35" s="11"/>
      <c r="J35" s="25"/>
      <c r="K35" s="11"/>
      <c r="L35" s="11"/>
      <c r="M35" s="10"/>
      <c r="N35" s="13" t="str">
        <f>IF(FORM_GEN[[#This Row],[Departure date]]="","",FORM_GEN[[#This Row],[Departure date]])</f>
        <v/>
      </c>
      <c r="O35" s="10"/>
      <c r="P35" s="11"/>
      <c r="Q35" s="25"/>
      <c r="R35" s="10"/>
      <c r="S35" s="10"/>
      <c r="T35" s="10"/>
    </row>
    <row r="36" spans="2:20">
      <c r="B3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6" s="2">
        <v>24</v>
      </c>
      <c r="D36" s="2" t="str">
        <f>IF(FORM_GEN[[#This Row],[Title]]="","",FORM_GEN[[#This Row],[Title]])</f>
        <v/>
      </c>
      <c r="E36" s="2" t="str">
        <f>IF(FORM_GEN[[#This Row],[LAST NAME]]="","",FORM_GEN[[#This Row],[LAST NAME]])</f>
        <v/>
      </c>
      <c r="F36" s="2" t="str">
        <f>IF(FORM_GEN[[#This Row],[FIRST NAME]]="","",FORM_GEN[[#This Row],[FIRST NAME]])</f>
        <v/>
      </c>
      <c r="G36" s="13" t="str">
        <f>IF(FORM_GEN[[#This Row],[Arrival date]]="","",FORM_GEN[[#This Row],[Arrival date]])</f>
        <v/>
      </c>
      <c r="H36" s="10"/>
      <c r="I36" s="11"/>
      <c r="J36" s="25"/>
      <c r="K36" s="11"/>
      <c r="L36" s="11"/>
      <c r="M36" s="10"/>
      <c r="N36" s="13" t="str">
        <f>IF(FORM_GEN[[#This Row],[Departure date]]="","",FORM_GEN[[#This Row],[Departure date]])</f>
        <v/>
      </c>
      <c r="O36" s="10"/>
      <c r="P36" s="11"/>
      <c r="Q36" s="25"/>
      <c r="R36" s="10"/>
      <c r="S36" s="10"/>
      <c r="T36" s="10"/>
    </row>
    <row r="37" spans="2:20">
      <c r="B3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7" s="2">
        <v>25</v>
      </c>
      <c r="D37" s="2" t="str">
        <f>IF(FORM_GEN[[#This Row],[Title]]="","",FORM_GEN[[#This Row],[Title]])</f>
        <v/>
      </c>
      <c r="E37" s="2" t="str">
        <f>IF(FORM_GEN[[#This Row],[LAST NAME]]="","",FORM_GEN[[#This Row],[LAST NAME]])</f>
        <v/>
      </c>
      <c r="F37" s="2" t="str">
        <f>IF(FORM_GEN[[#This Row],[FIRST NAME]]="","",FORM_GEN[[#This Row],[FIRST NAME]])</f>
        <v/>
      </c>
      <c r="G37" s="13" t="str">
        <f>IF(FORM_GEN[[#This Row],[Arrival date]]="","",FORM_GEN[[#This Row],[Arrival date]])</f>
        <v/>
      </c>
      <c r="H37" s="10"/>
      <c r="I37" s="11"/>
      <c r="J37" s="25"/>
      <c r="K37" s="11"/>
      <c r="L37" s="11"/>
      <c r="M37" s="10"/>
      <c r="N37" s="13" t="str">
        <f>IF(FORM_GEN[[#This Row],[Departure date]]="","",FORM_GEN[[#This Row],[Departure date]])</f>
        <v/>
      </c>
      <c r="O37" s="10"/>
      <c r="P37" s="11"/>
      <c r="Q37" s="25"/>
      <c r="R37" s="10"/>
      <c r="S37" s="10"/>
      <c r="T37" s="10"/>
    </row>
    <row r="38" spans="2:20">
      <c r="B3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8" s="2">
        <v>26</v>
      </c>
      <c r="D38" s="2" t="str">
        <f>IF(FORM_GEN[[#This Row],[Title]]="","",FORM_GEN[[#This Row],[Title]])</f>
        <v/>
      </c>
      <c r="E38" s="2" t="str">
        <f>IF(FORM_GEN[[#This Row],[LAST NAME]]="","",FORM_GEN[[#This Row],[LAST NAME]])</f>
        <v/>
      </c>
      <c r="F38" s="2" t="str">
        <f>IF(FORM_GEN[[#This Row],[FIRST NAME]]="","",FORM_GEN[[#This Row],[FIRST NAME]])</f>
        <v/>
      </c>
      <c r="G38" s="13" t="str">
        <f>IF(FORM_GEN[[#This Row],[Arrival date]]="","",FORM_GEN[[#This Row],[Arrival date]])</f>
        <v/>
      </c>
      <c r="H38" s="10"/>
      <c r="I38" s="11"/>
      <c r="J38" s="25"/>
      <c r="K38" s="11"/>
      <c r="L38" s="11"/>
      <c r="M38" s="10"/>
      <c r="N38" s="13" t="str">
        <f>IF(FORM_GEN[[#This Row],[Departure date]]="","",FORM_GEN[[#This Row],[Departure date]])</f>
        <v/>
      </c>
      <c r="O38" s="10"/>
      <c r="P38" s="11"/>
      <c r="Q38" s="25"/>
      <c r="R38" s="10"/>
      <c r="S38" s="10"/>
      <c r="T38" s="10"/>
    </row>
    <row r="39" spans="2:20">
      <c r="B3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9" s="2">
        <v>27</v>
      </c>
      <c r="D39" s="2" t="str">
        <f>IF(FORM_GEN[[#This Row],[Title]]="","",FORM_GEN[[#This Row],[Title]])</f>
        <v/>
      </c>
      <c r="E39" s="2" t="str">
        <f>IF(FORM_GEN[[#This Row],[LAST NAME]]="","",FORM_GEN[[#This Row],[LAST NAME]])</f>
        <v/>
      </c>
      <c r="F39" s="2" t="str">
        <f>IF(FORM_GEN[[#This Row],[FIRST NAME]]="","",FORM_GEN[[#This Row],[FIRST NAME]])</f>
        <v/>
      </c>
      <c r="G39" s="13" t="str">
        <f>IF(FORM_GEN[[#This Row],[Arrival date]]="","",FORM_GEN[[#This Row],[Arrival date]])</f>
        <v/>
      </c>
      <c r="H39" s="10"/>
      <c r="I39" s="11"/>
      <c r="J39" s="25"/>
      <c r="K39" s="11"/>
      <c r="L39" s="11"/>
      <c r="M39" s="10"/>
      <c r="N39" s="13" t="str">
        <f>IF(FORM_GEN[[#This Row],[Departure date]]="","",FORM_GEN[[#This Row],[Departure date]])</f>
        <v/>
      </c>
      <c r="O39" s="10"/>
      <c r="P39" s="11"/>
      <c r="Q39" s="25"/>
      <c r="R39" s="10"/>
      <c r="S39" s="10"/>
      <c r="T39" s="10"/>
    </row>
    <row r="40" spans="2:20">
      <c r="B4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0" s="2">
        <v>28</v>
      </c>
      <c r="D40" s="2" t="str">
        <f>IF(FORM_GEN[[#This Row],[Title]]="","",FORM_GEN[[#This Row],[Title]])</f>
        <v/>
      </c>
      <c r="E40" s="2" t="str">
        <f>IF(FORM_GEN[[#This Row],[LAST NAME]]="","",FORM_GEN[[#This Row],[LAST NAME]])</f>
        <v/>
      </c>
      <c r="F40" s="2" t="str">
        <f>IF(FORM_GEN[[#This Row],[FIRST NAME]]="","",FORM_GEN[[#This Row],[FIRST NAME]])</f>
        <v/>
      </c>
      <c r="G40" s="13" t="str">
        <f>IF(FORM_GEN[[#This Row],[Arrival date]]="","",FORM_GEN[[#This Row],[Arrival date]])</f>
        <v/>
      </c>
      <c r="H40" s="10"/>
      <c r="I40" s="11"/>
      <c r="J40" s="25"/>
      <c r="K40" s="11"/>
      <c r="L40" s="11"/>
      <c r="M40" s="10"/>
      <c r="N40" s="13" t="str">
        <f>IF(FORM_GEN[[#This Row],[Departure date]]="","",FORM_GEN[[#This Row],[Departure date]])</f>
        <v/>
      </c>
      <c r="O40" s="10"/>
      <c r="P40" s="11"/>
      <c r="Q40" s="25"/>
      <c r="R40" s="10"/>
      <c r="S40" s="10"/>
      <c r="T40" s="10"/>
    </row>
    <row r="41" spans="2:20">
      <c r="B4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1" s="2">
        <v>29</v>
      </c>
      <c r="D41" s="2" t="str">
        <f>IF(FORM_GEN[[#This Row],[Title]]="","",FORM_GEN[[#This Row],[Title]])</f>
        <v/>
      </c>
      <c r="E41" s="2" t="str">
        <f>IF(FORM_GEN[[#This Row],[LAST NAME]]="","",FORM_GEN[[#This Row],[LAST NAME]])</f>
        <v/>
      </c>
      <c r="F41" s="2" t="str">
        <f>IF(FORM_GEN[[#This Row],[FIRST NAME]]="","",FORM_GEN[[#This Row],[FIRST NAME]])</f>
        <v/>
      </c>
      <c r="G41" s="13" t="str">
        <f>IF(FORM_GEN[[#This Row],[Arrival date]]="","",FORM_GEN[[#This Row],[Arrival date]])</f>
        <v/>
      </c>
      <c r="H41" s="10"/>
      <c r="I41" s="11"/>
      <c r="J41" s="25"/>
      <c r="K41" s="11"/>
      <c r="L41" s="11"/>
      <c r="M41" s="10"/>
      <c r="N41" s="13" t="str">
        <f>IF(FORM_GEN[[#This Row],[Departure date]]="","",FORM_GEN[[#This Row],[Departure date]])</f>
        <v/>
      </c>
      <c r="O41" s="10"/>
      <c r="P41" s="11"/>
      <c r="Q41" s="25"/>
      <c r="R41" s="10"/>
      <c r="S41" s="10"/>
      <c r="T41" s="10"/>
    </row>
    <row r="42" spans="2:20">
      <c r="B4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2" s="2">
        <v>30</v>
      </c>
      <c r="D42" s="2" t="str">
        <f>IF(FORM_GEN[[#This Row],[Title]]="","",FORM_GEN[[#This Row],[Title]])</f>
        <v/>
      </c>
      <c r="E42" s="2" t="str">
        <f>IF(FORM_GEN[[#This Row],[LAST NAME]]="","",FORM_GEN[[#This Row],[LAST NAME]])</f>
        <v/>
      </c>
      <c r="F42" s="2" t="str">
        <f>IF(FORM_GEN[[#This Row],[FIRST NAME]]="","",FORM_GEN[[#This Row],[FIRST NAME]])</f>
        <v/>
      </c>
      <c r="G42" s="13" t="str">
        <f>IF(FORM_GEN[[#This Row],[Arrival date]]="","",FORM_GEN[[#This Row],[Arrival date]])</f>
        <v/>
      </c>
      <c r="H42" s="10"/>
      <c r="I42" s="11"/>
      <c r="J42" s="25"/>
      <c r="K42" s="11"/>
      <c r="L42" s="11"/>
      <c r="M42" s="10"/>
      <c r="N42" s="13" t="str">
        <f>IF(FORM_GEN[[#This Row],[Departure date]]="","",FORM_GEN[[#This Row],[Departure date]])</f>
        <v/>
      </c>
      <c r="O42" s="10"/>
      <c r="P42" s="11"/>
      <c r="Q42" s="25"/>
      <c r="R42" s="10"/>
      <c r="S42" s="10"/>
      <c r="T42" s="10"/>
    </row>
    <row r="43" spans="2:20">
      <c r="B4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3" s="2">
        <v>31</v>
      </c>
      <c r="D43" s="2" t="str">
        <f>IF(FORM_GEN[[#This Row],[Title]]="","",FORM_GEN[[#This Row],[Title]])</f>
        <v/>
      </c>
      <c r="E43" s="2" t="str">
        <f>IF(FORM_GEN[[#This Row],[LAST NAME]]="","",FORM_GEN[[#This Row],[LAST NAME]])</f>
        <v/>
      </c>
      <c r="F43" s="2" t="str">
        <f>IF(FORM_GEN[[#This Row],[FIRST NAME]]="","",FORM_GEN[[#This Row],[FIRST NAME]])</f>
        <v/>
      </c>
      <c r="G43" s="13" t="str">
        <f>IF(FORM_GEN[[#This Row],[Arrival date]]="","",FORM_GEN[[#This Row],[Arrival date]])</f>
        <v/>
      </c>
      <c r="H43" s="10"/>
      <c r="I43" s="11"/>
      <c r="J43" s="25"/>
      <c r="K43" s="11"/>
      <c r="L43" s="11"/>
      <c r="M43" s="10"/>
      <c r="N43" s="13" t="str">
        <f>IF(FORM_GEN[[#This Row],[Departure date]]="","",FORM_GEN[[#This Row],[Departure date]])</f>
        <v/>
      </c>
      <c r="O43" s="10"/>
      <c r="P43" s="11"/>
      <c r="Q43" s="25"/>
      <c r="R43" s="10"/>
      <c r="S43" s="10"/>
      <c r="T43" s="10"/>
    </row>
    <row r="44" spans="2:20">
      <c r="B4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4" s="2">
        <v>32</v>
      </c>
      <c r="D44" s="2" t="str">
        <f>IF(FORM_GEN[[#This Row],[Title]]="","",FORM_GEN[[#This Row],[Title]])</f>
        <v/>
      </c>
      <c r="E44" s="2" t="str">
        <f>IF(FORM_GEN[[#This Row],[LAST NAME]]="","",FORM_GEN[[#This Row],[LAST NAME]])</f>
        <v/>
      </c>
      <c r="F44" s="2" t="str">
        <f>IF(FORM_GEN[[#This Row],[FIRST NAME]]="","",FORM_GEN[[#This Row],[FIRST NAME]])</f>
        <v/>
      </c>
      <c r="G44" s="13" t="str">
        <f>IF(FORM_GEN[[#This Row],[Arrival date]]="","",FORM_GEN[[#This Row],[Arrival date]])</f>
        <v/>
      </c>
      <c r="H44" s="10"/>
      <c r="I44" s="11"/>
      <c r="J44" s="25"/>
      <c r="K44" s="11"/>
      <c r="L44" s="11"/>
      <c r="M44" s="10"/>
      <c r="N44" s="13" t="str">
        <f>IF(FORM_GEN[[#This Row],[Departure date]]="","",FORM_GEN[[#This Row],[Departure date]])</f>
        <v/>
      </c>
      <c r="O44" s="10"/>
      <c r="P44" s="11"/>
      <c r="Q44" s="25"/>
      <c r="R44" s="10"/>
      <c r="S44" s="10"/>
      <c r="T44" s="10"/>
    </row>
    <row r="45" spans="2:20">
      <c r="B4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5" s="2">
        <v>33</v>
      </c>
      <c r="D45" s="2" t="str">
        <f>IF(FORM_GEN[[#This Row],[Title]]="","",FORM_GEN[[#This Row],[Title]])</f>
        <v/>
      </c>
      <c r="E45" s="2" t="str">
        <f>IF(FORM_GEN[[#This Row],[LAST NAME]]="","",FORM_GEN[[#This Row],[LAST NAME]])</f>
        <v/>
      </c>
      <c r="F45" s="2" t="str">
        <f>IF(FORM_GEN[[#This Row],[FIRST NAME]]="","",FORM_GEN[[#This Row],[FIRST NAME]])</f>
        <v/>
      </c>
      <c r="G45" s="13" t="str">
        <f>IF(FORM_GEN[[#This Row],[Arrival date]]="","",FORM_GEN[[#This Row],[Arrival date]])</f>
        <v/>
      </c>
      <c r="H45" s="10"/>
      <c r="I45" s="11"/>
      <c r="J45" s="25"/>
      <c r="K45" s="11"/>
      <c r="L45" s="11"/>
      <c r="M45" s="10"/>
      <c r="N45" s="13" t="str">
        <f>IF(FORM_GEN[[#This Row],[Departure date]]="","",FORM_GEN[[#This Row],[Departure date]])</f>
        <v/>
      </c>
      <c r="O45" s="10"/>
      <c r="P45" s="11"/>
      <c r="Q45" s="25"/>
      <c r="R45" s="10"/>
      <c r="S45" s="10"/>
      <c r="T45" s="10"/>
    </row>
    <row r="46" spans="2:20">
      <c r="B4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6" s="2">
        <v>34</v>
      </c>
      <c r="D46" s="2" t="str">
        <f>IF(FORM_GEN[[#This Row],[Title]]="","",FORM_GEN[[#This Row],[Title]])</f>
        <v/>
      </c>
      <c r="E46" s="2" t="str">
        <f>IF(FORM_GEN[[#This Row],[LAST NAME]]="","",FORM_GEN[[#This Row],[LAST NAME]])</f>
        <v/>
      </c>
      <c r="F46" s="2" t="str">
        <f>IF(FORM_GEN[[#This Row],[FIRST NAME]]="","",FORM_GEN[[#This Row],[FIRST NAME]])</f>
        <v/>
      </c>
      <c r="G46" s="13" t="str">
        <f>IF(FORM_GEN[[#This Row],[Arrival date]]="","",FORM_GEN[[#This Row],[Arrival date]])</f>
        <v/>
      </c>
      <c r="H46" s="10"/>
      <c r="I46" s="11"/>
      <c r="J46" s="25"/>
      <c r="K46" s="11"/>
      <c r="L46" s="11"/>
      <c r="M46" s="10"/>
      <c r="N46" s="13" t="str">
        <f>IF(FORM_GEN[[#This Row],[Departure date]]="","",FORM_GEN[[#This Row],[Departure date]])</f>
        <v/>
      </c>
      <c r="O46" s="10"/>
      <c r="P46" s="11"/>
      <c r="Q46" s="25"/>
      <c r="R46" s="10"/>
      <c r="S46" s="10"/>
      <c r="T46" s="10"/>
    </row>
    <row r="47" spans="2:20">
      <c r="B4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7" s="2">
        <v>35</v>
      </c>
      <c r="D47" s="2" t="str">
        <f>IF(FORM_GEN[[#This Row],[Title]]="","",FORM_GEN[[#This Row],[Title]])</f>
        <v/>
      </c>
      <c r="E47" s="2" t="str">
        <f>IF(FORM_GEN[[#This Row],[LAST NAME]]="","",FORM_GEN[[#This Row],[LAST NAME]])</f>
        <v/>
      </c>
      <c r="F47" s="2" t="str">
        <f>IF(FORM_GEN[[#This Row],[FIRST NAME]]="","",FORM_GEN[[#This Row],[FIRST NAME]])</f>
        <v/>
      </c>
      <c r="G47" s="13" t="str">
        <f>IF(FORM_GEN[[#This Row],[Arrival date]]="","",FORM_GEN[[#This Row],[Arrival date]])</f>
        <v/>
      </c>
      <c r="H47" s="10"/>
      <c r="I47" s="11"/>
      <c r="J47" s="25"/>
      <c r="K47" s="11"/>
      <c r="L47" s="11"/>
      <c r="M47" s="10"/>
      <c r="N47" s="13" t="str">
        <f>IF(FORM_GEN[[#This Row],[Departure date]]="","",FORM_GEN[[#This Row],[Departure date]])</f>
        <v/>
      </c>
      <c r="O47" s="10"/>
      <c r="P47" s="11"/>
      <c r="Q47" s="25"/>
      <c r="R47" s="10"/>
      <c r="S47" s="10"/>
      <c r="T47" s="10"/>
    </row>
    <row r="48" spans="2:20">
      <c r="B4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8" s="2">
        <v>36</v>
      </c>
      <c r="D48" s="2" t="str">
        <f>IF(FORM_GEN[[#This Row],[Title]]="","",FORM_GEN[[#This Row],[Title]])</f>
        <v/>
      </c>
      <c r="E48" s="2" t="str">
        <f>IF(FORM_GEN[[#This Row],[LAST NAME]]="","",FORM_GEN[[#This Row],[LAST NAME]])</f>
        <v/>
      </c>
      <c r="F48" s="2" t="str">
        <f>IF(FORM_GEN[[#This Row],[FIRST NAME]]="","",FORM_GEN[[#This Row],[FIRST NAME]])</f>
        <v/>
      </c>
      <c r="G48" s="13" t="str">
        <f>IF(FORM_GEN[[#This Row],[Arrival date]]="","",FORM_GEN[[#This Row],[Arrival date]])</f>
        <v/>
      </c>
      <c r="H48" s="10"/>
      <c r="I48" s="11"/>
      <c r="J48" s="25"/>
      <c r="K48" s="11"/>
      <c r="L48" s="11"/>
      <c r="M48" s="10"/>
      <c r="N48" s="13" t="str">
        <f>IF(FORM_GEN[[#This Row],[Departure date]]="","",FORM_GEN[[#This Row],[Departure date]])</f>
        <v/>
      </c>
      <c r="O48" s="10"/>
      <c r="P48" s="11"/>
      <c r="Q48" s="25"/>
      <c r="R48" s="10"/>
      <c r="S48" s="10"/>
      <c r="T48" s="10"/>
    </row>
    <row r="49" spans="2:20">
      <c r="B4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9" s="2">
        <v>37</v>
      </c>
      <c r="D49" s="2" t="str">
        <f>IF(FORM_GEN[[#This Row],[Title]]="","",FORM_GEN[[#This Row],[Title]])</f>
        <v/>
      </c>
      <c r="E49" s="2" t="str">
        <f>IF(FORM_GEN[[#This Row],[LAST NAME]]="","",FORM_GEN[[#This Row],[LAST NAME]])</f>
        <v/>
      </c>
      <c r="F49" s="2" t="str">
        <f>IF(FORM_GEN[[#This Row],[FIRST NAME]]="","",FORM_GEN[[#This Row],[FIRST NAME]])</f>
        <v/>
      </c>
      <c r="G49" s="13" t="str">
        <f>IF(FORM_GEN[[#This Row],[Arrival date]]="","",FORM_GEN[[#This Row],[Arrival date]])</f>
        <v/>
      </c>
      <c r="H49" s="10"/>
      <c r="I49" s="11"/>
      <c r="J49" s="25"/>
      <c r="K49" s="11"/>
      <c r="L49" s="11"/>
      <c r="M49" s="10"/>
      <c r="N49" s="13" t="str">
        <f>IF(FORM_GEN[[#This Row],[Departure date]]="","",FORM_GEN[[#This Row],[Departure date]])</f>
        <v/>
      </c>
      <c r="O49" s="10"/>
      <c r="P49" s="11"/>
      <c r="Q49" s="25"/>
      <c r="R49" s="10"/>
      <c r="S49" s="10"/>
      <c r="T49" s="10"/>
    </row>
    <row r="50" spans="2:20">
      <c r="B5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0" s="2">
        <v>38</v>
      </c>
      <c r="D50" s="2" t="str">
        <f>IF(FORM_GEN[[#This Row],[Title]]="","",FORM_GEN[[#This Row],[Title]])</f>
        <v/>
      </c>
      <c r="E50" s="2" t="str">
        <f>IF(FORM_GEN[[#This Row],[LAST NAME]]="","",FORM_GEN[[#This Row],[LAST NAME]])</f>
        <v/>
      </c>
      <c r="F50" s="2" t="str">
        <f>IF(FORM_GEN[[#This Row],[FIRST NAME]]="","",FORM_GEN[[#This Row],[FIRST NAME]])</f>
        <v/>
      </c>
      <c r="G50" s="13" t="str">
        <f>IF(FORM_GEN[[#This Row],[Arrival date]]="","",FORM_GEN[[#This Row],[Arrival date]])</f>
        <v/>
      </c>
      <c r="H50" s="10"/>
      <c r="I50" s="11"/>
      <c r="J50" s="25"/>
      <c r="K50" s="11"/>
      <c r="L50" s="11"/>
      <c r="M50" s="10"/>
      <c r="N50" s="13" t="str">
        <f>IF(FORM_GEN[[#This Row],[Departure date]]="","",FORM_GEN[[#This Row],[Departure date]])</f>
        <v/>
      </c>
      <c r="O50" s="10"/>
      <c r="P50" s="11"/>
      <c r="Q50" s="25"/>
      <c r="R50" s="10"/>
      <c r="S50" s="10"/>
      <c r="T50" s="10"/>
    </row>
    <row r="51" spans="2:20">
      <c r="B5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1" s="2">
        <v>39</v>
      </c>
      <c r="D51" s="2" t="str">
        <f>IF(FORM_GEN[[#This Row],[Title]]="","",FORM_GEN[[#This Row],[Title]])</f>
        <v/>
      </c>
      <c r="E51" s="2" t="str">
        <f>IF(FORM_GEN[[#This Row],[LAST NAME]]="","",FORM_GEN[[#This Row],[LAST NAME]])</f>
        <v/>
      </c>
      <c r="F51" s="2" t="str">
        <f>IF(FORM_GEN[[#This Row],[FIRST NAME]]="","",FORM_GEN[[#This Row],[FIRST NAME]])</f>
        <v/>
      </c>
      <c r="G51" s="13" t="str">
        <f>IF(FORM_GEN[[#This Row],[Arrival date]]="","",FORM_GEN[[#This Row],[Arrival date]])</f>
        <v/>
      </c>
      <c r="H51" s="10"/>
      <c r="I51" s="11"/>
      <c r="J51" s="25"/>
      <c r="K51" s="11"/>
      <c r="L51" s="11"/>
      <c r="M51" s="10"/>
      <c r="N51" s="13" t="str">
        <f>IF(FORM_GEN[[#This Row],[Departure date]]="","",FORM_GEN[[#This Row],[Departure date]])</f>
        <v/>
      </c>
      <c r="O51" s="10"/>
      <c r="P51" s="11"/>
      <c r="Q51" s="25"/>
      <c r="R51" s="10"/>
      <c r="S51" s="10"/>
      <c r="T51" s="10"/>
    </row>
    <row r="52" spans="2:20">
      <c r="B5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2" s="2">
        <v>40</v>
      </c>
      <c r="D52" s="2" t="str">
        <f>IF(FORM_GEN[[#This Row],[Title]]="","",FORM_GEN[[#This Row],[Title]])</f>
        <v/>
      </c>
      <c r="E52" s="2" t="str">
        <f>IF(FORM_GEN[[#This Row],[LAST NAME]]="","",FORM_GEN[[#This Row],[LAST NAME]])</f>
        <v/>
      </c>
      <c r="F52" s="2" t="str">
        <f>IF(FORM_GEN[[#This Row],[FIRST NAME]]="","",FORM_GEN[[#This Row],[FIRST NAME]])</f>
        <v/>
      </c>
      <c r="G52" s="13" t="str">
        <f>IF(FORM_GEN[[#This Row],[Arrival date]]="","",FORM_GEN[[#This Row],[Arrival date]])</f>
        <v/>
      </c>
      <c r="H52" s="10"/>
      <c r="I52" s="11"/>
      <c r="J52" s="25"/>
      <c r="K52" s="11"/>
      <c r="L52" s="11"/>
      <c r="M52" s="10"/>
      <c r="N52" s="13" t="str">
        <f>IF(FORM_GEN[[#This Row],[Departure date]]="","",FORM_GEN[[#This Row],[Departure date]])</f>
        <v/>
      </c>
      <c r="O52" s="10"/>
      <c r="P52" s="11"/>
      <c r="Q52" s="25"/>
      <c r="R52" s="10"/>
      <c r="S52" s="10"/>
      <c r="T52" s="10"/>
    </row>
    <row r="53" spans="2:20">
      <c r="B5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3" s="2">
        <v>41</v>
      </c>
      <c r="D53" s="2" t="str">
        <f>IF(FORM_GEN[[#This Row],[Title]]="","",FORM_GEN[[#This Row],[Title]])</f>
        <v/>
      </c>
      <c r="E53" s="2" t="str">
        <f>IF(FORM_GEN[[#This Row],[LAST NAME]]="","",FORM_GEN[[#This Row],[LAST NAME]])</f>
        <v/>
      </c>
      <c r="F53" s="2" t="str">
        <f>IF(FORM_GEN[[#This Row],[FIRST NAME]]="","",FORM_GEN[[#This Row],[FIRST NAME]])</f>
        <v/>
      </c>
      <c r="G53" s="13" t="str">
        <f>IF(FORM_GEN[[#This Row],[Arrival date]]="","",FORM_GEN[[#This Row],[Arrival date]])</f>
        <v/>
      </c>
      <c r="H53" s="10"/>
      <c r="I53" s="11"/>
      <c r="J53" s="25"/>
      <c r="K53" s="11"/>
      <c r="L53" s="11"/>
      <c r="M53" s="10"/>
      <c r="N53" s="13" t="str">
        <f>IF(FORM_GEN[[#This Row],[Departure date]]="","",FORM_GEN[[#This Row],[Departure date]])</f>
        <v/>
      </c>
      <c r="O53" s="10"/>
      <c r="P53" s="11"/>
      <c r="Q53" s="25"/>
      <c r="R53" s="10"/>
      <c r="S53" s="10"/>
      <c r="T53" s="10"/>
    </row>
    <row r="54" spans="2:20">
      <c r="B5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4" s="2">
        <v>42</v>
      </c>
      <c r="D54" s="2" t="str">
        <f>IF(FORM_GEN[[#This Row],[Title]]="","",FORM_GEN[[#This Row],[Title]])</f>
        <v/>
      </c>
      <c r="E54" s="2" t="str">
        <f>IF(FORM_GEN[[#This Row],[LAST NAME]]="","",FORM_GEN[[#This Row],[LAST NAME]])</f>
        <v/>
      </c>
      <c r="F54" s="2" t="str">
        <f>IF(FORM_GEN[[#This Row],[FIRST NAME]]="","",FORM_GEN[[#This Row],[FIRST NAME]])</f>
        <v/>
      </c>
      <c r="G54" s="13" t="str">
        <f>IF(FORM_GEN[[#This Row],[Arrival date]]="","",FORM_GEN[[#This Row],[Arrival date]])</f>
        <v/>
      </c>
      <c r="H54" s="10"/>
      <c r="I54" s="11"/>
      <c r="J54" s="25"/>
      <c r="K54" s="11"/>
      <c r="L54" s="11"/>
      <c r="M54" s="10"/>
      <c r="N54" s="13" t="str">
        <f>IF(FORM_GEN[[#This Row],[Departure date]]="","",FORM_GEN[[#This Row],[Departure date]])</f>
        <v/>
      </c>
      <c r="O54" s="10"/>
      <c r="P54" s="11"/>
      <c r="Q54" s="25"/>
      <c r="R54" s="10"/>
      <c r="S54" s="10"/>
      <c r="T54" s="10"/>
    </row>
    <row r="55" spans="2:20">
      <c r="B5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5" s="2">
        <v>43</v>
      </c>
      <c r="D55" s="2" t="str">
        <f>IF(FORM_GEN[[#This Row],[Title]]="","",FORM_GEN[[#This Row],[Title]])</f>
        <v/>
      </c>
      <c r="E55" s="2" t="str">
        <f>IF(FORM_GEN[[#This Row],[LAST NAME]]="","",FORM_GEN[[#This Row],[LAST NAME]])</f>
        <v/>
      </c>
      <c r="F55" s="2" t="str">
        <f>IF(FORM_GEN[[#This Row],[FIRST NAME]]="","",FORM_GEN[[#This Row],[FIRST NAME]])</f>
        <v/>
      </c>
      <c r="G55" s="13" t="str">
        <f>IF(FORM_GEN[[#This Row],[Arrival date]]="","",FORM_GEN[[#This Row],[Arrival date]])</f>
        <v/>
      </c>
      <c r="H55" s="10"/>
      <c r="I55" s="11"/>
      <c r="J55" s="25"/>
      <c r="K55" s="11"/>
      <c r="L55" s="11"/>
      <c r="M55" s="10"/>
      <c r="N55" s="13" t="str">
        <f>IF(FORM_GEN[[#This Row],[Departure date]]="","",FORM_GEN[[#This Row],[Departure date]])</f>
        <v/>
      </c>
      <c r="O55" s="10"/>
      <c r="P55" s="11"/>
      <c r="Q55" s="25"/>
      <c r="R55" s="10"/>
      <c r="S55" s="10"/>
      <c r="T55" s="10"/>
    </row>
    <row r="56" spans="2:20">
      <c r="B5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6" s="2">
        <v>44</v>
      </c>
      <c r="D56" s="2" t="str">
        <f>IF(FORM_GEN[[#This Row],[Title]]="","",FORM_GEN[[#This Row],[Title]])</f>
        <v/>
      </c>
      <c r="E56" s="2" t="str">
        <f>IF(FORM_GEN[[#This Row],[LAST NAME]]="","",FORM_GEN[[#This Row],[LAST NAME]])</f>
        <v/>
      </c>
      <c r="F56" s="2" t="str">
        <f>IF(FORM_GEN[[#This Row],[FIRST NAME]]="","",FORM_GEN[[#This Row],[FIRST NAME]])</f>
        <v/>
      </c>
      <c r="G56" s="13" t="str">
        <f>IF(FORM_GEN[[#This Row],[Arrival date]]="","",FORM_GEN[[#This Row],[Arrival date]])</f>
        <v/>
      </c>
      <c r="H56" s="10"/>
      <c r="I56" s="11"/>
      <c r="J56" s="25"/>
      <c r="K56" s="11"/>
      <c r="L56" s="11"/>
      <c r="M56" s="10"/>
      <c r="N56" s="13" t="str">
        <f>IF(FORM_GEN[[#This Row],[Departure date]]="","",FORM_GEN[[#This Row],[Departure date]])</f>
        <v/>
      </c>
      <c r="O56" s="10"/>
      <c r="P56" s="11"/>
      <c r="Q56" s="25"/>
      <c r="R56" s="10"/>
      <c r="S56" s="10"/>
      <c r="T56" s="10"/>
    </row>
    <row r="57" spans="2:20">
      <c r="B5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7" s="2">
        <v>45</v>
      </c>
      <c r="D57" s="2" t="str">
        <f>IF(FORM_GEN[[#This Row],[Title]]="","",FORM_GEN[[#This Row],[Title]])</f>
        <v/>
      </c>
      <c r="E57" s="2" t="str">
        <f>IF(FORM_GEN[[#This Row],[LAST NAME]]="","",FORM_GEN[[#This Row],[LAST NAME]])</f>
        <v/>
      </c>
      <c r="F57" s="2" t="str">
        <f>IF(FORM_GEN[[#This Row],[FIRST NAME]]="","",FORM_GEN[[#This Row],[FIRST NAME]])</f>
        <v/>
      </c>
      <c r="G57" s="13" t="str">
        <f>IF(FORM_GEN[[#This Row],[Arrival date]]="","",FORM_GEN[[#This Row],[Arrival date]])</f>
        <v/>
      </c>
      <c r="H57" s="10"/>
      <c r="I57" s="11"/>
      <c r="J57" s="25"/>
      <c r="K57" s="11"/>
      <c r="L57" s="11"/>
      <c r="M57" s="10"/>
      <c r="N57" s="13" t="str">
        <f>IF(FORM_GEN[[#This Row],[Departure date]]="","",FORM_GEN[[#This Row],[Departure date]])</f>
        <v/>
      </c>
      <c r="O57" s="10"/>
      <c r="P57" s="11"/>
      <c r="Q57" s="25"/>
      <c r="R57" s="10"/>
      <c r="S57" s="10"/>
      <c r="T57" s="10"/>
    </row>
    <row r="58" spans="2:20">
      <c r="B5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8" s="2">
        <v>46</v>
      </c>
      <c r="D58" s="2" t="str">
        <f>IF(FORM_GEN[[#This Row],[Title]]="","",FORM_GEN[[#This Row],[Title]])</f>
        <v/>
      </c>
      <c r="E58" s="2" t="str">
        <f>IF(FORM_GEN[[#This Row],[LAST NAME]]="","",FORM_GEN[[#This Row],[LAST NAME]])</f>
        <v/>
      </c>
      <c r="F58" s="2" t="str">
        <f>IF(FORM_GEN[[#This Row],[FIRST NAME]]="","",FORM_GEN[[#This Row],[FIRST NAME]])</f>
        <v/>
      </c>
      <c r="G58" s="13" t="str">
        <f>IF(FORM_GEN[[#This Row],[Arrival date]]="","",FORM_GEN[[#This Row],[Arrival date]])</f>
        <v/>
      </c>
      <c r="H58" s="10"/>
      <c r="I58" s="11"/>
      <c r="J58" s="25"/>
      <c r="K58" s="11"/>
      <c r="L58" s="11"/>
      <c r="M58" s="10"/>
      <c r="N58" s="13" t="str">
        <f>IF(FORM_GEN[[#This Row],[Departure date]]="","",FORM_GEN[[#This Row],[Departure date]])</f>
        <v/>
      </c>
      <c r="O58" s="10"/>
      <c r="P58" s="11"/>
      <c r="Q58" s="25"/>
      <c r="R58" s="10"/>
      <c r="S58" s="10"/>
      <c r="T58" s="10"/>
    </row>
    <row r="59" spans="2:20">
      <c r="B5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9" s="2">
        <v>47</v>
      </c>
      <c r="D59" s="2" t="str">
        <f>IF(FORM_GEN[[#This Row],[Title]]="","",FORM_GEN[[#This Row],[Title]])</f>
        <v/>
      </c>
      <c r="E59" s="2" t="str">
        <f>IF(FORM_GEN[[#This Row],[LAST NAME]]="","",FORM_GEN[[#This Row],[LAST NAME]])</f>
        <v/>
      </c>
      <c r="F59" s="2" t="str">
        <f>IF(FORM_GEN[[#This Row],[FIRST NAME]]="","",FORM_GEN[[#This Row],[FIRST NAME]])</f>
        <v/>
      </c>
      <c r="G59" s="13" t="str">
        <f>IF(FORM_GEN[[#This Row],[Arrival date]]="","",FORM_GEN[[#This Row],[Arrival date]])</f>
        <v/>
      </c>
      <c r="H59" s="10"/>
      <c r="I59" s="11"/>
      <c r="J59" s="25"/>
      <c r="K59" s="11"/>
      <c r="L59" s="11"/>
      <c r="M59" s="10"/>
      <c r="N59" s="13" t="str">
        <f>IF(FORM_GEN[[#This Row],[Departure date]]="","",FORM_GEN[[#This Row],[Departure date]])</f>
        <v/>
      </c>
      <c r="O59" s="10"/>
      <c r="P59" s="11"/>
      <c r="Q59" s="25"/>
      <c r="R59" s="10"/>
      <c r="S59" s="10"/>
      <c r="T59" s="10"/>
    </row>
    <row r="60" spans="2:20">
      <c r="B6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60" s="2">
        <v>48</v>
      </c>
      <c r="D60" s="2" t="str">
        <f>IF(FORM_GEN[[#This Row],[Title]]="","",FORM_GEN[[#This Row],[Title]])</f>
        <v/>
      </c>
      <c r="E60" s="2" t="str">
        <f>IF(FORM_GEN[[#This Row],[LAST NAME]]="","",FORM_GEN[[#This Row],[LAST NAME]])</f>
        <v/>
      </c>
      <c r="F60" s="2" t="str">
        <f>IF(FORM_GEN[[#This Row],[FIRST NAME]]="","",FORM_GEN[[#This Row],[FIRST NAME]])</f>
        <v/>
      </c>
      <c r="G60" s="13" t="str">
        <f>IF(FORM_GEN[[#This Row],[Arrival date]]="","",FORM_GEN[[#This Row],[Arrival date]])</f>
        <v/>
      </c>
      <c r="H60" s="10"/>
      <c r="I60" s="11"/>
      <c r="J60" s="25"/>
      <c r="K60" s="11"/>
      <c r="L60" s="11"/>
      <c r="M60" s="10"/>
      <c r="N60" s="13" t="str">
        <f>IF(FORM_GEN[[#This Row],[Departure date]]="","",FORM_GEN[[#This Row],[Departure date]])</f>
        <v/>
      </c>
      <c r="O60" s="10"/>
      <c r="P60" s="11"/>
      <c r="Q60" s="25"/>
      <c r="R60" s="10"/>
      <c r="S60" s="10"/>
      <c r="T60" s="10"/>
    </row>
    <row r="61" spans="2:20">
      <c r="B6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61" s="2">
        <v>49</v>
      </c>
      <c r="D61" s="2" t="str">
        <f>IF(FORM_GEN[[#This Row],[Title]]="","",FORM_GEN[[#This Row],[Title]])</f>
        <v/>
      </c>
      <c r="E61" s="2" t="str">
        <f>IF(FORM_GEN[[#This Row],[LAST NAME]]="","",FORM_GEN[[#This Row],[LAST NAME]])</f>
        <v/>
      </c>
      <c r="F61" s="2" t="str">
        <f>IF(FORM_GEN[[#This Row],[FIRST NAME]]="","",FORM_GEN[[#This Row],[FIRST NAME]])</f>
        <v/>
      </c>
      <c r="G61" s="13" t="str">
        <f>IF(FORM_GEN[[#This Row],[Arrival date]]="","",FORM_GEN[[#This Row],[Arrival date]])</f>
        <v/>
      </c>
      <c r="H61" s="10"/>
      <c r="I61" s="11"/>
      <c r="J61" s="25"/>
      <c r="K61" s="11"/>
      <c r="L61" s="11"/>
      <c r="M61" s="10"/>
      <c r="N61" s="13" t="str">
        <f>IF(FORM_GEN[[#This Row],[Departure date]]="","",FORM_GEN[[#This Row],[Departure date]])</f>
        <v/>
      </c>
      <c r="O61" s="10"/>
      <c r="P61" s="11"/>
      <c r="Q61" s="25"/>
      <c r="R61" s="10"/>
      <c r="S61" s="10"/>
      <c r="T61" s="10"/>
    </row>
    <row r="62" spans="2:20">
      <c r="B6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62" s="2">
        <v>50</v>
      </c>
      <c r="D62" s="2" t="str">
        <f>IF(FORM_GEN[[#This Row],[Title]]="","",FORM_GEN[[#This Row],[Title]])</f>
        <v/>
      </c>
      <c r="E62" s="2" t="str">
        <f>IF(FORM_GEN[[#This Row],[LAST NAME]]="","",FORM_GEN[[#This Row],[LAST NAME]])</f>
        <v/>
      </c>
      <c r="F62" s="2" t="str">
        <f>IF(FORM_GEN[[#This Row],[FIRST NAME]]="","",FORM_GEN[[#This Row],[FIRST NAME]])</f>
        <v/>
      </c>
      <c r="G62" s="13" t="str">
        <f>IF(FORM_GEN[[#This Row],[Arrival date]]="","",FORM_GEN[[#This Row],[Arrival date]])</f>
        <v/>
      </c>
      <c r="H62" s="10"/>
      <c r="I62" s="11"/>
      <c r="J62" s="25"/>
      <c r="K62" s="11"/>
      <c r="L62" s="11"/>
      <c r="M62" s="10"/>
      <c r="N62" s="13" t="str">
        <f>IF(FORM_GEN[[#This Row],[Departure date]]="","",FORM_GEN[[#This Row],[Departure date]])</f>
        <v/>
      </c>
      <c r="O62" s="10"/>
      <c r="P62" s="11"/>
      <c r="Q62" s="25"/>
      <c r="R62" s="10"/>
      <c r="S62" s="10"/>
      <c r="T62" s="10"/>
    </row>
  </sheetData>
  <sheetProtection algorithmName="SHA-512" hashValue="46gvUBYTbPySvuwZwLjbKkw2x+0E6b24r4GCjSSWkjpGm3ltT9zNN5HymmS8naOi58SdYKAHUzB9S+X705QwIw==" saltValue="s6wJR0HTuhxFAF8lR3euKA==" spinCount="100000" sheet="1" formatCells="0"/>
  <mergeCells count="4">
    <mergeCell ref="B7:G10"/>
    <mergeCell ref="G11:M11"/>
    <mergeCell ref="N11:T11"/>
    <mergeCell ref="A1:T5"/>
  </mergeCells>
  <phoneticPr fontId="10" type="noConversion"/>
  <conditionalFormatting sqref="B13:B62">
    <cfRule type="containsText" dxfId="8" priority="7" operator="containsText" text="G">
      <formula>NOT(ISERROR(SEARCH("G",B13)))</formula>
    </cfRule>
    <cfRule type="containsText" dxfId="7" priority="8" operator="containsText" text="O">
      <formula>NOT(ISERROR(SEARCH("O",B13)))</formula>
    </cfRule>
    <cfRule type="containsText" dxfId="6" priority="9" operator="containsText" text="R">
      <formula>NOT(ISERROR(SEARCH("R",B13)))</formula>
    </cfRule>
    <cfRule type="containsText" dxfId="5" priority="10" operator="containsText" text="B">
      <formula>NOT(ISERROR(SEARCH("B",B13)))</formula>
    </cfRule>
  </conditionalFormatting>
  <conditionalFormatting sqref="I13:I62">
    <cfRule type="expression" dxfId="4" priority="5">
      <formula>IF(OR($H13="Individual transport",$H13="Bus"),1,0)=1</formula>
    </cfRule>
  </conditionalFormatting>
  <conditionalFormatting sqref="M13:M62">
    <cfRule type="expression" dxfId="3" priority="3">
      <formula>$L13="Other (No shuttle)"</formula>
    </cfRule>
  </conditionalFormatting>
  <conditionalFormatting sqref="P13:P62">
    <cfRule type="expression" dxfId="2" priority="4">
      <formula>IF(OR($O13="Individual transport",$O13="Bus"),1,0)=1</formula>
    </cfRule>
  </conditionalFormatting>
  <conditionalFormatting sqref="T13:T62">
    <cfRule type="expression" dxfId="1" priority="1">
      <formula>$R13="Other (No shuttle)"</formula>
    </cfRule>
  </conditionalFormatting>
  <dataValidations count="1">
    <dataValidation type="list" allowBlank="1" showInputMessage="1" showErrorMessage="1" sqref="T13:T62 M13:M62" xr:uid="{AC180C3C-784F-E64B-9F9D-3085996080C9}">
      <formula1>"Yes,No"</formula1>
    </dataValidation>
  </dataValidations>
  <pageMargins left="0.25" right="0.25" top="0.75" bottom="0.75" header="0.3" footer="0.3"/>
  <pageSetup paperSize="9" scale="30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E3EDD6A-03A2-DB40-BB19-CCE8D40D62BD}">
          <x14:formula1>
            <xm:f>SET!$AB$2:$AB$5</xm:f>
          </x14:formula1>
          <xm:sqref>O13:O62 H13:H62</xm:sqref>
        </x14:dataValidation>
        <x14:dataValidation type="list" allowBlank="1" showInputMessage="1" showErrorMessage="1" xr:uid="{04142884-1FD6-A649-936C-9A78023BA323}">
          <x14:formula1>
            <xm:f>SET!$AF$2:$AF$289</xm:f>
          </x14:formula1>
          <xm:sqref>Q13:Q62 J13:J62</xm:sqref>
        </x14:dataValidation>
        <x14:dataValidation type="list" allowBlank="1" showInputMessage="1" showErrorMessage="1" xr:uid="{D7F635BF-5112-0A46-B042-83513FBE5A4D}">
          <x14:formula1>
            <xm:f>SET!$AD$2:$AD$7</xm:f>
          </x14:formula1>
          <xm:sqref>L13:L62 R13:R62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3D639-DD81-B843-8955-6A5D46170BFD}">
  <sheetPr codeName="Feuil7">
    <pageSetUpPr fitToPage="1"/>
  </sheetPr>
  <dimension ref="A1:N70"/>
  <sheetViews>
    <sheetView showGridLines="0" topLeftCell="A3" zoomScale="75" zoomScaleNormal="70" workbookViewId="0">
      <selection activeCell="D24" sqref="D24"/>
    </sheetView>
  </sheetViews>
  <sheetFormatPr baseColWidth="10" defaultColWidth="10.83203125" defaultRowHeight="16"/>
  <cols>
    <col min="1" max="1" width="3" customWidth="1"/>
    <col min="4" max="4" width="73.5" customWidth="1"/>
    <col min="5" max="5" width="13.1640625" customWidth="1"/>
    <col min="6" max="6" width="12.33203125" customWidth="1"/>
    <col min="7" max="7" width="27.1640625" customWidth="1"/>
    <col min="8" max="11" width="9.5" customWidth="1"/>
    <col min="12" max="12" width="20.1640625" customWidth="1"/>
    <col min="13" max="13" width="13.33203125" customWidth="1"/>
    <col min="14" max="14" width="17.6640625" customWidth="1"/>
    <col min="15" max="16" width="10.83203125" style="35" customWidth="1"/>
    <col min="17" max="16384" width="10.83203125" style="35"/>
  </cols>
  <sheetData>
    <row r="1" spans="1:14" customFormat="1" ht="16" customHeight="1">
      <c r="A1" s="66" t="s">
        <v>570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customFormat="1" ht="16" customHeight="1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customFormat="1" ht="47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customFormat="1" ht="1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customFormat="1" ht="16" customHeight="1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</row>
    <row r="6" spans="1:14" customFormat="1"/>
    <row r="7" spans="1:14" customFormat="1" ht="21" customHeight="1">
      <c r="B7" s="29" t="s">
        <v>493</v>
      </c>
      <c r="C7" s="29"/>
      <c r="D7" s="29"/>
      <c r="F7" s="30"/>
      <c r="G7" s="70" t="s">
        <v>492</v>
      </c>
      <c r="H7" s="70"/>
      <c r="I7" s="70"/>
      <c r="J7" s="70"/>
      <c r="K7" s="70"/>
      <c r="L7" s="70"/>
      <c r="M7" s="70"/>
      <c r="N7" s="45"/>
    </row>
    <row r="8" spans="1:14" customFormat="1" ht="21" customHeight="1">
      <c r="B8" s="29"/>
      <c r="C8" s="29"/>
      <c r="D8" s="29"/>
      <c r="F8" s="31"/>
      <c r="G8" s="54">
        <f>SUM(FORM_AMOUNT[Total / person])+L68</f>
        <v>0</v>
      </c>
      <c r="H8" s="54"/>
      <c r="I8" s="54"/>
      <c r="J8" s="54"/>
      <c r="K8" s="54"/>
      <c r="L8" s="54"/>
      <c r="M8" s="54"/>
      <c r="N8" s="31"/>
    </row>
    <row r="9" spans="1:14" customFormat="1">
      <c r="B9" s="29"/>
      <c r="C9" s="29"/>
      <c r="D9" s="29"/>
      <c r="E9" s="29"/>
      <c r="F9" s="29"/>
      <c r="G9" s="71" t="str">
        <f>IF('1 - SUMMARY'!B10="","",'1 - SUMMARY'!B10)</f>
        <v/>
      </c>
      <c r="H9" s="71"/>
      <c r="I9" s="71"/>
      <c r="J9" s="71"/>
      <c r="K9" s="71"/>
      <c r="L9" s="71"/>
      <c r="M9" s="71"/>
    </row>
    <row r="10" spans="1:14" customFormat="1" ht="17" thickBot="1">
      <c r="B10" s="29"/>
      <c r="C10" s="29"/>
      <c r="D10" s="29"/>
      <c r="E10" s="29"/>
      <c r="F10" s="29"/>
      <c r="G10" s="29"/>
    </row>
    <row r="11" spans="1:14">
      <c r="G11" s="67" t="s">
        <v>524</v>
      </c>
      <c r="H11" s="63"/>
      <c r="I11" s="63"/>
      <c r="J11" s="63"/>
      <c r="K11" s="63"/>
      <c r="L11" s="63"/>
      <c r="M11" s="68"/>
      <c r="N11" s="24" t="s">
        <v>492</v>
      </c>
    </row>
    <row r="12" spans="1:14" ht="54" customHeight="1">
      <c r="B12" s="9" t="s">
        <v>494</v>
      </c>
      <c r="C12" s="9" t="s">
        <v>495</v>
      </c>
      <c r="D12" s="9" t="s">
        <v>525</v>
      </c>
      <c r="E12" s="9" t="s">
        <v>526</v>
      </c>
      <c r="F12" s="9" t="s">
        <v>527</v>
      </c>
      <c r="G12" s="9" t="s">
        <v>528</v>
      </c>
      <c r="H12" s="9" t="s">
        <v>529</v>
      </c>
      <c r="I12" s="9" t="s">
        <v>530</v>
      </c>
      <c r="J12" s="12" t="s">
        <v>531</v>
      </c>
      <c r="K12" s="12" t="s">
        <v>544</v>
      </c>
      <c r="L12" s="12" t="s">
        <v>545</v>
      </c>
      <c r="M12" s="12" t="s">
        <v>532</v>
      </c>
      <c r="N12" s="12" t="s">
        <v>533</v>
      </c>
    </row>
    <row r="13" spans="1:14">
      <c r="B1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3" s="2">
        <v>1</v>
      </c>
      <c r="D1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3" s="13" t="str">
        <f>IF(FORM_AMOUNT[[#This Row],[ID]]="","",FORM_GEN[[#This Row],[Arrival date]])</f>
        <v/>
      </c>
      <c r="F13" s="13" t="str">
        <f>IF(FORM_AMOUNT[[#This Row],[ID]]="","",FORM_GEN[[#This Row],[Departure date]])</f>
        <v/>
      </c>
      <c r="G13" s="13" t="str">
        <f>IF(FORM_COMP[[#This Row],[Hotel]]="","",FORM_COMP[[#This Row],[Hotel]])</f>
        <v/>
      </c>
      <c r="H13" s="2" t="str">
        <f>IF(FORM_AMOUNT[[#This Row],[ID]]="","",COUNTIF(FORM_COMP[[#This Row],[Room (31/10)]:[Diner (05/11)]],"SINGLE"))</f>
        <v/>
      </c>
      <c r="I13" s="2" t="str">
        <f>IF(FORM_AMOUNT[[#This Row],[ID]]="","",COUNTIF(FORM_COMP[[#This Row],[Room (31/10)]:[Diner (05/11)]],"TWIN"))</f>
        <v/>
      </c>
      <c r="J13" s="2" t="str">
        <f>IF(FORM_AMOUNT[[#This Row],[ID]]="","",COUNTIF(FORM_COMP[[#This Row],[Room (31/10)]:[Diner (05/11)]],"ALONE IN TWIIN"))</f>
        <v/>
      </c>
      <c r="K13" s="2" t="str">
        <f>IF(FORM_AMOUNT[[#This Row],[ID]]="","",COUNTIF(FORM_COMP[[#This Row],[Room (31/10)]:[Lunch (06/11)]],"Yes")+COUNTIF(FORM_COMP[[#This Row],[Room (31/10)]:[Lunch (06/11)]],"Yes (in the hotel)"))</f>
        <v/>
      </c>
      <c r="L13" s="2" t="str">
        <f>IF(FORM_AMOUNT[[#This Row],[ID]]="","",COUNTIF(FORM_COMP[[#This Row],[Room (31/10)]:[Lunch (06/11)]],"Yes (in the hall)"))</f>
        <v/>
      </c>
      <c r="M13" s="39" t="str">
        <f>IF(FORM_AMOUNT[[#This Row],[ID]]="","",SUM('3 - FORM COMP'!AO13:AT13)+FORM_AMOUNT[[#This Row],[Meals (C)]]*IF(FORM_AMOUNT[[#This Row],[Hotel (C)]]="BELAMBRA",25,IF(FORM_AMOUNT[[#This Row],[Hotel (C)]]="PULLMAN",50,30))+FORM_AMOUNT[[#This Row],[Meals in the hall (C)]]*25)</f>
        <v/>
      </c>
      <c r="N13" s="27" t="str">
        <f>IF(FORM_AMOUNT[[#This Row],[ID]]="","",SUM(FORM_AMOUNT[[#This Row],[Competition amount]]))</f>
        <v/>
      </c>
    </row>
    <row r="14" spans="1:14">
      <c r="B1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4" s="2">
        <v>2</v>
      </c>
      <c r="D1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4" s="13" t="str">
        <f>IF(FORM_AMOUNT[[#This Row],[ID]]="","",FORM_GEN[[#This Row],[Arrival date]])</f>
        <v/>
      </c>
      <c r="F14" s="13" t="str">
        <f>IF(FORM_AMOUNT[[#This Row],[ID]]="","",FORM_GEN[[#This Row],[Departure date]])</f>
        <v/>
      </c>
      <c r="G14" s="13" t="str">
        <f>IF(FORM_COMP[[#This Row],[Hotel]]="","",FORM_COMP[[#This Row],[Hotel]])</f>
        <v/>
      </c>
      <c r="H14" s="2" t="str">
        <f>IF(FORM_AMOUNT[[#This Row],[ID]]="","",COUNTIF(FORM_COMP[[#This Row],[Room (31/10)]:[Diner (05/11)]],"SINGLE"))</f>
        <v/>
      </c>
      <c r="I14" s="2" t="str">
        <f>IF(FORM_AMOUNT[[#This Row],[ID]]="","",COUNTIF(FORM_COMP[[#This Row],[Room (31/10)]:[Diner (05/11)]],"TWIN"))</f>
        <v/>
      </c>
      <c r="J14" s="2" t="str">
        <f>IF(FORM_AMOUNT[[#This Row],[ID]]="","",COUNTIF(FORM_COMP[[#This Row],[Room (31/10)]:[Diner (05/11)]],"ALONE IN TWIIN"))</f>
        <v/>
      </c>
      <c r="K14" s="2" t="str">
        <f>IF(FORM_AMOUNT[[#This Row],[ID]]="","",COUNTIF(FORM_COMP[[#This Row],[Room (31/10)]:[Lunch (06/11)]],"Yes")+COUNTIF(FORM_COMP[[#This Row],[Room (31/10)]:[Lunch (06/11)]],"Yes (in the hotel)"))</f>
        <v/>
      </c>
      <c r="L14" s="2" t="str">
        <f>IF(FORM_AMOUNT[[#This Row],[ID]]="","",COUNTIF(FORM_COMP[[#This Row],[Room (31/10)]:[Lunch (06/11)]],"Yes (in the hall)"))</f>
        <v/>
      </c>
      <c r="M14" s="40" t="str">
        <f>IF(FORM_AMOUNT[[#This Row],[ID]]="","",SUM('3 - FORM COMP'!AO14:AT14)+FORM_AMOUNT[[#This Row],[Meals (C)]]*IF(FORM_AMOUNT[[#This Row],[Hotel (C)]]="BELAMBRA",25,IF(FORM_AMOUNT[[#This Row],[Hotel (C)]]="PULLMAN",50,30))+FORM_AMOUNT[[#This Row],[Meals in the hall (C)]]*25)</f>
        <v/>
      </c>
      <c r="N14" s="27" t="str">
        <f>IF(FORM_AMOUNT[[#This Row],[ID]]="","",SUM(FORM_AMOUNT[[#This Row],[Competition amount]]))</f>
        <v/>
      </c>
    </row>
    <row r="15" spans="1:14">
      <c r="B1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5" s="2">
        <v>3</v>
      </c>
      <c r="D1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5" s="13" t="str">
        <f>IF(FORM_AMOUNT[[#This Row],[ID]]="","",FORM_GEN[[#This Row],[Arrival date]])</f>
        <v/>
      </c>
      <c r="F15" s="13" t="str">
        <f>IF(FORM_AMOUNT[[#This Row],[ID]]="","",FORM_GEN[[#This Row],[Departure date]])</f>
        <v/>
      </c>
      <c r="G15" s="13" t="str">
        <f>IF(FORM_COMP[[#This Row],[Hotel]]="","",FORM_COMP[[#This Row],[Hotel]])</f>
        <v/>
      </c>
      <c r="H15" s="2" t="str">
        <f>IF(FORM_AMOUNT[[#This Row],[ID]]="","",COUNTIF(FORM_COMP[[#This Row],[Room (31/10)]:[Diner (05/11)]],"SINGLE"))</f>
        <v/>
      </c>
      <c r="I15" s="2" t="str">
        <f>IF(FORM_AMOUNT[[#This Row],[ID]]="","",COUNTIF(FORM_COMP[[#This Row],[Room (31/10)]:[Diner (05/11)]],"TWIN"))</f>
        <v/>
      </c>
      <c r="J15" s="2" t="str">
        <f>IF(FORM_AMOUNT[[#This Row],[ID]]="","",COUNTIF(FORM_COMP[[#This Row],[Room (31/10)]:[Diner (05/11)]],"ALONE IN TWIIN"))</f>
        <v/>
      </c>
      <c r="K15" s="2" t="str">
        <f>IF(FORM_AMOUNT[[#This Row],[ID]]="","",COUNTIF(FORM_COMP[[#This Row],[Room (31/10)]:[Lunch (06/11)]],"Yes")+COUNTIF(FORM_COMP[[#This Row],[Room (31/10)]:[Lunch (06/11)]],"Yes (in the hotel)"))</f>
        <v/>
      </c>
      <c r="L15" s="2" t="str">
        <f>IF(FORM_AMOUNT[[#This Row],[ID]]="","",COUNTIF(FORM_COMP[[#This Row],[Room (31/10)]:[Lunch (06/11)]],"Yes (in the hall)"))</f>
        <v/>
      </c>
      <c r="M15" s="40" t="str">
        <f>IF(FORM_AMOUNT[[#This Row],[ID]]="","",SUM('3 - FORM COMP'!AO15:AT15)+FORM_AMOUNT[[#This Row],[Meals (C)]]*IF(FORM_AMOUNT[[#This Row],[Hotel (C)]]="BELAMBRA",25,IF(FORM_AMOUNT[[#This Row],[Hotel (C)]]="PULLMAN",50,30))+FORM_AMOUNT[[#This Row],[Meals in the hall (C)]]*25)</f>
        <v/>
      </c>
      <c r="N15" s="27" t="str">
        <f>IF(FORM_AMOUNT[[#This Row],[ID]]="","",SUM(FORM_AMOUNT[[#This Row],[Competition amount]]))</f>
        <v/>
      </c>
    </row>
    <row r="16" spans="1:14">
      <c r="B1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6" s="2">
        <v>4</v>
      </c>
      <c r="D1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6" s="13" t="str">
        <f>IF(FORM_AMOUNT[[#This Row],[ID]]="","",FORM_GEN[[#This Row],[Arrival date]])</f>
        <v/>
      </c>
      <c r="F16" s="13" t="str">
        <f>IF(FORM_AMOUNT[[#This Row],[ID]]="","",FORM_GEN[[#This Row],[Departure date]])</f>
        <v/>
      </c>
      <c r="G16" s="13" t="str">
        <f>IF(FORM_COMP[[#This Row],[Hotel]]="","",FORM_COMP[[#This Row],[Hotel]])</f>
        <v/>
      </c>
      <c r="H16" s="2" t="str">
        <f>IF(FORM_AMOUNT[[#This Row],[ID]]="","",COUNTIF(FORM_COMP[[#This Row],[Room (31/10)]:[Diner (05/11)]],"SINGLE"))</f>
        <v/>
      </c>
      <c r="I16" s="2" t="str">
        <f>IF(FORM_AMOUNT[[#This Row],[ID]]="","",COUNTIF(FORM_COMP[[#This Row],[Room (31/10)]:[Diner (05/11)]],"TWIN"))</f>
        <v/>
      </c>
      <c r="J16" s="2" t="str">
        <f>IF(FORM_AMOUNT[[#This Row],[ID]]="","",COUNTIF(FORM_COMP[[#This Row],[Room (31/10)]:[Diner (05/11)]],"ALONE IN TWIIN"))</f>
        <v/>
      </c>
      <c r="K16" s="2" t="str">
        <f>IF(FORM_AMOUNT[[#This Row],[ID]]="","",COUNTIF(FORM_COMP[[#This Row],[Room (31/10)]:[Lunch (06/11)]],"Yes")+COUNTIF(FORM_COMP[[#This Row],[Room (31/10)]:[Lunch (06/11)]],"Yes (in the hotel)"))</f>
        <v/>
      </c>
      <c r="L16" s="2" t="str">
        <f>IF(FORM_AMOUNT[[#This Row],[ID]]="","",COUNTIF(FORM_COMP[[#This Row],[Room (31/10)]:[Lunch (06/11)]],"Yes (in the hall)"))</f>
        <v/>
      </c>
      <c r="M16" s="40" t="str">
        <f>IF(FORM_AMOUNT[[#This Row],[ID]]="","",SUM('3 - FORM COMP'!AO16:AT16)+FORM_AMOUNT[[#This Row],[Meals (C)]]*IF(FORM_AMOUNT[[#This Row],[Hotel (C)]]="BELAMBRA",25,IF(FORM_AMOUNT[[#This Row],[Hotel (C)]]="PULLMAN",50,30))+FORM_AMOUNT[[#This Row],[Meals in the hall (C)]]*25)</f>
        <v/>
      </c>
      <c r="N16" s="27" t="str">
        <f>IF(FORM_AMOUNT[[#This Row],[ID]]="","",SUM(FORM_AMOUNT[[#This Row],[Competition amount]]))</f>
        <v/>
      </c>
    </row>
    <row r="17" spans="2:14">
      <c r="B1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7" s="2">
        <v>5</v>
      </c>
      <c r="D1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7" s="13" t="str">
        <f>IF(FORM_AMOUNT[[#This Row],[ID]]="","",FORM_GEN[[#This Row],[Arrival date]])</f>
        <v/>
      </c>
      <c r="F17" s="13" t="str">
        <f>IF(FORM_AMOUNT[[#This Row],[ID]]="","",FORM_GEN[[#This Row],[Departure date]])</f>
        <v/>
      </c>
      <c r="G17" s="13" t="str">
        <f>IF(FORM_COMP[[#This Row],[Hotel]]="","",FORM_COMP[[#This Row],[Hotel]])</f>
        <v/>
      </c>
      <c r="H17" s="2" t="str">
        <f>IF(FORM_AMOUNT[[#This Row],[ID]]="","",COUNTIF(FORM_COMP[[#This Row],[Room (31/10)]:[Diner (05/11)]],"SINGLE"))</f>
        <v/>
      </c>
      <c r="I17" s="2" t="str">
        <f>IF(FORM_AMOUNT[[#This Row],[ID]]="","",COUNTIF(FORM_COMP[[#This Row],[Room (31/10)]:[Diner (05/11)]],"TWIN"))</f>
        <v/>
      </c>
      <c r="J17" s="2" t="str">
        <f>IF(FORM_AMOUNT[[#This Row],[ID]]="","",COUNTIF(FORM_COMP[[#This Row],[Room (31/10)]:[Diner (05/11)]],"ALONE IN TWIIN"))</f>
        <v/>
      </c>
      <c r="K17" s="2" t="str">
        <f>IF(FORM_AMOUNT[[#This Row],[ID]]="","",COUNTIF(FORM_COMP[[#This Row],[Room (31/10)]:[Lunch (06/11)]],"Yes")+COUNTIF(FORM_COMP[[#This Row],[Room (31/10)]:[Lunch (06/11)]],"Yes (in the hotel)"))</f>
        <v/>
      </c>
      <c r="L17" s="2" t="str">
        <f>IF(FORM_AMOUNT[[#This Row],[ID]]="","",COUNTIF(FORM_COMP[[#This Row],[Room (31/10)]:[Lunch (06/11)]],"Yes (in the hall)"))</f>
        <v/>
      </c>
      <c r="M17" s="40" t="str">
        <f>IF(FORM_AMOUNT[[#This Row],[ID]]="","",SUM('3 - FORM COMP'!AO17:AT17)+FORM_AMOUNT[[#This Row],[Meals (C)]]*IF(FORM_AMOUNT[[#This Row],[Hotel (C)]]="BELAMBRA",25,IF(FORM_AMOUNT[[#This Row],[Hotel (C)]]="PULLMAN",50,30))+FORM_AMOUNT[[#This Row],[Meals in the hall (C)]]*25)</f>
        <v/>
      </c>
      <c r="N17" s="27" t="str">
        <f>IF(FORM_AMOUNT[[#This Row],[ID]]="","",SUM(FORM_AMOUNT[[#This Row],[Competition amount]]))</f>
        <v/>
      </c>
    </row>
    <row r="18" spans="2:14">
      <c r="B1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8" s="2">
        <v>6</v>
      </c>
      <c r="D1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8" s="13" t="str">
        <f>IF(FORM_AMOUNT[[#This Row],[ID]]="","",FORM_GEN[[#This Row],[Arrival date]])</f>
        <v/>
      </c>
      <c r="F18" s="13" t="str">
        <f>IF(FORM_AMOUNT[[#This Row],[ID]]="","",FORM_GEN[[#This Row],[Departure date]])</f>
        <v/>
      </c>
      <c r="G18" s="13" t="str">
        <f>IF(FORM_COMP[[#This Row],[Hotel]]="","",FORM_COMP[[#This Row],[Hotel]])</f>
        <v/>
      </c>
      <c r="H18" s="2" t="str">
        <f>IF(FORM_AMOUNT[[#This Row],[ID]]="","",COUNTIF(FORM_COMP[[#This Row],[Room (31/10)]:[Diner (05/11)]],"SINGLE"))</f>
        <v/>
      </c>
      <c r="I18" s="2" t="str">
        <f>IF(FORM_AMOUNT[[#This Row],[ID]]="","",COUNTIF(FORM_COMP[[#This Row],[Room (31/10)]:[Diner (05/11)]],"TWIN"))</f>
        <v/>
      </c>
      <c r="J18" s="2" t="str">
        <f>IF(FORM_AMOUNT[[#This Row],[ID]]="","",COUNTIF(FORM_COMP[[#This Row],[Room (31/10)]:[Diner (05/11)]],"ALONE IN TWIIN"))</f>
        <v/>
      </c>
      <c r="K18" s="2" t="str">
        <f>IF(FORM_AMOUNT[[#This Row],[ID]]="","",COUNTIF(FORM_COMP[[#This Row],[Room (31/10)]:[Lunch (06/11)]],"Yes")+COUNTIF(FORM_COMP[[#This Row],[Room (31/10)]:[Lunch (06/11)]],"Yes (in the hotel)"))</f>
        <v/>
      </c>
      <c r="L18" s="2" t="str">
        <f>IF(FORM_AMOUNT[[#This Row],[ID]]="","",COUNTIF(FORM_COMP[[#This Row],[Room (31/10)]:[Lunch (06/11)]],"Yes (in the hall)"))</f>
        <v/>
      </c>
      <c r="M18" s="40" t="str">
        <f>IF(FORM_AMOUNT[[#This Row],[ID]]="","",SUM('3 - FORM COMP'!AO18:AT18)+FORM_AMOUNT[[#This Row],[Meals (C)]]*IF(FORM_AMOUNT[[#This Row],[Hotel (C)]]="BELAMBRA",25,IF(FORM_AMOUNT[[#This Row],[Hotel (C)]]="PULLMAN",50,30))+FORM_AMOUNT[[#This Row],[Meals in the hall (C)]]*25)</f>
        <v/>
      </c>
      <c r="N18" s="27" t="str">
        <f>IF(FORM_AMOUNT[[#This Row],[ID]]="","",SUM(FORM_AMOUNT[[#This Row],[Competition amount]]))</f>
        <v/>
      </c>
    </row>
    <row r="19" spans="2:14">
      <c r="B1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9" s="2">
        <v>7</v>
      </c>
      <c r="D1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9" s="13" t="str">
        <f>IF(FORM_AMOUNT[[#This Row],[ID]]="","",FORM_GEN[[#This Row],[Arrival date]])</f>
        <v/>
      </c>
      <c r="F19" s="13" t="str">
        <f>IF(FORM_AMOUNT[[#This Row],[ID]]="","",FORM_GEN[[#This Row],[Departure date]])</f>
        <v/>
      </c>
      <c r="G19" s="13" t="str">
        <f>IF(FORM_COMP[[#This Row],[Hotel]]="","",FORM_COMP[[#This Row],[Hotel]])</f>
        <v/>
      </c>
      <c r="H19" s="2" t="str">
        <f>IF(FORM_AMOUNT[[#This Row],[ID]]="","",COUNTIF(FORM_COMP[[#This Row],[Room (31/10)]:[Diner (05/11)]],"SINGLE"))</f>
        <v/>
      </c>
      <c r="I19" s="2" t="str">
        <f>IF(FORM_AMOUNT[[#This Row],[ID]]="","",COUNTIF(FORM_COMP[[#This Row],[Room (31/10)]:[Diner (05/11)]],"TWIN"))</f>
        <v/>
      </c>
      <c r="J19" s="2" t="str">
        <f>IF(FORM_AMOUNT[[#This Row],[ID]]="","",COUNTIF(FORM_COMP[[#This Row],[Room (31/10)]:[Diner (05/11)]],"ALONE IN TWIIN"))</f>
        <v/>
      </c>
      <c r="K19" s="2" t="str">
        <f>IF(FORM_AMOUNT[[#This Row],[ID]]="","",COUNTIF(FORM_COMP[[#This Row],[Room (31/10)]:[Lunch (06/11)]],"Yes")+COUNTIF(FORM_COMP[[#This Row],[Room (31/10)]:[Lunch (06/11)]],"Yes (in the hotel)"))</f>
        <v/>
      </c>
      <c r="L19" s="2" t="str">
        <f>IF(FORM_AMOUNT[[#This Row],[ID]]="","",COUNTIF(FORM_COMP[[#This Row],[Room (31/10)]:[Lunch (06/11)]],"Yes (in the hall)"))</f>
        <v/>
      </c>
      <c r="M19" s="40" t="str">
        <f>IF(FORM_AMOUNT[[#This Row],[ID]]="","",SUM('3 - FORM COMP'!AO19:AT19)+FORM_AMOUNT[[#This Row],[Meals (C)]]*IF(FORM_AMOUNT[[#This Row],[Hotel (C)]]="BELAMBRA",25,IF(FORM_AMOUNT[[#This Row],[Hotel (C)]]="PULLMAN",50,30))+FORM_AMOUNT[[#This Row],[Meals in the hall (C)]]*25)</f>
        <v/>
      </c>
      <c r="N19" s="27" t="str">
        <f>IF(FORM_AMOUNT[[#This Row],[ID]]="","",SUM(FORM_AMOUNT[[#This Row],[Competition amount]]))</f>
        <v/>
      </c>
    </row>
    <row r="20" spans="2:14">
      <c r="B2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0" s="2">
        <v>8</v>
      </c>
      <c r="D2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0" s="13" t="str">
        <f>IF(FORM_AMOUNT[[#This Row],[ID]]="","",FORM_GEN[[#This Row],[Arrival date]])</f>
        <v/>
      </c>
      <c r="F20" s="13" t="str">
        <f>IF(FORM_AMOUNT[[#This Row],[ID]]="","",FORM_GEN[[#This Row],[Departure date]])</f>
        <v/>
      </c>
      <c r="G20" s="13" t="str">
        <f>IF(FORM_COMP[[#This Row],[Hotel]]="","",FORM_COMP[[#This Row],[Hotel]])</f>
        <v/>
      </c>
      <c r="H20" s="2" t="str">
        <f>IF(FORM_AMOUNT[[#This Row],[ID]]="","",COUNTIF(FORM_COMP[[#This Row],[Room (31/10)]:[Diner (05/11)]],"SINGLE"))</f>
        <v/>
      </c>
      <c r="I20" s="2" t="str">
        <f>IF(FORM_AMOUNT[[#This Row],[ID]]="","",COUNTIF(FORM_COMP[[#This Row],[Room (31/10)]:[Diner (05/11)]],"TWIN"))</f>
        <v/>
      </c>
      <c r="J20" s="2" t="str">
        <f>IF(FORM_AMOUNT[[#This Row],[ID]]="","",COUNTIF(FORM_COMP[[#This Row],[Room (31/10)]:[Diner (05/11)]],"ALONE IN TWIIN"))</f>
        <v/>
      </c>
      <c r="K20" s="2" t="str">
        <f>IF(FORM_AMOUNT[[#This Row],[ID]]="","",COUNTIF(FORM_COMP[[#This Row],[Room (31/10)]:[Lunch (06/11)]],"Yes")+COUNTIF(FORM_COMP[[#This Row],[Room (31/10)]:[Lunch (06/11)]],"Yes (in the hotel)"))</f>
        <v/>
      </c>
      <c r="L20" s="2" t="str">
        <f>IF(FORM_AMOUNT[[#This Row],[ID]]="","",COUNTIF(FORM_COMP[[#This Row],[Room (31/10)]:[Lunch (06/11)]],"Yes (in the hall)"))</f>
        <v/>
      </c>
      <c r="M20" s="40" t="str">
        <f>IF(FORM_AMOUNT[[#This Row],[ID]]="","",SUM('3 - FORM COMP'!AO20:AT20)+FORM_AMOUNT[[#This Row],[Meals (C)]]*IF(FORM_AMOUNT[[#This Row],[Hotel (C)]]="BELAMBRA",25,IF(FORM_AMOUNT[[#This Row],[Hotel (C)]]="PULLMAN",50,30))+FORM_AMOUNT[[#This Row],[Meals in the hall (C)]]*25)</f>
        <v/>
      </c>
      <c r="N20" s="27" t="str">
        <f>IF(FORM_AMOUNT[[#This Row],[ID]]="","",SUM(FORM_AMOUNT[[#This Row],[Competition amount]]))</f>
        <v/>
      </c>
    </row>
    <row r="21" spans="2:14">
      <c r="B2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1" s="2">
        <v>9</v>
      </c>
      <c r="D2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1" s="13" t="str">
        <f>IF(FORM_AMOUNT[[#This Row],[ID]]="","",FORM_GEN[[#This Row],[Arrival date]])</f>
        <v/>
      </c>
      <c r="F21" s="13" t="str">
        <f>IF(FORM_AMOUNT[[#This Row],[ID]]="","",FORM_GEN[[#This Row],[Departure date]])</f>
        <v/>
      </c>
      <c r="G21" s="13" t="str">
        <f>IF(FORM_COMP[[#This Row],[Hotel]]="","",FORM_COMP[[#This Row],[Hotel]])</f>
        <v/>
      </c>
      <c r="H21" s="2" t="str">
        <f>IF(FORM_AMOUNT[[#This Row],[ID]]="","",COUNTIF(FORM_COMP[[#This Row],[Room (31/10)]:[Diner (05/11)]],"SINGLE"))</f>
        <v/>
      </c>
      <c r="I21" s="2" t="str">
        <f>IF(FORM_AMOUNT[[#This Row],[ID]]="","",COUNTIF(FORM_COMP[[#This Row],[Room (31/10)]:[Diner (05/11)]],"TWIN"))</f>
        <v/>
      </c>
      <c r="J21" s="2" t="str">
        <f>IF(FORM_AMOUNT[[#This Row],[ID]]="","",COUNTIF(FORM_COMP[[#This Row],[Room (31/10)]:[Diner (05/11)]],"ALONE IN TWIIN"))</f>
        <v/>
      </c>
      <c r="K21" s="2" t="str">
        <f>IF(FORM_AMOUNT[[#This Row],[ID]]="","",COUNTIF(FORM_COMP[[#This Row],[Room (31/10)]:[Lunch (06/11)]],"Yes")+COUNTIF(FORM_COMP[[#This Row],[Room (31/10)]:[Lunch (06/11)]],"Yes (in the hotel)"))</f>
        <v/>
      </c>
      <c r="L21" s="2" t="str">
        <f>IF(FORM_AMOUNT[[#This Row],[ID]]="","",COUNTIF(FORM_COMP[[#This Row],[Room (31/10)]:[Lunch (06/11)]],"Yes (in the hall)"))</f>
        <v/>
      </c>
      <c r="M21" s="40" t="str">
        <f>IF(FORM_AMOUNT[[#This Row],[ID]]="","",SUM('3 - FORM COMP'!AO21:AT21)+FORM_AMOUNT[[#This Row],[Meals (C)]]*IF(FORM_AMOUNT[[#This Row],[Hotel (C)]]="BELAMBRA",25,IF(FORM_AMOUNT[[#This Row],[Hotel (C)]]="PULLMAN",50,30))+FORM_AMOUNT[[#This Row],[Meals in the hall (C)]]*25)</f>
        <v/>
      </c>
      <c r="N21" s="27" t="str">
        <f>IF(FORM_AMOUNT[[#This Row],[ID]]="","",SUM(FORM_AMOUNT[[#This Row],[Competition amount]]))</f>
        <v/>
      </c>
    </row>
    <row r="22" spans="2:14">
      <c r="B2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2" s="2">
        <v>10</v>
      </c>
      <c r="D2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2" s="13" t="str">
        <f>IF(FORM_AMOUNT[[#This Row],[ID]]="","",FORM_GEN[[#This Row],[Arrival date]])</f>
        <v/>
      </c>
      <c r="F22" s="13" t="str">
        <f>IF(FORM_AMOUNT[[#This Row],[ID]]="","",FORM_GEN[[#This Row],[Departure date]])</f>
        <v/>
      </c>
      <c r="G22" s="13" t="str">
        <f>IF(FORM_COMP[[#This Row],[Hotel]]="","",FORM_COMP[[#This Row],[Hotel]])</f>
        <v/>
      </c>
      <c r="H22" s="2" t="str">
        <f>IF(FORM_AMOUNT[[#This Row],[ID]]="","",COUNTIF(FORM_COMP[[#This Row],[Room (31/10)]:[Diner (05/11)]],"SINGLE"))</f>
        <v/>
      </c>
      <c r="I22" s="2" t="str">
        <f>IF(FORM_AMOUNT[[#This Row],[ID]]="","",COUNTIF(FORM_COMP[[#This Row],[Room (31/10)]:[Diner (05/11)]],"TWIN"))</f>
        <v/>
      </c>
      <c r="J22" s="2" t="str">
        <f>IF(FORM_AMOUNT[[#This Row],[ID]]="","",COUNTIF(FORM_COMP[[#This Row],[Room (31/10)]:[Diner (05/11)]],"ALONE IN TWIIN"))</f>
        <v/>
      </c>
      <c r="K22" s="2" t="str">
        <f>IF(FORM_AMOUNT[[#This Row],[ID]]="","",COUNTIF(FORM_COMP[[#This Row],[Room (31/10)]:[Lunch (06/11)]],"Yes")+COUNTIF(FORM_COMP[[#This Row],[Room (31/10)]:[Lunch (06/11)]],"Yes (in the hotel)"))</f>
        <v/>
      </c>
      <c r="L22" s="2" t="str">
        <f>IF(FORM_AMOUNT[[#This Row],[ID]]="","",COUNTIF(FORM_COMP[[#This Row],[Room (31/10)]:[Lunch (06/11)]],"Yes (in the hall)"))</f>
        <v/>
      </c>
      <c r="M22" s="40" t="str">
        <f>IF(FORM_AMOUNT[[#This Row],[ID]]="","",SUM('3 - FORM COMP'!AO22:AT22)+FORM_AMOUNT[[#This Row],[Meals (C)]]*IF(FORM_AMOUNT[[#This Row],[Hotel (C)]]="BELAMBRA",25,IF(FORM_AMOUNT[[#This Row],[Hotel (C)]]="PULLMAN",50,30))+FORM_AMOUNT[[#This Row],[Meals in the hall (C)]]*25)</f>
        <v/>
      </c>
      <c r="N22" s="27" t="str">
        <f>IF(FORM_AMOUNT[[#This Row],[ID]]="","",SUM(FORM_AMOUNT[[#This Row],[Competition amount]]))</f>
        <v/>
      </c>
    </row>
    <row r="23" spans="2:14">
      <c r="B2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3" s="2">
        <v>11</v>
      </c>
      <c r="D2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3" s="13" t="str">
        <f>IF(FORM_AMOUNT[[#This Row],[ID]]="","",FORM_GEN[[#This Row],[Arrival date]])</f>
        <v/>
      </c>
      <c r="F23" s="13" t="str">
        <f>IF(FORM_AMOUNT[[#This Row],[ID]]="","",FORM_GEN[[#This Row],[Departure date]])</f>
        <v/>
      </c>
      <c r="G23" s="13" t="str">
        <f>IF(FORM_COMP[[#This Row],[Hotel]]="","",FORM_COMP[[#This Row],[Hotel]])</f>
        <v/>
      </c>
      <c r="H23" s="2" t="str">
        <f>IF(FORM_AMOUNT[[#This Row],[ID]]="","",COUNTIF(FORM_COMP[[#This Row],[Room (31/10)]:[Diner (05/11)]],"SINGLE"))</f>
        <v/>
      </c>
      <c r="I23" s="2" t="str">
        <f>IF(FORM_AMOUNT[[#This Row],[ID]]="","",COUNTIF(FORM_COMP[[#This Row],[Room (31/10)]:[Diner (05/11)]],"TWIN"))</f>
        <v/>
      </c>
      <c r="J23" s="2" t="str">
        <f>IF(FORM_AMOUNT[[#This Row],[ID]]="","",COUNTIF(FORM_COMP[[#This Row],[Room (31/10)]:[Diner (05/11)]],"ALONE IN TWIIN"))</f>
        <v/>
      </c>
      <c r="K23" s="2" t="str">
        <f>IF(FORM_AMOUNT[[#This Row],[ID]]="","",COUNTIF(FORM_COMP[[#This Row],[Room (31/10)]:[Lunch (06/11)]],"Yes")+COUNTIF(FORM_COMP[[#This Row],[Room (31/10)]:[Lunch (06/11)]],"Yes (in the hotel)"))</f>
        <v/>
      </c>
      <c r="L23" s="2" t="str">
        <f>IF(FORM_AMOUNT[[#This Row],[ID]]="","",COUNTIF(FORM_COMP[[#This Row],[Room (31/10)]:[Lunch (06/11)]],"Yes (in the hall)"))</f>
        <v/>
      </c>
      <c r="M23" s="40" t="str">
        <f>IF(FORM_AMOUNT[[#This Row],[ID]]="","",SUM('3 - FORM COMP'!AO23:AT23)+FORM_AMOUNT[[#This Row],[Meals (C)]]*IF(FORM_AMOUNT[[#This Row],[Hotel (C)]]="BELAMBRA",25,IF(FORM_AMOUNT[[#This Row],[Hotel (C)]]="PULLMAN",50,30))+FORM_AMOUNT[[#This Row],[Meals in the hall (C)]]*25)</f>
        <v/>
      </c>
      <c r="N23" s="27" t="str">
        <f>IF(FORM_AMOUNT[[#This Row],[ID]]="","",SUM(FORM_AMOUNT[[#This Row],[Competition amount]]))</f>
        <v/>
      </c>
    </row>
    <row r="24" spans="2:14">
      <c r="B2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4" s="2">
        <v>12</v>
      </c>
      <c r="D2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4" s="13" t="str">
        <f>IF(FORM_AMOUNT[[#This Row],[ID]]="","",FORM_GEN[[#This Row],[Arrival date]])</f>
        <v/>
      </c>
      <c r="F24" s="13" t="str">
        <f>IF(FORM_AMOUNT[[#This Row],[ID]]="","",FORM_GEN[[#This Row],[Departure date]])</f>
        <v/>
      </c>
      <c r="G24" s="13" t="str">
        <f>IF(FORM_COMP[[#This Row],[Hotel]]="","",FORM_COMP[[#This Row],[Hotel]])</f>
        <v/>
      </c>
      <c r="H24" s="2" t="str">
        <f>IF(FORM_AMOUNT[[#This Row],[ID]]="","",COUNTIF(FORM_COMP[[#This Row],[Room (31/10)]:[Diner (05/11)]],"SINGLE"))</f>
        <v/>
      </c>
      <c r="I24" s="2" t="str">
        <f>IF(FORM_AMOUNT[[#This Row],[ID]]="","",COUNTIF(FORM_COMP[[#This Row],[Room (31/10)]:[Diner (05/11)]],"TWIN"))</f>
        <v/>
      </c>
      <c r="J24" s="2" t="str">
        <f>IF(FORM_AMOUNT[[#This Row],[ID]]="","",COUNTIF(FORM_COMP[[#This Row],[Room (31/10)]:[Diner (05/11)]],"ALONE IN TWIIN"))</f>
        <v/>
      </c>
      <c r="K24" s="2" t="str">
        <f>IF(FORM_AMOUNT[[#This Row],[ID]]="","",COUNTIF(FORM_COMP[[#This Row],[Room (31/10)]:[Lunch (06/11)]],"Yes")+COUNTIF(FORM_COMP[[#This Row],[Room (31/10)]:[Lunch (06/11)]],"Yes (in the hotel)"))</f>
        <v/>
      </c>
      <c r="L24" s="2" t="str">
        <f>IF(FORM_AMOUNT[[#This Row],[ID]]="","",COUNTIF(FORM_COMP[[#This Row],[Room (31/10)]:[Lunch (06/11)]],"Yes (in the hall)"))</f>
        <v/>
      </c>
      <c r="M24" s="40" t="str">
        <f>IF(FORM_AMOUNT[[#This Row],[ID]]="","",SUM('3 - FORM COMP'!AO24:AT24)+FORM_AMOUNT[[#This Row],[Meals (C)]]*IF(FORM_AMOUNT[[#This Row],[Hotel (C)]]="BELAMBRA",25,IF(FORM_AMOUNT[[#This Row],[Hotel (C)]]="PULLMAN",50,30))+FORM_AMOUNT[[#This Row],[Meals in the hall (C)]]*25)</f>
        <v/>
      </c>
      <c r="N24" s="27" t="str">
        <f>IF(FORM_AMOUNT[[#This Row],[ID]]="","",SUM(FORM_AMOUNT[[#This Row],[Competition amount]]))</f>
        <v/>
      </c>
    </row>
    <row r="25" spans="2:14">
      <c r="B2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5" s="2">
        <v>13</v>
      </c>
      <c r="D2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5" s="13" t="str">
        <f>IF(FORM_AMOUNT[[#This Row],[ID]]="","",FORM_GEN[[#This Row],[Arrival date]])</f>
        <v/>
      </c>
      <c r="F25" s="13" t="str">
        <f>IF(FORM_AMOUNT[[#This Row],[ID]]="","",FORM_GEN[[#This Row],[Departure date]])</f>
        <v/>
      </c>
      <c r="G25" s="13" t="str">
        <f>IF(FORM_COMP[[#This Row],[Hotel]]="","",FORM_COMP[[#This Row],[Hotel]])</f>
        <v/>
      </c>
      <c r="H25" s="2" t="str">
        <f>IF(FORM_AMOUNT[[#This Row],[ID]]="","",COUNTIF(FORM_COMP[[#This Row],[Room (31/10)]:[Diner (05/11)]],"SINGLE"))</f>
        <v/>
      </c>
      <c r="I25" s="2" t="str">
        <f>IF(FORM_AMOUNT[[#This Row],[ID]]="","",COUNTIF(FORM_COMP[[#This Row],[Room (31/10)]:[Diner (05/11)]],"TWIN"))</f>
        <v/>
      </c>
      <c r="J25" s="2" t="str">
        <f>IF(FORM_AMOUNT[[#This Row],[ID]]="","",COUNTIF(FORM_COMP[[#This Row],[Room (31/10)]:[Diner (05/11)]],"ALONE IN TWIIN"))</f>
        <v/>
      </c>
      <c r="K25" s="2" t="str">
        <f>IF(FORM_AMOUNT[[#This Row],[ID]]="","",COUNTIF(FORM_COMP[[#This Row],[Room (31/10)]:[Lunch (06/11)]],"Yes")+COUNTIF(FORM_COMP[[#This Row],[Room (31/10)]:[Lunch (06/11)]],"Yes (in the hotel)"))</f>
        <v/>
      </c>
      <c r="L25" s="2" t="str">
        <f>IF(FORM_AMOUNT[[#This Row],[ID]]="","",COUNTIF(FORM_COMP[[#This Row],[Room (31/10)]:[Lunch (06/11)]],"Yes (in the hall)"))</f>
        <v/>
      </c>
      <c r="M25" s="40" t="str">
        <f>IF(FORM_AMOUNT[[#This Row],[ID]]="","",SUM('3 - FORM COMP'!AO25:AT25)+FORM_AMOUNT[[#This Row],[Meals (C)]]*IF(FORM_AMOUNT[[#This Row],[Hotel (C)]]="BELAMBRA",25,IF(FORM_AMOUNT[[#This Row],[Hotel (C)]]="PULLMAN",50,30))+FORM_AMOUNT[[#This Row],[Meals in the hall (C)]]*25)</f>
        <v/>
      </c>
      <c r="N25" s="27" t="str">
        <f>IF(FORM_AMOUNT[[#This Row],[ID]]="","",SUM(FORM_AMOUNT[[#This Row],[Competition amount]]))</f>
        <v/>
      </c>
    </row>
    <row r="26" spans="2:14">
      <c r="B2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6" s="2">
        <v>14</v>
      </c>
      <c r="D2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6" s="13" t="str">
        <f>IF(FORM_AMOUNT[[#This Row],[ID]]="","",FORM_GEN[[#This Row],[Arrival date]])</f>
        <v/>
      </c>
      <c r="F26" s="13" t="str">
        <f>IF(FORM_AMOUNT[[#This Row],[ID]]="","",FORM_GEN[[#This Row],[Departure date]])</f>
        <v/>
      </c>
      <c r="G26" s="13" t="str">
        <f>IF(FORM_COMP[[#This Row],[Hotel]]="","",FORM_COMP[[#This Row],[Hotel]])</f>
        <v/>
      </c>
      <c r="H26" s="2" t="str">
        <f>IF(FORM_AMOUNT[[#This Row],[ID]]="","",COUNTIF(FORM_COMP[[#This Row],[Room (31/10)]:[Diner (05/11)]],"SINGLE"))</f>
        <v/>
      </c>
      <c r="I26" s="2" t="str">
        <f>IF(FORM_AMOUNT[[#This Row],[ID]]="","",COUNTIF(FORM_COMP[[#This Row],[Room (31/10)]:[Diner (05/11)]],"TWIN"))</f>
        <v/>
      </c>
      <c r="J26" s="2" t="str">
        <f>IF(FORM_AMOUNT[[#This Row],[ID]]="","",COUNTIF(FORM_COMP[[#This Row],[Room (31/10)]:[Diner (05/11)]],"ALONE IN TWIIN"))</f>
        <v/>
      </c>
      <c r="K26" s="2" t="str">
        <f>IF(FORM_AMOUNT[[#This Row],[ID]]="","",COUNTIF(FORM_COMP[[#This Row],[Room (31/10)]:[Lunch (06/11)]],"Yes")+COUNTIF(FORM_COMP[[#This Row],[Room (31/10)]:[Lunch (06/11)]],"Yes (in the hotel)"))</f>
        <v/>
      </c>
      <c r="L26" s="2" t="str">
        <f>IF(FORM_AMOUNT[[#This Row],[ID]]="","",COUNTIF(FORM_COMP[[#This Row],[Room (31/10)]:[Lunch (06/11)]],"Yes (in the hall)"))</f>
        <v/>
      </c>
      <c r="M26" s="40" t="str">
        <f>IF(FORM_AMOUNT[[#This Row],[ID]]="","",SUM('3 - FORM COMP'!AO26:AT26)+FORM_AMOUNT[[#This Row],[Meals (C)]]*IF(FORM_AMOUNT[[#This Row],[Hotel (C)]]="BELAMBRA",25,IF(FORM_AMOUNT[[#This Row],[Hotel (C)]]="PULLMAN",50,30))+FORM_AMOUNT[[#This Row],[Meals in the hall (C)]]*25)</f>
        <v/>
      </c>
      <c r="N26" s="27" t="str">
        <f>IF(FORM_AMOUNT[[#This Row],[ID]]="","",SUM(FORM_AMOUNT[[#This Row],[Competition amount]]))</f>
        <v/>
      </c>
    </row>
    <row r="27" spans="2:14">
      <c r="B2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7" s="2">
        <v>15</v>
      </c>
      <c r="D2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7" s="13" t="str">
        <f>IF(FORM_AMOUNT[[#This Row],[ID]]="","",FORM_GEN[[#This Row],[Arrival date]])</f>
        <v/>
      </c>
      <c r="F27" s="13" t="str">
        <f>IF(FORM_AMOUNT[[#This Row],[ID]]="","",FORM_GEN[[#This Row],[Departure date]])</f>
        <v/>
      </c>
      <c r="G27" s="13" t="str">
        <f>IF(FORM_COMP[[#This Row],[Hotel]]="","",FORM_COMP[[#This Row],[Hotel]])</f>
        <v/>
      </c>
      <c r="H27" s="2" t="str">
        <f>IF(FORM_AMOUNT[[#This Row],[ID]]="","",COUNTIF(FORM_COMP[[#This Row],[Room (31/10)]:[Diner (05/11)]],"SINGLE"))</f>
        <v/>
      </c>
      <c r="I27" s="2" t="str">
        <f>IF(FORM_AMOUNT[[#This Row],[ID]]="","",COUNTIF(FORM_COMP[[#This Row],[Room (31/10)]:[Diner (05/11)]],"TWIN"))</f>
        <v/>
      </c>
      <c r="J27" s="2" t="str">
        <f>IF(FORM_AMOUNT[[#This Row],[ID]]="","",COUNTIF(FORM_COMP[[#This Row],[Room (31/10)]:[Diner (05/11)]],"ALONE IN TWIIN"))</f>
        <v/>
      </c>
      <c r="K27" s="2" t="str">
        <f>IF(FORM_AMOUNT[[#This Row],[ID]]="","",COUNTIF(FORM_COMP[[#This Row],[Room (31/10)]:[Lunch (06/11)]],"Yes")+COUNTIF(FORM_COMP[[#This Row],[Room (31/10)]:[Lunch (06/11)]],"Yes (in the hotel)"))</f>
        <v/>
      </c>
      <c r="L27" s="2" t="str">
        <f>IF(FORM_AMOUNT[[#This Row],[ID]]="","",COUNTIF(FORM_COMP[[#This Row],[Room (31/10)]:[Lunch (06/11)]],"Yes (in the hall)"))</f>
        <v/>
      </c>
      <c r="M27" s="40" t="str">
        <f>IF(FORM_AMOUNT[[#This Row],[ID]]="","",SUM('3 - FORM COMP'!AO27:AT27)+FORM_AMOUNT[[#This Row],[Meals (C)]]*IF(FORM_AMOUNT[[#This Row],[Hotel (C)]]="BELAMBRA",25,IF(FORM_AMOUNT[[#This Row],[Hotel (C)]]="PULLMAN",50,30))+FORM_AMOUNT[[#This Row],[Meals in the hall (C)]]*25)</f>
        <v/>
      </c>
      <c r="N27" s="27" t="str">
        <f>IF(FORM_AMOUNT[[#This Row],[ID]]="","",SUM(FORM_AMOUNT[[#This Row],[Competition amount]]))</f>
        <v/>
      </c>
    </row>
    <row r="28" spans="2:14">
      <c r="B2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8" s="2">
        <v>16</v>
      </c>
      <c r="D2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8" s="13" t="str">
        <f>IF(FORM_AMOUNT[[#This Row],[ID]]="","",FORM_GEN[[#This Row],[Arrival date]])</f>
        <v/>
      </c>
      <c r="F28" s="13" t="str">
        <f>IF(FORM_AMOUNT[[#This Row],[ID]]="","",FORM_GEN[[#This Row],[Departure date]])</f>
        <v/>
      </c>
      <c r="G28" s="13" t="str">
        <f>IF(FORM_COMP[[#This Row],[Hotel]]="","",FORM_COMP[[#This Row],[Hotel]])</f>
        <v/>
      </c>
      <c r="H28" s="2" t="str">
        <f>IF(FORM_AMOUNT[[#This Row],[ID]]="","",COUNTIF(FORM_COMP[[#This Row],[Room (31/10)]:[Diner (05/11)]],"SINGLE"))</f>
        <v/>
      </c>
      <c r="I28" s="2" t="str">
        <f>IF(FORM_AMOUNT[[#This Row],[ID]]="","",COUNTIF(FORM_COMP[[#This Row],[Room (31/10)]:[Diner (05/11)]],"TWIN"))</f>
        <v/>
      </c>
      <c r="J28" s="2" t="str">
        <f>IF(FORM_AMOUNT[[#This Row],[ID]]="","",COUNTIF(FORM_COMP[[#This Row],[Room (31/10)]:[Diner (05/11)]],"ALONE IN TWIIN"))</f>
        <v/>
      </c>
      <c r="K28" s="2" t="str">
        <f>IF(FORM_AMOUNT[[#This Row],[ID]]="","",COUNTIF(FORM_COMP[[#This Row],[Room (31/10)]:[Lunch (06/11)]],"Yes")+COUNTIF(FORM_COMP[[#This Row],[Room (31/10)]:[Lunch (06/11)]],"Yes (in the hotel)"))</f>
        <v/>
      </c>
      <c r="L28" s="2" t="str">
        <f>IF(FORM_AMOUNT[[#This Row],[ID]]="","",COUNTIF(FORM_COMP[[#This Row],[Room (31/10)]:[Lunch (06/11)]],"Yes (in the hall)"))</f>
        <v/>
      </c>
      <c r="M28" s="40" t="str">
        <f>IF(FORM_AMOUNT[[#This Row],[ID]]="","",SUM('3 - FORM COMP'!AO28:AT28)+FORM_AMOUNT[[#This Row],[Meals (C)]]*IF(FORM_AMOUNT[[#This Row],[Hotel (C)]]="BELAMBRA",25,IF(FORM_AMOUNT[[#This Row],[Hotel (C)]]="PULLMAN",50,30))+FORM_AMOUNT[[#This Row],[Meals in the hall (C)]]*25)</f>
        <v/>
      </c>
      <c r="N28" s="27" t="str">
        <f>IF(FORM_AMOUNT[[#This Row],[ID]]="","",SUM(FORM_AMOUNT[[#This Row],[Competition amount]]))</f>
        <v/>
      </c>
    </row>
    <row r="29" spans="2:14">
      <c r="B2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9" s="2">
        <v>17</v>
      </c>
      <c r="D2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9" s="13" t="str">
        <f>IF(FORM_AMOUNT[[#This Row],[ID]]="","",FORM_GEN[[#This Row],[Arrival date]])</f>
        <v/>
      </c>
      <c r="F29" s="13" t="str">
        <f>IF(FORM_AMOUNT[[#This Row],[ID]]="","",FORM_GEN[[#This Row],[Departure date]])</f>
        <v/>
      </c>
      <c r="G29" s="13" t="str">
        <f>IF(FORM_COMP[[#This Row],[Hotel]]="","",FORM_COMP[[#This Row],[Hotel]])</f>
        <v/>
      </c>
      <c r="H29" s="2" t="str">
        <f>IF(FORM_AMOUNT[[#This Row],[ID]]="","",COUNTIF(FORM_COMP[[#This Row],[Room (31/10)]:[Diner (05/11)]],"SINGLE"))</f>
        <v/>
      </c>
      <c r="I29" s="2" t="str">
        <f>IF(FORM_AMOUNT[[#This Row],[ID]]="","",COUNTIF(FORM_COMP[[#This Row],[Room (31/10)]:[Diner (05/11)]],"TWIN"))</f>
        <v/>
      </c>
      <c r="J29" s="2" t="str">
        <f>IF(FORM_AMOUNT[[#This Row],[ID]]="","",COUNTIF(FORM_COMP[[#This Row],[Room (31/10)]:[Diner (05/11)]],"ALONE IN TWIIN"))</f>
        <v/>
      </c>
      <c r="K29" s="2" t="str">
        <f>IF(FORM_AMOUNT[[#This Row],[ID]]="","",COUNTIF(FORM_COMP[[#This Row],[Room (31/10)]:[Lunch (06/11)]],"Yes")+COUNTIF(FORM_COMP[[#This Row],[Room (31/10)]:[Lunch (06/11)]],"Yes (in the hotel)"))</f>
        <v/>
      </c>
      <c r="L29" s="2" t="str">
        <f>IF(FORM_AMOUNT[[#This Row],[ID]]="","",COUNTIF(FORM_COMP[[#This Row],[Room (31/10)]:[Lunch (06/11)]],"Yes (in the hall)"))</f>
        <v/>
      </c>
      <c r="M29" s="40" t="str">
        <f>IF(FORM_AMOUNT[[#This Row],[ID]]="","",SUM('3 - FORM COMP'!AO29:AT29)+FORM_AMOUNT[[#This Row],[Meals (C)]]*IF(FORM_AMOUNT[[#This Row],[Hotel (C)]]="BELAMBRA",25,IF(FORM_AMOUNT[[#This Row],[Hotel (C)]]="PULLMAN",50,30))+FORM_AMOUNT[[#This Row],[Meals in the hall (C)]]*25)</f>
        <v/>
      </c>
      <c r="N29" s="27" t="str">
        <f>IF(FORM_AMOUNT[[#This Row],[ID]]="","",SUM(FORM_AMOUNT[[#This Row],[Competition amount]]))</f>
        <v/>
      </c>
    </row>
    <row r="30" spans="2:14">
      <c r="B3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0" s="2">
        <v>18</v>
      </c>
      <c r="D3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0" s="13" t="str">
        <f>IF(FORM_AMOUNT[[#This Row],[ID]]="","",FORM_GEN[[#This Row],[Arrival date]])</f>
        <v/>
      </c>
      <c r="F30" s="13" t="str">
        <f>IF(FORM_AMOUNT[[#This Row],[ID]]="","",FORM_GEN[[#This Row],[Departure date]])</f>
        <v/>
      </c>
      <c r="G30" s="13" t="str">
        <f>IF(FORM_COMP[[#This Row],[Hotel]]="","",FORM_COMP[[#This Row],[Hotel]])</f>
        <v/>
      </c>
      <c r="H30" s="2" t="str">
        <f>IF(FORM_AMOUNT[[#This Row],[ID]]="","",COUNTIF(FORM_COMP[[#This Row],[Room (31/10)]:[Diner (05/11)]],"SINGLE"))</f>
        <v/>
      </c>
      <c r="I30" s="2" t="str">
        <f>IF(FORM_AMOUNT[[#This Row],[ID]]="","",COUNTIF(FORM_COMP[[#This Row],[Room (31/10)]:[Diner (05/11)]],"TWIN"))</f>
        <v/>
      </c>
      <c r="J30" s="2" t="str">
        <f>IF(FORM_AMOUNT[[#This Row],[ID]]="","",COUNTIF(FORM_COMP[[#This Row],[Room (31/10)]:[Diner (05/11)]],"ALONE IN TWIIN"))</f>
        <v/>
      </c>
      <c r="K30" s="2" t="str">
        <f>IF(FORM_AMOUNT[[#This Row],[ID]]="","",COUNTIF(FORM_COMP[[#This Row],[Room (31/10)]:[Lunch (06/11)]],"Yes")+COUNTIF(FORM_COMP[[#This Row],[Room (31/10)]:[Lunch (06/11)]],"Yes (in the hotel)"))</f>
        <v/>
      </c>
      <c r="L30" s="2" t="str">
        <f>IF(FORM_AMOUNT[[#This Row],[ID]]="","",COUNTIF(FORM_COMP[[#This Row],[Room (31/10)]:[Lunch (06/11)]],"Yes (in the hall)"))</f>
        <v/>
      </c>
      <c r="M30" s="40" t="str">
        <f>IF(FORM_AMOUNT[[#This Row],[ID]]="","",SUM('3 - FORM COMP'!AO30:AT30)+FORM_AMOUNT[[#This Row],[Meals (C)]]*IF(FORM_AMOUNT[[#This Row],[Hotel (C)]]="BELAMBRA",25,IF(FORM_AMOUNT[[#This Row],[Hotel (C)]]="PULLMAN",50,30))+FORM_AMOUNT[[#This Row],[Meals in the hall (C)]]*25)</f>
        <v/>
      </c>
      <c r="N30" s="27" t="str">
        <f>IF(FORM_AMOUNT[[#This Row],[ID]]="","",SUM(FORM_AMOUNT[[#This Row],[Competition amount]]))</f>
        <v/>
      </c>
    </row>
    <row r="31" spans="2:14">
      <c r="B3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1" s="2">
        <v>19</v>
      </c>
      <c r="D3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1" s="13" t="str">
        <f>IF(FORM_AMOUNT[[#This Row],[ID]]="","",FORM_GEN[[#This Row],[Arrival date]])</f>
        <v/>
      </c>
      <c r="F31" s="13" t="str">
        <f>IF(FORM_AMOUNT[[#This Row],[ID]]="","",FORM_GEN[[#This Row],[Departure date]])</f>
        <v/>
      </c>
      <c r="G31" s="13" t="str">
        <f>IF(FORM_COMP[[#This Row],[Hotel]]="","",FORM_COMP[[#This Row],[Hotel]])</f>
        <v/>
      </c>
      <c r="H31" s="2" t="str">
        <f>IF(FORM_AMOUNT[[#This Row],[ID]]="","",COUNTIF(FORM_COMP[[#This Row],[Room (31/10)]:[Diner (05/11)]],"SINGLE"))</f>
        <v/>
      </c>
      <c r="I31" s="2" t="str">
        <f>IF(FORM_AMOUNT[[#This Row],[ID]]="","",COUNTIF(FORM_COMP[[#This Row],[Room (31/10)]:[Diner (05/11)]],"TWIN"))</f>
        <v/>
      </c>
      <c r="J31" s="2" t="str">
        <f>IF(FORM_AMOUNT[[#This Row],[ID]]="","",COUNTIF(FORM_COMP[[#This Row],[Room (31/10)]:[Diner (05/11)]],"ALONE IN TWIIN"))</f>
        <v/>
      </c>
      <c r="K31" s="2" t="str">
        <f>IF(FORM_AMOUNT[[#This Row],[ID]]="","",COUNTIF(FORM_COMP[[#This Row],[Room (31/10)]:[Lunch (06/11)]],"Yes")+COUNTIF(FORM_COMP[[#This Row],[Room (31/10)]:[Lunch (06/11)]],"Yes (in the hotel)"))</f>
        <v/>
      </c>
      <c r="L31" s="2" t="str">
        <f>IF(FORM_AMOUNT[[#This Row],[ID]]="","",COUNTIF(FORM_COMP[[#This Row],[Room (31/10)]:[Lunch (06/11)]],"Yes (in the hall)"))</f>
        <v/>
      </c>
      <c r="M31" s="40" t="str">
        <f>IF(FORM_AMOUNT[[#This Row],[ID]]="","",SUM('3 - FORM COMP'!AO31:AT31)+FORM_AMOUNT[[#This Row],[Meals (C)]]*IF(FORM_AMOUNT[[#This Row],[Hotel (C)]]="BELAMBRA",25,IF(FORM_AMOUNT[[#This Row],[Hotel (C)]]="PULLMAN",50,30))+FORM_AMOUNT[[#This Row],[Meals in the hall (C)]]*25)</f>
        <v/>
      </c>
      <c r="N31" s="27" t="str">
        <f>IF(FORM_AMOUNT[[#This Row],[ID]]="","",SUM(FORM_AMOUNT[[#This Row],[Competition amount]]))</f>
        <v/>
      </c>
    </row>
    <row r="32" spans="2:14">
      <c r="B3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2" s="2">
        <v>20</v>
      </c>
      <c r="D3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2" s="13" t="str">
        <f>IF(FORM_AMOUNT[[#This Row],[ID]]="","",FORM_GEN[[#This Row],[Arrival date]])</f>
        <v/>
      </c>
      <c r="F32" s="13" t="str">
        <f>IF(FORM_AMOUNT[[#This Row],[ID]]="","",FORM_GEN[[#This Row],[Departure date]])</f>
        <v/>
      </c>
      <c r="G32" s="13" t="str">
        <f>IF(FORM_COMP[[#This Row],[Hotel]]="","",FORM_COMP[[#This Row],[Hotel]])</f>
        <v/>
      </c>
      <c r="H32" s="2" t="str">
        <f>IF(FORM_AMOUNT[[#This Row],[ID]]="","",COUNTIF(FORM_COMP[[#This Row],[Room (31/10)]:[Diner (05/11)]],"SINGLE"))</f>
        <v/>
      </c>
      <c r="I32" s="2" t="str">
        <f>IF(FORM_AMOUNT[[#This Row],[ID]]="","",COUNTIF(FORM_COMP[[#This Row],[Room (31/10)]:[Diner (05/11)]],"TWIN"))</f>
        <v/>
      </c>
      <c r="J32" s="2" t="str">
        <f>IF(FORM_AMOUNT[[#This Row],[ID]]="","",COUNTIF(FORM_COMP[[#This Row],[Room (31/10)]:[Diner (05/11)]],"ALONE IN TWIIN"))</f>
        <v/>
      </c>
      <c r="K32" s="2" t="str">
        <f>IF(FORM_AMOUNT[[#This Row],[ID]]="","",COUNTIF(FORM_COMP[[#This Row],[Room (31/10)]:[Lunch (06/11)]],"Yes")+COUNTIF(FORM_COMP[[#This Row],[Room (31/10)]:[Lunch (06/11)]],"Yes (in the hotel)"))</f>
        <v/>
      </c>
      <c r="L32" s="2" t="str">
        <f>IF(FORM_AMOUNT[[#This Row],[ID]]="","",COUNTIF(FORM_COMP[[#This Row],[Room (31/10)]:[Lunch (06/11)]],"Yes (in the hall)"))</f>
        <v/>
      </c>
      <c r="M32" s="40" t="str">
        <f>IF(FORM_AMOUNT[[#This Row],[ID]]="","",SUM('3 - FORM COMP'!AO32:AT32)+FORM_AMOUNT[[#This Row],[Meals (C)]]*IF(FORM_AMOUNT[[#This Row],[Hotel (C)]]="BELAMBRA",25,IF(FORM_AMOUNT[[#This Row],[Hotel (C)]]="PULLMAN",50,30))+FORM_AMOUNT[[#This Row],[Meals in the hall (C)]]*25)</f>
        <v/>
      </c>
      <c r="N32" s="27" t="str">
        <f>IF(FORM_AMOUNT[[#This Row],[ID]]="","",SUM(FORM_AMOUNT[[#This Row],[Competition amount]]))</f>
        <v/>
      </c>
    </row>
    <row r="33" spans="2:14">
      <c r="B3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3" s="2">
        <v>21</v>
      </c>
      <c r="D3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3" s="13" t="str">
        <f>IF(FORM_AMOUNT[[#This Row],[ID]]="","",FORM_GEN[[#This Row],[Arrival date]])</f>
        <v/>
      </c>
      <c r="F33" s="13" t="str">
        <f>IF(FORM_AMOUNT[[#This Row],[ID]]="","",FORM_GEN[[#This Row],[Departure date]])</f>
        <v/>
      </c>
      <c r="G33" s="13" t="str">
        <f>IF(FORM_COMP[[#This Row],[Hotel]]="","",FORM_COMP[[#This Row],[Hotel]])</f>
        <v/>
      </c>
      <c r="H33" s="2" t="str">
        <f>IF(FORM_AMOUNT[[#This Row],[ID]]="","",COUNTIF(FORM_COMP[[#This Row],[Room (31/10)]:[Diner (05/11)]],"SINGLE"))</f>
        <v/>
      </c>
      <c r="I33" s="2" t="str">
        <f>IF(FORM_AMOUNT[[#This Row],[ID]]="","",COUNTIF(FORM_COMP[[#This Row],[Room (31/10)]:[Diner (05/11)]],"TWIN"))</f>
        <v/>
      </c>
      <c r="J33" s="2" t="str">
        <f>IF(FORM_AMOUNT[[#This Row],[ID]]="","",COUNTIF(FORM_COMP[[#This Row],[Room (31/10)]:[Diner (05/11)]],"ALONE IN TWIIN"))</f>
        <v/>
      </c>
      <c r="K33" s="2" t="str">
        <f>IF(FORM_AMOUNT[[#This Row],[ID]]="","",COUNTIF(FORM_COMP[[#This Row],[Room (31/10)]:[Lunch (06/11)]],"Yes")+COUNTIF(FORM_COMP[[#This Row],[Room (31/10)]:[Lunch (06/11)]],"Yes (in the hotel)"))</f>
        <v/>
      </c>
      <c r="L33" s="2" t="str">
        <f>IF(FORM_AMOUNT[[#This Row],[ID]]="","",COUNTIF(FORM_COMP[[#This Row],[Room (31/10)]:[Lunch (06/11)]],"Yes (in the hall)"))</f>
        <v/>
      </c>
      <c r="M33" s="40" t="str">
        <f>IF(FORM_AMOUNT[[#This Row],[ID]]="","",SUM('3 - FORM COMP'!AO33:AT33)+FORM_AMOUNT[[#This Row],[Meals (C)]]*IF(FORM_AMOUNT[[#This Row],[Hotel (C)]]="BELAMBRA",25,IF(FORM_AMOUNT[[#This Row],[Hotel (C)]]="PULLMAN",50,30))+FORM_AMOUNT[[#This Row],[Meals in the hall (C)]]*25)</f>
        <v/>
      </c>
      <c r="N33" s="27" t="str">
        <f>IF(FORM_AMOUNT[[#This Row],[ID]]="","",SUM(FORM_AMOUNT[[#This Row],[Competition amount]]))</f>
        <v/>
      </c>
    </row>
    <row r="34" spans="2:14">
      <c r="B3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4" s="2">
        <v>22</v>
      </c>
      <c r="D3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4" s="13" t="str">
        <f>IF(FORM_AMOUNT[[#This Row],[ID]]="","",FORM_GEN[[#This Row],[Arrival date]])</f>
        <v/>
      </c>
      <c r="F34" s="13" t="str">
        <f>IF(FORM_AMOUNT[[#This Row],[ID]]="","",FORM_GEN[[#This Row],[Departure date]])</f>
        <v/>
      </c>
      <c r="G34" s="13" t="str">
        <f>IF(FORM_COMP[[#This Row],[Hotel]]="","",FORM_COMP[[#This Row],[Hotel]])</f>
        <v/>
      </c>
      <c r="H34" s="2" t="str">
        <f>IF(FORM_AMOUNT[[#This Row],[ID]]="","",COUNTIF(FORM_COMP[[#This Row],[Room (31/10)]:[Diner (05/11)]],"SINGLE"))</f>
        <v/>
      </c>
      <c r="I34" s="2" t="str">
        <f>IF(FORM_AMOUNT[[#This Row],[ID]]="","",COUNTIF(FORM_COMP[[#This Row],[Room (31/10)]:[Diner (05/11)]],"TWIN"))</f>
        <v/>
      </c>
      <c r="J34" s="2" t="str">
        <f>IF(FORM_AMOUNT[[#This Row],[ID]]="","",COUNTIF(FORM_COMP[[#This Row],[Room (31/10)]:[Diner (05/11)]],"ALONE IN TWIIN"))</f>
        <v/>
      </c>
      <c r="K34" s="2" t="str">
        <f>IF(FORM_AMOUNT[[#This Row],[ID]]="","",COUNTIF(FORM_COMP[[#This Row],[Room (31/10)]:[Lunch (06/11)]],"Yes")+COUNTIF(FORM_COMP[[#This Row],[Room (31/10)]:[Lunch (06/11)]],"Yes (in the hotel)"))</f>
        <v/>
      </c>
      <c r="L34" s="2" t="str">
        <f>IF(FORM_AMOUNT[[#This Row],[ID]]="","",COUNTIF(FORM_COMP[[#This Row],[Room (31/10)]:[Lunch (06/11)]],"Yes (in the hall)"))</f>
        <v/>
      </c>
      <c r="M34" s="40" t="str">
        <f>IF(FORM_AMOUNT[[#This Row],[ID]]="","",SUM('3 - FORM COMP'!AO34:AT34)+FORM_AMOUNT[[#This Row],[Meals (C)]]*IF(FORM_AMOUNT[[#This Row],[Hotel (C)]]="BELAMBRA",25,IF(FORM_AMOUNT[[#This Row],[Hotel (C)]]="PULLMAN",50,30))+FORM_AMOUNT[[#This Row],[Meals in the hall (C)]]*25)</f>
        <v/>
      </c>
      <c r="N34" s="27" t="str">
        <f>IF(FORM_AMOUNT[[#This Row],[ID]]="","",SUM(FORM_AMOUNT[[#This Row],[Competition amount]]))</f>
        <v/>
      </c>
    </row>
    <row r="35" spans="2:14">
      <c r="B3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5" s="2">
        <v>23</v>
      </c>
      <c r="D3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5" s="13" t="str">
        <f>IF(FORM_AMOUNT[[#This Row],[ID]]="","",FORM_GEN[[#This Row],[Arrival date]])</f>
        <v/>
      </c>
      <c r="F35" s="13" t="str">
        <f>IF(FORM_AMOUNT[[#This Row],[ID]]="","",FORM_GEN[[#This Row],[Departure date]])</f>
        <v/>
      </c>
      <c r="G35" s="13" t="str">
        <f>IF(FORM_COMP[[#This Row],[Hotel]]="","",FORM_COMP[[#This Row],[Hotel]])</f>
        <v/>
      </c>
      <c r="H35" s="2" t="str">
        <f>IF(FORM_AMOUNT[[#This Row],[ID]]="","",COUNTIF(FORM_COMP[[#This Row],[Room (31/10)]:[Diner (05/11)]],"SINGLE"))</f>
        <v/>
      </c>
      <c r="I35" s="2" t="str">
        <f>IF(FORM_AMOUNT[[#This Row],[ID]]="","",COUNTIF(FORM_COMP[[#This Row],[Room (31/10)]:[Diner (05/11)]],"TWIN"))</f>
        <v/>
      </c>
      <c r="J35" s="2" t="str">
        <f>IF(FORM_AMOUNT[[#This Row],[ID]]="","",COUNTIF(FORM_COMP[[#This Row],[Room (31/10)]:[Diner (05/11)]],"ALONE IN TWIIN"))</f>
        <v/>
      </c>
      <c r="K35" s="2" t="str">
        <f>IF(FORM_AMOUNT[[#This Row],[ID]]="","",COUNTIF(FORM_COMP[[#This Row],[Room (31/10)]:[Lunch (06/11)]],"Yes")+COUNTIF(FORM_COMP[[#This Row],[Room (31/10)]:[Lunch (06/11)]],"Yes (in the hotel)"))</f>
        <v/>
      </c>
      <c r="L35" s="2" t="str">
        <f>IF(FORM_AMOUNT[[#This Row],[ID]]="","",COUNTIF(FORM_COMP[[#This Row],[Room (31/10)]:[Lunch (06/11)]],"Yes (in the hall)"))</f>
        <v/>
      </c>
      <c r="M35" s="40" t="str">
        <f>IF(FORM_AMOUNT[[#This Row],[ID]]="","",SUM('3 - FORM COMP'!AO35:AT35)+FORM_AMOUNT[[#This Row],[Meals (C)]]*IF(FORM_AMOUNT[[#This Row],[Hotel (C)]]="BELAMBRA",25,IF(FORM_AMOUNT[[#This Row],[Hotel (C)]]="PULLMAN",50,30))+FORM_AMOUNT[[#This Row],[Meals in the hall (C)]]*25)</f>
        <v/>
      </c>
      <c r="N35" s="27" t="str">
        <f>IF(FORM_AMOUNT[[#This Row],[ID]]="","",SUM(FORM_AMOUNT[[#This Row],[Competition amount]]))</f>
        <v/>
      </c>
    </row>
    <row r="36" spans="2:14">
      <c r="B3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6" s="2">
        <v>24</v>
      </c>
      <c r="D3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6" s="13" t="str">
        <f>IF(FORM_AMOUNT[[#This Row],[ID]]="","",FORM_GEN[[#This Row],[Arrival date]])</f>
        <v/>
      </c>
      <c r="F36" s="13" t="str">
        <f>IF(FORM_AMOUNT[[#This Row],[ID]]="","",FORM_GEN[[#This Row],[Departure date]])</f>
        <v/>
      </c>
      <c r="G36" s="13" t="str">
        <f>IF(FORM_COMP[[#This Row],[Hotel]]="","",FORM_COMP[[#This Row],[Hotel]])</f>
        <v/>
      </c>
      <c r="H36" s="2" t="str">
        <f>IF(FORM_AMOUNT[[#This Row],[ID]]="","",COUNTIF(FORM_COMP[[#This Row],[Room (31/10)]:[Diner (05/11)]],"SINGLE"))</f>
        <v/>
      </c>
      <c r="I36" s="2" t="str">
        <f>IF(FORM_AMOUNT[[#This Row],[ID]]="","",COUNTIF(FORM_COMP[[#This Row],[Room (31/10)]:[Diner (05/11)]],"TWIN"))</f>
        <v/>
      </c>
      <c r="J36" s="2" t="str">
        <f>IF(FORM_AMOUNT[[#This Row],[ID]]="","",COUNTIF(FORM_COMP[[#This Row],[Room (31/10)]:[Diner (05/11)]],"ALONE IN TWIIN"))</f>
        <v/>
      </c>
      <c r="K36" s="2" t="str">
        <f>IF(FORM_AMOUNT[[#This Row],[ID]]="","",COUNTIF(FORM_COMP[[#This Row],[Room (31/10)]:[Lunch (06/11)]],"Yes")+COUNTIF(FORM_COMP[[#This Row],[Room (31/10)]:[Lunch (06/11)]],"Yes (in the hotel)"))</f>
        <v/>
      </c>
      <c r="L36" s="2" t="str">
        <f>IF(FORM_AMOUNT[[#This Row],[ID]]="","",COUNTIF(FORM_COMP[[#This Row],[Room (31/10)]:[Lunch (06/11)]],"Yes (in the hall)"))</f>
        <v/>
      </c>
      <c r="M36" s="40" t="str">
        <f>IF(FORM_AMOUNT[[#This Row],[ID]]="","",SUM('3 - FORM COMP'!AO36:AT36)+FORM_AMOUNT[[#This Row],[Meals (C)]]*IF(FORM_AMOUNT[[#This Row],[Hotel (C)]]="BELAMBRA",25,IF(FORM_AMOUNT[[#This Row],[Hotel (C)]]="PULLMAN",50,30))+FORM_AMOUNT[[#This Row],[Meals in the hall (C)]]*25)</f>
        <v/>
      </c>
      <c r="N36" s="27" t="str">
        <f>IF(FORM_AMOUNT[[#This Row],[ID]]="","",SUM(FORM_AMOUNT[[#This Row],[Competition amount]]))</f>
        <v/>
      </c>
    </row>
    <row r="37" spans="2:14">
      <c r="B3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7" s="2">
        <v>25</v>
      </c>
      <c r="D3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7" s="13" t="str">
        <f>IF(FORM_AMOUNT[[#This Row],[ID]]="","",FORM_GEN[[#This Row],[Arrival date]])</f>
        <v/>
      </c>
      <c r="F37" s="13" t="str">
        <f>IF(FORM_AMOUNT[[#This Row],[ID]]="","",FORM_GEN[[#This Row],[Departure date]])</f>
        <v/>
      </c>
      <c r="G37" s="13" t="str">
        <f>IF(FORM_COMP[[#This Row],[Hotel]]="","",FORM_COMP[[#This Row],[Hotel]])</f>
        <v/>
      </c>
      <c r="H37" s="2" t="str">
        <f>IF(FORM_AMOUNT[[#This Row],[ID]]="","",COUNTIF(FORM_COMP[[#This Row],[Room (31/10)]:[Diner (05/11)]],"SINGLE"))</f>
        <v/>
      </c>
      <c r="I37" s="2" t="str">
        <f>IF(FORM_AMOUNT[[#This Row],[ID]]="","",COUNTIF(FORM_COMP[[#This Row],[Room (31/10)]:[Diner (05/11)]],"TWIN"))</f>
        <v/>
      </c>
      <c r="J37" s="2" t="str">
        <f>IF(FORM_AMOUNT[[#This Row],[ID]]="","",COUNTIF(FORM_COMP[[#This Row],[Room (31/10)]:[Diner (05/11)]],"ALONE IN TWIIN"))</f>
        <v/>
      </c>
      <c r="K37" s="2" t="str">
        <f>IF(FORM_AMOUNT[[#This Row],[ID]]="","",COUNTIF(FORM_COMP[[#This Row],[Room (31/10)]:[Lunch (06/11)]],"Yes")+COUNTIF(FORM_COMP[[#This Row],[Room (31/10)]:[Lunch (06/11)]],"Yes (in the hotel)"))</f>
        <v/>
      </c>
      <c r="L37" s="2" t="str">
        <f>IF(FORM_AMOUNT[[#This Row],[ID]]="","",COUNTIF(FORM_COMP[[#This Row],[Room (31/10)]:[Lunch (06/11)]],"Yes (in the hall)"))</f>
        <v/>
      </c>
      <c r="M37" s="40" t="str">
        <f>IF(FORM_AMOUNT[[#This Row],[ID]]="","",SUM('3 - FORM COMP'!AO37:AT37)+FORM_AMOUNT[[#This Row],[Meals (C)]]*IF(FORM_AMOUNT[[#This Row],[Hotel (C)]]="BELAMBRA",25,IF(FORM_AMOUNT[[#This Row],[Hotel (C)]]="PULLMAN",50,30))+FORM_AMOUNT[[#This Row],[Meals in the hall (C)]]*25)</f>
        <v/>
      </c>
      <c r="N37" s="27" t="str">
        <f>IF(FORM_AMOUNT[[#This Row],[ID]]="","",SUM(FORM_AMOUNT[[#This Row],[Competition amount]]))</f>
        <v/>
      </c>
    </row>
    <row r="38" spans="2:14">
      <c r="B3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8" s="2">
        <v>26</v>
      </c>
      <c r="D3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8" s="13" t="str">
        <f>IF(FORM_AMOUNT[[#This Row],[ID]]="","",FORM_GEN[[#This Row],[Arrival date]])</f>
        <v/>
      </c>
      <c r="F38" s="13" t="str">
        <f>IF(FORM_AMOUNT[[#This Row],[ID]]="","",FORM_GEN[[#This Row],[Departure date]])</f>
        <v/>
      </c>
      <c r="G38" s="13" t="str">
        <f>IF(FORM_COMP[[#This Row],[Hotel]]="","",FORM_COMP[[#This Row],[Hotel]])</f>
        <v/>
      </c>
      <c r="H38" s="2" t="str">
        <f>IF(FORM_AMOUNT[[#This Row],[ID]]="","",COUNTIF(FORM_COMP[[#This Row],[Room (31/10)]:[Diner (05/11)]],"SINGLE"))</f>
        <v/>
      </c>
      <c r="I38" s="2" t="str">
        <f>IF(FORM_AMOUNT[[#This Row],[ID]]="","",COUNTIF(FORM_COMP[[#This Row],[Room (31/10)]:[Diner (05/11)]],"TWIN"))</f>
        <v/>
      </c>
      <c r="J38" s="2" t="str">
        <f>IF(FORM_AMOUNT[[#This Row],[ID]]="","",COUNTIF(FORM_COMP[[#This Row],[Room (31/10)]:[Diner (05/11)]],"ALONE IN TWIIN"))</f>
        <v/>
      </c>
      <c r="K38" s="2" t="str">
        <f>IF(FORM_AMOUNT[[#This Row],[ID]]="","",COUNTIF(FORM_COMP[[#This Row],[Room (31/10)]:[Lunch (06/11)]],"Yes")+COUNTIF(FORM_COMP[[#This Row],[Room (31/10)]:[Lunch (06/11)]],"Yes (in the hotel)"))</f>
        <v/>
      </c>
      <c r="L38" s="2" t="str">
        <f>IF(FORM_AMOUNT[[#This Row],[ID]]="","",COUNTIF(FORM_COMP[[#This Row],[Room (31/10)]:[Lunch (06/11)]],"Yes (in the hall)"))</f>
        <v/>
      </c>
      <c r="M38" s="40" t="str">
        <f>IF(FORM_AMOUNT[[#This Row],[ID]]="","",SUM('3 - FORM COMP'!AO38:AT38)+FORM_AMOUNT[[#This Row],[Meals (C)]]*IF(FORM_AMOUNT[[#This Row],[Hotel (C)]]="BELAMBRA",25,IF(FORM_AMOUNT[[#This Row],[Hotel (C)]]="PULLMAN",50,30))+FORM_AMOUNT[[#This Row],[Meals in the hall (C)]]*25)</f>
        <v/>
      </c>
      <c r="N38" s="27" t="str">
        <f>IF(FORM_AMOUNT[[#This Row],[ID]]="","",SUM(FORM_AMOUNT[[#This Row],[Competition amount]]))</f>
        <v/>
      </c>
    </row>
    <row r="39" spans="2:14">
      <c r="B3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9" s="2">
        <v>27</v>
      </c>
      <c r="D3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9" s="13" t="str">
        <f>IF(FORM_AMOUNT[[#This Row],[ID]]="","",FORM_GEN[[#This Row],[Arrival date]])</f>
        <v/>
      </c>
      <c r="F39" s="13" t="str">
        <f>IF(FORM_AMOUNT[[#This Row],[ID]]="","",FORM_GEN[[#This Row],[Departure date]])</f>
        <v/>
      </c>
      <c r="G39" s="13" t="str">
        <f>IF(FORM_COMP[[#This Row],[Hotel]]="","",FORM_COMP[[#This Row],[Hotel]])</f>
        <v/>
      </c>
      <c r="H39" s="2" t="str">
        <f>IF(FORM_AMOUNT[[#This Row],[ID]]="","",COUNTIF(FORM_COMP[[#This Row],[Room (31/10)]:[Diner (05/11)]],"SINGLE"))</f>
        <v/>
      </c>
      <c r="I39" s="2" t="str">
        <f>IF(FORM_AMOUNT[[#This Row],[ID]]="","",COUNTIF(FORM_COMP[[#This Row],[Room (31/10)]:[Diner (05/11)]],"TWIN"))</f>
        <v/>
      </c>
      <c r="J39" s="2" t="str">
        <f>IF(FORM_AMOUNT[[#This Row],[ID]]="","",COUNTIF(FORM_COMP[[#This Row],[Room (31/10)]:[Diner (05/11)]],"ALONE IN TWIIN"))</f>
        <v/>
      </c>
      <c r="K39" s="2" t="str">
        <f>IF(FORM_AMOUNT[[#This Row],[ID]]="","",COUNTIF(FORM_COMP[[#This Row],[Room (31/10)]:[Lunch (06/11)]],"Yes")+COUNTIF(FORM_COMP[[#This Row],[Room (31/10)]:[Lunch (06/11)]],"Yes (in the hotel)"))</f>
        <v/>
      </c>
      <c r="L39" s="2" t="str">
        <f>IF(FORM_AMOUNT[[#This Row],[ID]]="","",COUNTIF(FORM_COMP[[#This Row],[Room (31/10)]:[Lunch (06/11)]],"Yes (in the hall)"))</f>
        <v/>
      </c>
      <c r="M39" s="40" t="str">
        <f>IF(FORM_AMOUNT[[#This Row],[ID]]="","",SUM('3 - FORM COMP'!AO39:AT39)+FORM_AMOUNT[[#This Row],[Meals (C)]]*IF(FORM_AMOUNT[[#This Row],[Hotel (C)]]="BELAMBRA",25,IF(FORM_AMOUNT[[#This Row],[Hotel (C)]]="PULLMAN",50,30))+FORM_AMOUNT[[#This Row],[Meals in the hall (C)]]*25)</f>
        <v/>
      </c>
      <c r="N39" s="27" t="str">
        <f>IF(FORM_AMOUNT[[#This Row],[ID]]="","",SUM(FORM_AMOUNT[[#This Row],[Competition amount]]))</f>
        <v/>
      </c>
    </row>
    <row r="40" spans="2:14">
      <c r="B4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0" s="2">
        <v>28</v>
      </c>
      <c r="D4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0" s="13" t="str">
        <f>IF(FORM_AMOUNT[[#This Row],[ID]]="","",FORM_GEN[[#This Row],[Arrival date]])</f>
        <v/>
      </c>
      <c r="F40" s="13" t="str">
        <f>IF(FORM_AMOUNT[[#This Row],[ID]]="","",FORM_GEN[[#This Row],[Departure date]])</f>
        <v/>
      </c>
      <c r="G40" s="13" t="str">
        <f>IF(FORM_COMP[[#This Row],[Hotel]]="","",FORM_COMP[[#This Row],[Hotel]])</f>
        <v/>
      </c>
      <c r="H40" s="2" t="str">
        <f>IF(FORM_AMOUNT[[#This Row],[ID]]="","",COUNTIF(FORM_COMP[[#This Row],[Room (31/10)]:[Diner (05/11)]],"SINGLE"))</f>
        <v/>
      </c>
      <c r="I40" s="2" t="str">
        <f>IF(FORM_AMOUNT[[#This Row],[ID]]="","",COUNTIF(FORM_COMP[[#This Row],[Room (31/10)]:[Diner (05/11)]],"TWIN"))</f>
        <v/>
      </c>
      <c r="J40" s="2" t="str">
        <f>IF(FORM_AMOUNT[[#This Row],[ID]]="","",COUNTIF(FORM_COMP[[#This Row],[Room (31/10)]:[Diner (05/11)]],"ALONE IN TWIIN"))</f>
        <v/>
      </c>
      <c r="K40" s="2" t="str">
        <f>IF(FORM_AMOUNT[[#This Row],[ID]]="","",COUNTIF(FORM_COMP[[#This Row],[Room (31/10)]:[Lunch (06/11)]],"Yes")+COUNTIF(FORM_COMP[[#This Row],[Room (31/10)]:[Lunch (06/11)]],"Yes (in the hotel)"))</f>
        <v/>
      </c>
      <c r="L40" s="2" t="str">
        <f>IF(FORM_AMOUNT[[#This Row],[ID]]="","",COUNTIF(FORM_COMP[[#This Row],[Room (31/10)]:[Lunch (06/11)]],"Yes (in the hall)"))</f>
        <v/>
      </c>
      <c r="M40" s="40" t="str">
        <f>IF(FORM_AMOUNT[[#This Row],[ID]]="","",SUM('3 - FORM COMP'!AO40:AT40)+FORM_AMOUNT[[#This Row],[Meals (C)]]*IF(FORM_AMOUNT[[#This Row],[Hotel (C)]]="BELAMBRA",25,IF(FORM_AMOUNT[[#This Row],[Hotel (C)]]="PULLMAN",50,30))+FORM_AMOUNT[[#This Row],[Meals in the hall (C)]]*25)</f>
        <v/>
      </c>
      <c r="N40" s="27" t="str">
        <f>IF(FORM_AMOUNT[[#This Row],[ID]]="","",SUM(FORM_AMOUNT[[#This Row],[Competition amount]]))</f>
        <v/>
      </c>
    </row>
    <row r="41" spans="2:14">
      <c r="B4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1" s="2">
        <v>29</v>
      </c>
      <c r="D4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1" s="13" t="str">
        <f>IF(FORM_AMOUNT[[#This Row],[ID]]="","",FORM_GEN[[#This Row],[Arrival date]])</f>
        <v/>
      </c>
      <c r="F41" s="13" t="str">
        <f>IF(FORM_AMOUNT[[#This Row],[ID]]="","",FORM_GEN[[#This Row],[Departure date]])</f>
        <v/>
      </c>
      <c r="G41" s="13" t="str">
        <f>IF(FORM_COMP[[#This Row],[Hotel]]="","",FORM_COMP[[#This Row],[Hotel]])</f>
        <v/>
      </c>
      <c r="H41" s="2" t="str">
        <f>IF(FORM_AMOUNT[[#This Row],[ID]]="","",COUNTIF(FORM_COMP[[#This Row],[Room (31/10)]:[Diner (05/11)]],"SINGLE"))</f>
        <v/>
      </c>
      <c r="I41" s="2" t="str">
        <f>IF(FORM_AMOUNT[[#This Row],[ID]]="","",COUNTIF(FORM_COMP[[#This Row],[Room (31/10)]:[Diner (05/11)]],"TWIN"))</f>
        <v/>
      </c>
      <c r="J41" s="2" t="str">
        <f>IF(FORM_AMOUNT[[#This Row],[ID]]="","",COUNTIF(FORM_COMP[[#This Row],[Room (31/10)]:[Diner (05/11)]],"ALONE IN TWIIN"))</f>
        <v/>
      </c>
      <c r="K41" s="2" t="str">
        <f>IF(FORM_AMOUNT[[#This Row],[ID]]="","",COUNTIF(FORM_COMP[[#This Row],[Room (31/10)]:[Lunch (06/11)]],"Yes")+COUNTIF(FORM_COMP[[#This Row],[Room (31/10)]:[Lunch (06/11)]],"Yes (in the hotel)"))</f>
        <v/>
      </c>
      <c r="L41" s="2" t="str">
        <f>IF(FORM_AMOUNT[[#This Row],[ID]]="","",COUNTIF(FORM_COMP[[#This Row],[Room (31/10)]:[Lunch (06/11)]],"Yes (in the hall)"))</f>
        <v/>
      </c>
      <c r="M41" s="40" t="str">
        <f>IF(FORM_AMOUNT[[#This Row],[ID]]="","",SUM('3 - FORM COMP'!AO41:AT41)+FORM_AMOUNT[[#This Row],[Meals (C)]]*IF(FORM_AMOUNT[[#This Row],[Hotel (C)]]="BELAMBRA",25,IF(FORM_AMOUNT[[#This Row],[Hotel (C)]]="PULLMAN",50,30))+FORM_AMOUNT[[#This Row],[Meals in the hall (C)]]*25)</f>
        <v/>
      </c>
      <c r="N41" s="27" t="str">
        <f>IF(FORM_AMOUNT[[#This Row],[ID]]="","",SUM(FORM_AMOUNT[[#This Row],[Competition amount]]))</f>
        <v/>
      </c>
    </row>
    <row r="42" spans="2:14">
      <c r="B4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2" s="2">
        <v>30</v>
      </c>
      <c r="D4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2" s="13" t="str">
        <f>IF(FORM_AMOUNT[[#This Row],[ID]]="","",FORM_GEN[[#This Row],[Arrival date]])</f>
        <v/>
      </c>
      <c r="F42" s="13" t="str">
        <f>IF(FORM_AMOUNT[[#This Row],[ID]]="","",FORM_GEN[[#This Row],[Departure date]])</f>
        <v/>
      </c>
      <c r="G42" s="13" t="str">
        <f>IF(FORM_COMP[[#This Row],[Hotel]]="","",FORM_COMP[[#This Row],[Hotel]])</f>
        <v/>
      </c>
      <c r="H42" s="2" t="str">
        <f>IF(FORM_AMOUNT[[#This Row],[ID]]="","",COUNTIF(FORM_COMP[[#This Row],[Room (31/10)]:[Diner (05/11)]],"SINGLE"))</f>
        <v/>
      </c>
      <c r="I42" s="2" t="str">
        <f>IF(FORM_AMOUNT[[#This Row],[ID]]="","",COUNTIF(FORM_COMP[[#This Row],[Room (31/10)]:[Diner (05/11)]],"TWIN"))</f>
        <v/>
      </c>
      <c r="J42" s="2" t="str">
        <f>IF(FORM_AMOUNT[[#This Row],[ID]]="","",COUNTIF(FORM_COMP[[#This Row],[Room (31/10)]:[Diner (05/11)]],"ALONE IN TWIIN"))</f>
        <v/>
      </c>
      <c r="K42" s="2" t="str">
        <f>IF(FORM_AMOUNT[[#This Row],[ID]]="","",COUNTIF(FORM_COMP[[#This Row],[Room (31/10)]:[Lunch (06/11)]],"Yes")+COUNTIF(FORM_COMP[[#This Row],[Room (31/10)]:[Lunch (06/11)]],"Yes (in the hotel)"))</f>
        <v/>
      </c>
      <c r="L42" s="2" t="str">
        <f>IF(FORM_AMOUNT[[#This Row],[ID]]="","",COUNTIF(FORM_COMP[[#This Row],[Room (31/10)]:[Lunch (06/11)]],"Yes (in the hall)"))</f>
        <v/>
      </c>
      <c r="M42" s="40" t="str">
        <f>IF(FORM_AMOUNT[[#This Row],[ID]]="","",SUM('3 - FORM COMP'!AO42:AT42)+FORM_AMOUNT[[#This Row],[Meals (C)]]*IF(FORM_AMOUNT[[#This Row],[Hotel (C)]]="BELAMBRA",25,IF(FORM_AMOUNT[[#This Row],[Hotel (C)]]="PULLMAN",50,30))+FORM_AMOUNT[[#This Row],[Meals in the hall (C)]]*25)</f>
        <v/>
      </c>
      <c r="N42" s="27" t="str">
        <f>IF(FORM_AMOUNT[[#This Row],[ID]]="","",SUM(FORM_AMOUNT[[#This Row],[Competition amount]]))</f>
        <v/>
      </c>
    </row>
    <row r="43" spans="2:14">
      <c r="B4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3" s="2">
        <v>31</v>
      </c>
      <c r="D4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3" s="13" t="str">
        <f>IF(FORM_AMOUNT[[#This Row],[ID]]="","",FORM_GEN[[#This Row],[Arrival date]])</f>
        <v/>
      </c>
      <c r="F43" s="13" t="str">
        <f>IF(FORM_AMOUNT[[#This Row],[ID]]="","",FORM_GEN[[#This Row],[Departure date]])</f>
        <v/>
      </c>
      <c r="G43" s="13" t="str">
        <f>IF(FORM_COMP[[#This Row],[Hotel]]="","",FORM_COMP[[#This Row],[Hotel]])</f>
        <v/>
      </c>
      <c r="H43" s="2" t="str">
        <f>IF(FORM_AMOUNT[[#This Row],[ID]]="","",COUNTIF(FORM_COMP[[#This Row],[Room (31/10)]:[Diner (05/11)]],"SINGLE"))</f>
        <v/>
      </c>
      <c r="I43" s="2" t="str">
        <f>IF(FORM_AMOUNT[[#This Row],[ID]]="","",COUNTIF(FORM_COMP[[#This Row],[Room (31/10)]:[Diner (05/11)]],"TWIN"))</f>
        <v/>
      </c>
      <c r="J43" s="2" t="str">
        <f>IF(FORM_AMOUNT[[#This Row],[ID]]="","",COUNTIF(FORM_COMP[[#This Row],[Room (31/10)]:[Diner (05/11)]],"ALONE IN TWIIN"))</f>
        <v/>
      </c>
      <c r="K43" s="2" t="str">
        <f>IF(FORM_AMOUNT[[#This Row],[ID]]="","",COUNTIF(FORM_COMP[[#This Row],[Room (31/10)]:[Lunch (06/11)]],"Yes")+COUNTIF(FORM_COMP[[#This Row],[Room (31/10)]:[Lunch (06/11)]],"Yes (in the hotel)"))</f>
        <v/>
      </c>
      <c r="L43" s="2" t="str">
        <f>IF(FORM_AMOUNT[[#This Row],[ID]]="","",COUNTIF(FORM_COMP[[#This Row],[Room (31/10)]:[Lunch (06/11)]],"Yes (in the hall)"))</f>
        <v/>
      </c>
      <c r="M43" s="40" t="str">
        <f>IF(FORM_AMOUNT[[#This Row],[ID]]="","",SUM('3 - FORM COMP'!AO43:AT43)+FORM_AMOUNT[[#This Row],[Meals (C)]]*IF(FORM_AMOUNT[[#This Row],[Hotel (C)]]="BELAMBRA",25,IF(FORM_AMOUNT[[#This Row],[Hotel (C)]]="PULLMAN",50,30))+FORM_AMOUNT[[#This Row],[Meals in the hall (C)]]*25)</f>
        <v/>
      </c>
      <c r="N43" s="27" t="str">
        <f>IF(FORM_AMOUNT[[#This Row],[ID]]="","",SUM(FORM_AMOUNT[[#This Row],[Competition amount]]))</f>
        <v/>
      </c>
    </row>
    <row r="44" spans="2:14">
      <c r="B4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4" s="2">
        <v>32</v>
      </c>
      <c r="D4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4" s="13" t="str">
        <f>IF(FORM_AMOUNT[[#This Row],[ID]]="","",FORM_GEN[[#This Row],[Arrival date]])</f>
        <v/>
      </c>
      <c r="F44" s="13" t="str">
        <f>IF(FORM_AMOUNT[[#This Row],[ID]]="","",FORM_GEN[[#This Row],[Departure date]])</f>
        <v/>
      </c>
      <c r="G44" s="13" t="str">
        <f>IF(FORM_COMP[[#This Row],[Hotel]]="","",FORM_COMP[[#This Row],[Hotel]])</f>
        <v/>
      </c>
      <c r="H44" s="2" t="str">
        <f>IF(FORM_AMOUNT[[#This Row],[ID]]="","",COUNTIF(FORM_COMP[[#This Row],[Room (31/10)]:[Diner (05/11)]],"SINGLE"))</f>
        <v/>
      </c>
      <c r="I44" s="2" t="str">
        <f>IF(FORM_AMOUNT[[#This Row],[ID]]="","",COUNTIF(FORM_COMP[[#This Row],[Room (31/10)]:[Diner (05/11)]],"TWIN"))</f>
        <v/>
      </c>
      <c r="J44" s="2" t="str">
        <f>IF(FORM_AMOUNT[[#This Row],[ID]]="","",COUNTIF(FORM_COMP[[#This Row],[Room (31/10)]:[Diner (05/11)]],"ALONE IN TWIIN"))</f>
        <v/>
      </c>
      <c r="K44" s="2" t="str">
        <f>IF(FORM_AMOUNT[[#This Row],[ID]]="","",COUNTIF(FORM_COMP[[#This Row],[Room (31/10)]:[Lunch (06/11)]],"Yes")+COUNTIF(FORM_COMP[[#This Row],[Room (31/10)]:[Lunch (06/11)]],"Yes (in the hotel)"))</f>
        <v/>
      </c>
      <c r="L44" s="2" t="str">
        <f>IF(FORM_AMOUNT[[#This Row],[ID]]="","",COUNTIF(FORM_COMP[[#This Row],[Room (31/10)]:[Lunch (06/11)]],"Yes (in the hall)"))</f>
        <v/>
      </c>
      <c r="M44" s="40" t="str">
        <f>IF(FORM_AMOUNT[[#This Row],[ID]]="","",SUM('3 - FORM COMP'!AO44:AT44)+FORM_AMOUNT[[#This Row],[Meals (C)]]*IF(FORM_AMOUNT[[#This Row],[Hotel (C)]]="BELAMBRA",25,IF(FORM_AMOUNT[[#This Row],[Hotel (C)]]="PULLMAN",50,30))+FORM_AMOUNT[[#This Row],[Meals in the hall (C)]]*25)</f>
        <v/>
      </c>
      <c r="N44" s="27" t="str">
        <f>IF(FORM_AMOUNT[[#This Row],[ID]]="","",SUM(FORM_AMOUNT[[#This Row],[Competition amount]]))</f>
        <v/>
      </c>
    </row>
    <row r="45" spans="2:14">
      <c r="B4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5" s="2">
        <v>33</v>
      </c>
      <c r="D4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5" s="13" t="str">
        <f>IF(FORM_AMOUNT[[#This Row],[ID]]="","",FORM_GEN[[#This Row],[Arrival date]])</f>
        <v/>
      </c>
      <c r="F45" s="13" t="str">
        <f>IF(FORM_AMOUNT[[#This Row],[ID]]="","",FORM_GEN[[#This Row],[Departure date]])</f>
        <v/>
      </c>
      <c r="G45" s="13" t="str">
        <f>IF(FORM_COMP[[#This Row],[Hotel]]="","",FORM_COMP[[#This Row],[Hotel]])</f>
        <v/>
      </c>
      <c r="H45" s="2" t="str">
        <f>IF(FORM_AMOUNT[[#This Row],[ID]]="","",COUNTIF(FORM_COMP[[#This Row],[Room (31/10)]:[Diner (05/11)]],"SINGLE"))</f>
        <v/>
      </c>
      <c r="I45" s="2" t="str">
        <f>IF(FORM_AMOUNT[[#This Row],[ID]]="","",COUNTIF(FORM_COMP[[#This Row],[Room (31/10)]:[Diner (05/11)]],"TWIN"))</f>
        <v/>
      </c>
      <c r="J45" s="2" t="str">
        <f>IF(FORM_AMOUNT[[#This Row],[ID]]="","",COUNTIF(FORM_COMP[[#This Row],[Room (31/10)]:[Diner (05/11)]],"ALONE IN TWIIN"))</f>
        <v/>
      </c>
      <c r="K45" s="2" t="str">
        <f>IF(FORM_AMOUNT[[#This Row],[ID]]="","",COUNTIF(FORM_COMP[[#This Row],[Room (31/10)]:[Lunch (06/11)]],"Yes")+COUNTIF(FORM_COMP[[#This Row],[Room (31/10)]:[Lunch (06/11)]],"Yes (in the hotel)"))</f>
        <v/>
      </c>
      <c r="L45" s="2" t="str">
        <f>IF(FORM_AMOUNT[[#This Row],[ID]]="","",COUNTIF(FORM_COMP[[#This Row],[Room (31/10)]:[Lunch (06/11)]],"Yes (in the hall)"))</f>
        <v/>
      </c>
      <c r="M45" s="40" t="str">
        <f>IF(FORM_AMOUNT[[#This Row],[ID]]="","",SUM('3 - FORM COMP'!AO45:AT45)+FORM_AMOUNT[[#This Row],[Meals (C)]]*IF(FORM_AMOUNT[[#This Row],[Hotel (C)]]="BELAMBRA",25,IF(FORM_AMOUNT[[#This Row],[Hotel (C)]]="PULLMAN",50,30))+FORM_AMOUNT[[#This Row],[Meals in the hall (C)]]*25)</f>
        <v/>
      </c>
      <c r="N45" s="27" t="str">
        <f>IF(FORM_AMOUNT[[#This Row],[ID]]="","",SUM(FORM_AMOUNT[[#This Row],[Competition amount]]))</f>
        <v/>
      </c>
    </row>
    <row r="46" spans="2:14">
      <c r="B4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6" s="2">
        <v>34</v>
      </c>
      <c r="D4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6" s="13" t="str">
        <f>IF(FORM_AMOUNT[[#This Row],[ID]]="","",FORM_GEN[[#This Row],[Arrival date]])</f>
        <v/>
      </c>
      <c r="F46" s="13" t="str">
        <f>IF(FORM_AMOUNT[[#This Row],[ID]]="","",FORM_GEN[[#This Row],[Departure date]])</f>
        <v/>
      </c>
      <c r="G46" s="13" t="str">
        <f>IF(FORM_COMP[[#This Row],[Hotel]]="","",FORM_COMP[[#This Row],[Hotel]])</f>
        <v/>
      </c>
      <c r="H46" s="2" t="str">
        <f>IF(FORM_AMOUNT[[#This Row],[ID]]="","",COUNTIF(FORM_COMP[[#This Row],[Room (31/10)]:[Diner (05/11)]],"SINGLE"))</f>
        <v/>
      </c>
      <c r="I46" s="2" t="str">
        <f>IF(FORM_AMOUNT[[#This Row],[ID]]="","",COUNTIF(FORM_COMP[[#This Row],[Room (31/10)]:[Diner (05/11)]],"TWIN"))</f>
        <v/>
      </c>
      <c r="J46" s="2" t="str">
        <f>IF(FORM_AMOUNT[[#This Row],[ID]]="","",COUNTIF(FORM_COMP[[#This Row],[Room (31/10)]:[Diner (05/11)]],"ALONE IN TWIIN"))</f>
        <v/>
      </c>
      <c r="K46" s="2" t="str">
        <f>IF(FORM_AMOUNT[[#This Row],[ID]]="","",COUNTIF(FORM_COMP[[#This Row],[Room (31/10)]:[Lunch (06/11)]],"Yes")+COUNTIF(FORM_COMP[[#This Row],[Room (31/10)]:[Lunch (06/11)]],"Yes (in the hotel)"))</f>
        <v/>
      </c>
      <c r="L46" s="2" t="str">
        <f>IF(FORM_AMOUNT[[#This Row],[ID]]="","",COUNTIF(FORM_COMP[[#This Row],[Room (31/10)]:[Lunch (06/11)]],"Yes (in the hall)"))</f>
        <v/>
      </c>
      <c r="M46" s="40" t="str">
        <f>IF(FORM_AMOUNT[[#This Row],[ID]]="","",SUM('3 - FORM COMP'!AO46:AT46)+FORM_AMOUNT[[#This Row],[Meals (C)]]*IF(FORM_AMOUNT[[#This Row],[Hotel (C)]]="BELAMBRA",25,IF(FORM_AMOUNT[[#This Row],[Hotel (C)]]="PULLMAN",50,30))+FORM_AMOUNT[[#This Row],[Meals in the hall (C)]]*25)</f>
        <v/>
      </c>
      <c r="N46" s="27" t="str">
        <f>IF(FORM_AMOUNT[[#This Row],[ID]]="","",SUM(FORM_AMOUNT[[#This Row],[Competition amount]]))</f>
        <v/>
      </c>
    </row>
    <row r="47" spans="2:14">
      <c r="B4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7" s="2">
        <v>35</v>
      </c>
      <c r="D4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7" s="13" t="str">
        <f>IF(FORM_AMOUNT[[#This Row],[ID]]="","",FORM_GEN[[#This Row],[Arrival date]])</f>
        <v/>
      </c>
      <c r="F47" s="13" t="str">
        <f>IF(FORM_AMOUNT[[#This Row],[ID]]="","",FORM_GEN[[#This Row],[Departure date]])</f>
        <v/>
      </c>
      <c r="G47" s="13" t="str">
        <f>IF(FORM_COMP[[#This Row],[Hotel]]="","",FORM_COMP[[#This Row],[Hotel]])</f>
        <v/>
      </c>
      <c r="H47" s="2" t="str">
        <f>IF(FORM_AMOUNT[[#This Row],[ID]]="","",COUNTIF(FORM_COMP[[#This Row],[Room (31/10)]:[Diner (05/11)]],"SINGLE"))</f>
        <v/>
      </c>
      <c r="I47" s="2" t="str">
        <f>IF(FORM_AMOUNT[[#This Row],[ID]]="","",COUNTIF(FORM_COMP[[#This Row],[Room (31/10)]:[Diner (05/11)]],"TWIN"))</f>
        <v/>
      </c>
      <c r="J47" s="2" t="str">
        <f>IF(FORM_AMOUNT[[#This Row],[ID]]="","",COUNTIF(FORM_COMP[[#This Row],[Room (31/10)]:[Diner (05/11)]],"ALONE IN TWIIN"))</f>
        <v/>
      </c>
      <c r="K47" s="2" t="str">
        <f>IF(FORM_AMOUNT[[#This Row],[ID]]="","",COUNTIF(FORM_COMP[[#This Row],[Room (31/10)]:[Lunch (06/11)]],"Yes")+COUNTIF(FORM_COMP[[#This Row],[Room (31/10)]:[Lunch (06/11)]],"Yes (in the hotel)"))</f>
        <v/>
      </c>
      <c r="L47" s="2" t="str">
        <f>IF(FORM_AMOUNT[[#This Row],[ID]]="","",COUNTIF(FORM_COMP[[#This Row],[Room (31/10)]:[Lunch (06/11)]],"Yes (in the hall)"))</f>
        <v/>
      </c>
      <c r="M47" s="40" t="str">
        <f>IF(FORM_AMOUNT[[#This Row],[ID]]="","",SUM('3 - FORM COMP'!AO47:AT47)+FORM_AMOUNT[[#This Row],[Meals (C)]]*IF(FORM_AMOUNT[[#This Row],[Hotel (C)]]="BELAMBRA",25,IF(FORM_AMOUNT[[#This Row],[Hotel (C)]]="PULLMAN",50,30))+FORM_AMOUNT[[#This Row],[Meals in the hall (C)]]*25)</f>
        <v/>
      </c>
      <c r="N47" s="27" t="str">
        <f>IF(FORM_AMOUNT[[#This Row],[ID]]="","",SUM(FORM_AMOUNT[[#This Row],[Competition amount]]))</f>
        <v/>
      </c>
    </row>
    <row r="48" spans="2:14">
      <c r="B4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8" s="2">
        <v>36</v>
      </c>
      <c r="D4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8" s="13" t="str">
        <f>IF(FORM_AMOUNT[[#This Row],[ID]]="","",FORM_GEN[[#This Row],[Arrival date]])</f>
        <v/>
      </c>
      <c r="F48" s="13" t="str">
        <f>IF(FORM_AMOUNT[[#This Row],[ID]]="","",FORM_GEN[[#This Row],[Departure date]])</f>
        <v/>
      </c>
      <c r="G48" s="13" t="str">
        <f>IF(FORM_COMP[[#This Row],[Hotel]]="","",FORM_COMP[[#This Row],[Hotel]])</f>
        <v/>
      </c>
      <c r="H48" s="2" t="str">
        <f>IF(FORM_AMOUNT[[#This Row],[ID]]="","",COUNTIF(FORM_COMP[[#This Row],[Room (31/10)]:[Diner (05/11)]],"SINGLE"))</f>
        <v/>
      </c>
      <c r="I48" s="2" t="str">
        <f>IF(FORM_AMOUNT[[#This Row],[ID]]="","",COUNTIF(FORM_COMP[[#This Row],[Room (31/10)]:[Diner (05/11)]],"TWIN"))</f>
        <v/>
      </c>
      <c r="J48" s="2" t="str">
        <f>IF(FORM_AMOUNT[[#This Row],[ID]]="","",COUNTIF(FORM_COMP[[#This Row],[Room (31/10)]:[Diner (05/11)]],"ALONE IN TWIIN"))</f>
        <v/>
      </c>
      <c r="K48" s="2" t="str">
        <f>IF(FORM_AMOUNT[[#This Row],[ID]]="","",COUNTIF(FORM_COMP[[#This Row],[Room (31/10)]:[Lunch (06/11)]],"Yes")+COUNTIF(FORM_COMP[[#This Row],[Room (31/10)]:[Lunch (06/11)]],"Yes (in the hotel)"))</f>
        <v/>
      </c>
      <c r="L48" s="2" t="str">
        <f>IF(FORM_AMOUNT[[#This Row],[ID]]="","",COUNTIF(FORM_COMP[[#This Row],[Room (31/10)]:[Lunch (06/11)]],"Yes (in the hall)"))</f>
        <v/>
      </c>
      <c r="M48" s="40" t="str">
        <f>IF(FORM_AMOUNT[[#This Row],[ID]]="","",SUM('3 - FORM COMP'!AO48:AT48)+FORM_AMOUNT[[#This Row],[Meals (C)]]*IF(FORM_AMOUNT[[#This Row],[Hotel (C)]]="BELAMBRA",25,IF(FORM_AMOUNT[[#This Row],[Hotel (C)]]="PULLMAN",50,30))+FORM_AMOUNT[[#This Row],[Meals in the hall (C)]]*25)</f>
        <v/>
      </c>
      <c r="N48" s="27" t="str">
        <f>IF(FORM_AMOUNT[[#This Row],[ID]]="","",SUM(FORM_AMOUNT[[#This Row],[Competition amount]]))</f>
        <v/>
      </c>
    </row>
    <row r="49" spans="2:14">
      <c r="B4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9" s="2">
        <v>37</v>
      </c>
      <c r="D4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9" s="13" t="str">
        <f>IF(FORM_AMOUNT[[#This Row],[ID]]="","",FORM_GEN[[#This Row],[Arrival date]])</f>
        <v/>
      </c>
      <c r="F49" s="13" t="str">
        <f>IF(FORM_AMOUNT[[#This Row],[ID]]="","",FORM_GEN[[#This Row],[Departure date]])</f>
        <v/>
      </c>
      <c r="G49" s="13" t="str">
        <f>IF(FORM_COMP[[#This Row],[Hotel]]="","",FORM_COMP[[#This Row],[Hotel]])</f>
        <v/>
      </c>
      <c r="H49" s="2" t="str">
        <f>IF(FORM_AMOUNT[[#This Row],[ID]]="","",COUNTIF(FORM_COMP[[#This Row],[Room (31/10)]:[Diner (05/11)]],"SINGLE"))</f>
        <v/>
      </c>
      <c r="I49" s="2" t="str">
        <f>IF(FORM_AMOUNT[[#This Row],[ID]]="","",COUNTIF(FORM_COMP[[#This Row],[Room (31/10)]:[Diner (05/11)]],"TWIN"))</f>
        <v/>
      </c>
      <c r="J49" s="2" t="str">
        <f>IF(FORM_AMOUNT[[#This Row],[ID]]="","",COUNTIF(FORM_COMP[[#This Row],[Room (31/10)]:[Diner (05/11)]],"ALONE IN TWIIN"))</f>
        <v/>
      </c>
      <c r="K49" s="2" t="str">
        <f>IF(FORM_AMOUNT[[#This Row],[ID]]="","",COUNTIF(FORM_COMP[[#This Row],[Room (31/10)]:[Lunch (06/11)]],"Yes")+COUNTIF(FORM_COMP[[#This Row],[Room (31/10)]:[Lunch (06/11)]],"Yes (in the hotel)"))</f>
        <v/>
      </c>
      <c r="L49" s="2" t="str">
        <f>IF(FORM_AMOUNT[[#This Row],[ID]]="","",COUNTIF(FORM_COMP[[#This Row],[Room (31/10)]:[Lunch (06/11)]],"Yes (in the hall)"))</f>
        <v/>
      </c>
      <c r="M49" s="40" t="str">
        <f>IF(FORM_AMOUNT[[#This Row],[ID]]="","",SUM('3 - FORM COMP'!AO49:AT49)+FORM_AMOUNT[[#This Row],[Meals (C)]]*IF(FORM_AMOUNT[[#This Row],[Hotel (C)]]="BELAMBRA",25,IF(FORM_AMOUNT[[#This Row],[Hotel (C)]]="PULLMAN",50,30))+FORM_AMOUNT[[#This Row],[Meals in the hall (C)]]*25)</f>
        <v/>
      </c>
      <c r="N49" s="27" t="str">
        <f>IF(FORM_AMOUNT[[#This Row],[ID]]="","",SUM(FORM_AMOUNT[[#This Row],[Competition amount]]))</f>
        <v/>
      </c>
    </row>
    <row r="50" spans="2:14">
      <c r="B5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0" s="2">
        <v>38</v>
      </c>
      <c r="D5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0" s="13" t="str">
        <f>IF(FORM_AMOUNT[[#This Row],[ID]]="","",FORM_GEN[[#This Row],[Arrival date]])</f>
        <v/>
      </c>
      <c r="F50" s="13" t="str">
        <f>IF(FORM_AMOUNT[[#This Row],[ID]]="","",FORM_GEN[[#This Row],[Departure date]])</f>
        <v/>
      </c>
      <c r="G50" s="13" t="str">
        <f>IF(FORM_COMP[[#This Row],[Hotel]]="","",FORM_COMP[[#This Row],[Hotel]])</f>
        <v/>
      </c>
      <c r="H50" s="2" t="str">
        <f>IF(FORM_AMOUNT[[#This Row],[ID]]="","",COUNTIF(FORM_COMP[[#This Row],[Room (31/10)]:[Diner (05/11)]],"SINGLE"))</f>
        <v/>
      </c>
      <c r="I50" s="2" t="str">
        <f>IF(FORM_AMOUNT[[#This Row],[ID]]="","",COUNTIF(FORM_COMP[[#This Row],[Room (31/10)]:[Diner (05/11)]],"TWIN"))</f>
        <v/>
      </c>
      <c r="J50" s="2" t="str">
        <f>IF(FORM_AMOUNT[[#This Row],[ID]]="","",COUNTIF(FORM_COMP[[#This Row],[Room (31/10)]:[Diner (05/11)]],"ALONE IN TWIIN"))</f>
        <v/>
      </c>
      <c r="K50" s="2" t="str">
        <f>IF(FORM_AMOUNT[[#This Row],[ID]]="","",COUNTIF(FORM_COMP[[#This Row],[Room (31/10)]:[Lunch (06/11)]],"Yes")+COUNTIF(FORM_COMP[[#This Row],[Room (31/10)]:[Lunch (06/11)]],"Yes (in the hotel)"))</f>
        <v/>
      </c>
      <c r="L50" s="2" t="str">
        <f>IF(FORM_AMOUNT[[#This Row],[ID]]="","",COUNTIF(FORM_COMP[[#This Row],[Room (31/10)]:[Lunch (06/11)]],"Yes (in the hall)"))</f>
        <v/>
      </c>
      <c r="M50" s="40" t="str">
        <f>IF(FORM_AMOUNT[[#This Row],[ID]]="","",SUM('3 - FORM COMP'!AO50:AT50)+FORM_AMOUNT[[#This Row],[Meals (C)]]*IF(FORM_AMOUNT[[#This Row],[Hotel (C)]]="BELAMBRA",25,IF(FORM_AMOUNT[[#This Row],[Hotel (C)]]="PULLMAN",50,30))+FORM_AMOUNT[[#This Row],[Meals in the hall (C)]]*25)</f>
        <v/>
      </c>
      <c r="N50" s="27" t="str">
        <f>IF(FORM_AMOUNT[[#This Row],[ID]]="","",SUM(FORM_AMOUNT[[#This Row],[Competition amount]]))</f>
        <v/>
      </c>
    </row>
    <row r="51" spans="2:14">
      <c r="B5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1" s="2">
        <v>39</v>
      </c>
      <c r="D5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1" s="13" t="str">
        <f>IF(FORM_AMOUNT[[#This Row],[ID]]="","",FORM_GEN[[#This Row],[Arrival date]])</f>
        <v/>
      </c>
      <c r="F51" s="13" t="str">
        <f>IF(FORM_AMOUNT[[#This Row],[ID]]="","",FORM_GEN[[#This Row],[Departure date]])</f>
        <v/>
      </c>
      <c r="G51" s="13" t="str">
        <f>IF(FORM_COMP[[#This Row],[Hotel]]="","",FORM_COMP[[#This Row],[Hotel]])</f>
        <v/>
      </c>
      <c r="H51" s="2" t="str">
        <f>IF(FORM_AMOUNT[[#This Row],[ID]]="","",COUNTIF(FORM_COMP[[#This Row],[Room (31/10)]:[Diner (05/11)]],"SINGLE"))</f>
        <v/>
      </c>
      <c r="I51" s="2" t="str">
        <f>IF(FORM_AMOUNT[[#This Row],[ID]]="","",COUNTIF(FORM_COMP[[#This Row],[Room (31/10)]:[Diner (05/11)]],"TWIN"))</f>
        <v/>
      </c>
      <c r="J51" s="2" t="str">
        <f>IF(FORM_AMOUNT[[#This Row],[ID]]="","",COUNTIF(FORM_COMP[[#This Row],[Room (31/10)]:[Diner (05/11)]],"ALONE IN TWIIN"))</f>
        <v/>
      </c>
      <c r="K51" s="2" t="str">
        <f>IF(FORM_AMOUNT[[#This Row],[ID]]="","",COUNTIF(FORM_COMP[[#This Row],[Room (31/10)]:[Lunch (06/11)]],"Yes")+COUNTIF(FORM_COMP[[#This Row],[Room (31/10)]:[Lunch (06/11)]],"Yes (in the hotel)"))</f>
        <v/>
      </c>
      <c r="L51" s="2" t="str">
        <f>IF(FORM_AMOUNT[[#This Row],[ID]]="","",COUNTIF(FORM_COMP[[#This Row],[Room (31/10)]:[Lunch (06/11)]],"Yes (in the hall)"))</f>
        <v/>
      </c>
      <c r="M51" s="40" t="str">
        <f>IF(FORM_AMOUNT[[#This Row],[ID]]="","",SUM('3 - FORM COMP'!AO51:AT51)+FORM_AMOUNT[[#This Row],[Meals (C)]]*IF(FORM_AMOUNT[[#This Row],[Hotel (C)]]="BELAMBRA",25,IF(FORM_AMOUNT[[#This Row],[Hotel (C)]]="PULLMAN",50,30))+FORM_AMOUNT[[#This Row],[Meals in the hall (C)]]*25)</f>
        <v/>
      </c>
      <c r="N51" s="27" t="str">
        <f>IF(FORM_AMOUNT[[#This Row],[ID]]="","",SUM(FORM_AMOUNT[[#This Row],[Competition amount]]))</f>
        <v/>
      </c>
    </row>
    <row r="52" spans="2:14">
      <c r="B5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2" s="2">
        <v>40</v>
      </c>
      <c r="D5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2" s="13" t="str">
        <f>IF(FORM_AMOUNT[[#This Row],[ID]]="","",FORM_GEN[[#This Row],[Arrival date]])</f>
        <v/>
      </c>
      <c r="F52" s="13" t="str">
        <f>IF(FORM_AMOUNT[[#This Row],[ID]]="","",FORM_GEN[[#This Row],[Departure date]])</f>
        <v/>
      </c>
      <c r="G52" s="13" t="str">
        <f>IF(FORM_COMP[[#This Row],[Hotel]]="","",FORM_COMP[[#This Row],[Hotel]])</f>
        <v/>
      </c>
      <c r="H52" s="2" t="str">
        <f>IF(FORM_AMOUNT[[#This Row],[ID]]="","",COUNTIF(FORM_COMP[[#This Row],[Room (31/10)]:[Diner (05/11)]],"SINGLE"))</f>
        <v/>
      </c>
      <c r="I52" s="2" t="str">
        <f>IF(FORM_AMOUNT[[#This Row],[ID]]="","",COUNTIF(FORM_COMP[[#This Row],[Room (31/10)]:[Diner (05/11)]],"TWIN"))</f>
        <v/>
      </c>
      <c r="J52" s="2" t="str">
        <f>IF(FORM_AMOUNT[[#This Row],[ID]]="","",COUNTIF(FORM_COMP[[#This Row],[Room (31/10)]:[Diner (05/11)]],"ALONE IN TWIIN"))</f>
        <v/>
      </c>
      <c r="K52" s="2" t="str">
        <f>IF(FORM_AMOUNT[[#This Row],[ID]]="","",COUNTIF(FORM_COMP[[#This Row],[Room (31/10)]:[Lunch (06/11)]],"Yes")+COUNTIF(FORM_COMP[[#This Row],[Room (31/10)]:[Lunch (06/11)]],"Yes (in the hotel)"))</f>
        <v/>
      </c>
      <c r="L52" s="2" t="str">
        <f>IF(FORM_AMOUNT[[#This Row],[ID]]="","",COUNTIF(FORM_COMP[[#This Row],[Room (31/10)]:[Lunch (06/11)]],"Yes (in the hall)"))</f>
        <v/>
      </c>
      <c r="M52" s="40" t="str">
        <f>IF(FORM_AMOUNT[[#This Row],[ID]]="","",SUM('3 - FORM COMP'!AO52:AT52)+FORM_AMOUNT[[#This Row],[Meals (C)]]*IF(FORM_AMOUNT[[#This Row],[Hotel (C)]]="BELAMBRA",25,IF(FORM_AMOUNT[[#This Row],[Hotel (C)]]="PULLMAN",50,30))+FORM_AMOUNT[[#This Row],[Meals in the hall (C)]]*25)</f>
        <v/>
      </c>
      <c r="N52" s="27" t="str">
        <f>IF(FORM_AMOUNT[[#This Row],[ID]]="","",SUM(FORM_AMOUNT[[#This Row],[Competition amount]]))</f>
        <v/>
      </c>
    </row>
    <row r="53" spans="2:14">
      <c r="B5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3" s="2">
        <v>41</v>
      </c>
      <c r="D5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3" s="13" t="str">
        <f>IF(FORM_AMOUNT[[#This Row],[ID]]="","",FORM_GEN[[#This Row],[Arrival date]])</f>
        <v/>
      </c>
      <c r="F53" s="13" t="str">
        <f>IF(FORM_AMOUNT[[#This Row],[ID]]="","",FORM_GEN[[#This Row],[Departure date]])</f>
        <v/>
      </c>
      <c r="G53" s="13" t="str">
        <f>IF(FORM_COMP[[#This Row],[Hotel]]="","",FORM_COMP[[#This Row],[Hotel]])</f>
        <v/>
      </c>
      <c r="H53" s="2" t="str">
        <f>IF(FORM_AMOUNT[[#This Row],[ID]]="","",COUNTIF(FORM_COMP[[#This Row],[Room (31/10)]:[Diner (05/11)]],"SINGLE"))</f>
        <v/>
      </c>
      <c r="I53" s="2" t="str">
        <f>IF(FORM_AMOUNT[[#This Row],[ID]]="","",COUNTIF(FORM_COMP[[#This Row],[Room (31/10)]:[Diner (05/11)]],"TWIN"))</f>
        <v/>
      </c>
      <c r="J53" s="2" t="str">
        <f>IF(FORM_AMOUNT[[#This Row],[ID]]="","",COUNTIF(FORM_COMP[[#This Row],[Room (31/10)]:[Diner (05/11)]],"ALONE IN TWIIN"))</f>
        <v/>
      </c>
      <c r="K53" s="2" t="str">
        <f>IF(FORM_AMOUNT[[#This Row],[ID]]="","",COUNTIF(FORM_COMP[[#This Row],[Room (31/10)]:[Lunch (06/11)]],"Yes")+COUNTIF(FORM_COMP[[#This Row],[Room (31/10)]:[Lunch (06/11)]],"Yes (in the hotel)"))</f>
        <v/>
      </c>
      <c r="L53" s="2" t="str">
        <f>IF(FORM_AMOUNT[[#This Row],[ID]]="","",COUNTIF(FORM_COMP[[#This Row],[Room (31/10)]:[Lunch (06/11)]],"Yes (in the hall)"))</f>
        <v/>
      </c>
      <c r="M53" s="40" t="str">
        <f>IF(FORM_AMOUNT[[#This Row],[ID]]="","",SUM('3 - FORM COMP'!AO53:AT53)+FORM_AMOUNT[[#This Row],[Meals (C)]]*IF(FORM_AMOUNT[[#This Row],[Hotel (C)]]="BELAMBRA",25,IF(FORM_AMOUNT[[#This Row],[Hotel (C)]]="PULLMAN",50,30))+FORM_AMOUNT[[#This Row],[Meals in the hall (C)]]*25)</f>
        <v/>
      </c>
      <c r="N53" s="27" t="str">
        <f>IF(FORM_AMOUNT[[#This Row],[ID]]="","",SUM(FORM_AMOUNT[[#This Row],[Competition amount]]))</f>
        <v/>
      </c>
    </row>
    <row r="54" spans="2:14">
      <c r="B5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4" s="2">
        <v>42</v>
      </c>
      <c r="D5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4" s="13" t="str">
        <f>IF(FORM_AMOUNT[[#This Row],[ID]]="","",FORM_GEN[[#This Row],[Arrival date]])</f>
        <v/>
      </c>
      <c r="F54" s="13" t="str">
        <f>IF(FORM_AMOUNT[[#This Row],[ID]]="","",FORM_GEN[[#This Row],[Departure date]])</f>
        <v/>
      </c>
      <c r="G54" s="13" t="str">
        <f>IF(FORM_COMP[[#This Row],[Hotel]]="","",FORM_COMP[[#This Row],[Hotel]])</f>
        <v/>
      </c>
      <c r="H54" s="2" t="str">
        <f>IF(FORM_AMOUNT[[#This Row],[ID]]="","",COUNTIF(FORM_COMP[[#This Row],[Room (31/10)]:[Diner (05/11)]],"SINGLE"))</f>
        <v/>
      </c>
      <c r="I54" s="2" t="str">
        <f>IF(FORM_AMOUNT[[#This Row],[ID]]="","",COUNTIF(FORM_COMP[[#This Row],[Room (31/10)]:[Diner (05/11)]],"TWIN"))</f>
        <v/>
      </c>
      <c r="J54" s="2" t="str">
        <f>IF(FORM_AMOUNT[[#This Row],[ID]]="","",COUNTIF(FORM_COMP[[#This Row],[Room (31/10)]:[Diner (05/11)]],"ALONE IN TWIIN"))</f>
        <v/>
      </c>
      <c r="K54" s="2" t="str">
        <f>IF(FORM_AMOUNT[[#This Row],[ID]]="","",COUNTIF(FORM_COMP[[#This Row],[Room (31/10)]:[Lunch (06/11)]],"Yes")+COUNTIF(FORM_COMP[[#This Row],[Room (31/10)]:[Lunch (06/11)]],"Yes (in the hotel)"))</f>
        <v/>
      </c>
      <c r="L54" s="2" t="str">
        <f>IF(FORM_AMOUNT[[#This Row],[ID]]="","",COUNTIF(FORM_COMP[[#This Row],[Room (31/10)]:[Lunch (06/11)]],"Yes (in the hall)"))</f>
        <v/>
      </c>
      <c r="M54" s="40" t="str">
        <f>IF(FORM_AMOUNT[[#This Row],[ID]]="","",SUM('3 - FORM COMP'!AO54:AT54)+FORM_AMOUNT[[#This Row],[Meals (C)]]*IF(FORM_AMOUNT[[#This Row],[Hotel (C)]]="BELAMBRA",25,IF(FORM_AMOUNT[[#This Row],[Hotel (C)]]="PULLMAN",50,30))+FORM_AMOUNT[[#This Row],[Meals in the hall (C)]]*25)</f>
        <v/>
      </c>
      <c r="N54" s="27" t="str">
        <f>IF(FORM_AMOUNT[[#This Row],[ID]]="","",SUM(FORM_AMOUNT[[#This Row],[Competition amount]]))</f>
        <v/>
      </c>
    </row>
    <row r="55" spans="2:14">
      <c r="B5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5" s="2">
        <v>43</v>
      </c>
      <c r="D5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5" s="13" t="str">
        <f>IF(FORM_AMOUNT[[#This Row],[ID]]="","",FORM_GEN[[#This Row],[Arrival date]])</f>
        <v/>
      </c>
      <c r="F55" s="13" t="str">
        <f>IF(FORM_AMOUNT[[#This Row],[ID]]="","",FORM_GEN[[#This Row],[Departure date]])</f>
        <v/>
      </c>
      <c r="G55" s="13" t="str">
        <f>IF(FORM_COMP[[#This Row],[Hotel]]="","",FORM_COMP[[#This Row],[Hotel]])</f>
        <v/>
      </c>
      <c r="H55" s="2" t="str">
        <f>IF(FORM_AMOUNT[[#This Row],[ID]]="","",COUNTIF(FORM_COMP[[#This Row],[Room (31/10)]:[Diner (05/11)]],"SINGLE"))</f>
        <v/>
      </c>
      <c r="I55" s="2" t="str">
        <f>IF(FORM_AMOUNT[[#This Row],[ID]]="","",COUNTIF(FORM_COMP[[#This Row],[Room (31/10)]:[Diner (05/11)]],"TWIN"))</f>
        <v/>
      </c>
      <c r="J55" s="2" t="str">
        <f>IF(FORM_AMOUNT[[#This Row],[ID]]="","",COUNTIF(FORM_COMP[[#This Row],[Room (31/10)]:[Diner (05/11)]],"ALONE IN TWIIN"))</f>
        <v/>
      </c>
      <c r="K55" s="2" t="str">
        <f>IF(FORM_AMOUNT[[#This Row],[ID]]="","",COUNTIF(FORM_COMP[[#This Row],[Room (31/10)]:[Lunch (06/11)]],"Yes")+COUNTIF(FORM_COMP[[#This Row],[Room (31/10)]:[Lunch (06/11)]],"Yes (in the hotel)"))</f>
        <v/>
      </c>
      <c r="L55" s="2" t="str">
        <f>IF(FORM_AMOUNT[[#This Row],[ID]]="","",COUNTIF(FORM_COMP[[#This Row],[Room (31/10)]:[Lunch (06/11)]],"Yes (in the hall)"))</f>
        <v/>
      </c>
      <c r="M55" s="40" t="str">
        <f>IF(FORM_AMOUNT[[#This Row],[ID]]="","",SUM('3 - FORM COMP'!AO55:AT55)+FORM_AMOUNT[[#This Row],[Meals (C)]]*IF(FORM_AMOUNT[[#This Row],[Hotel (C)]]="BELAMBRA",25,IF(FORM_AMOUNT[[#This Row],[Hotel (C)]]="PULLMAN",50,30))+FORM_AMOUNT[[#This Row],[Meals in the hall (C)]]*25)</f>
        <v/>
      </c>
      <c r="N55" s="27" t="str">
        <f>IF(FORM_AMOUNT[[#This Row],[ID]]="","",SUM(FORM_AMOUNT[[#This Row],[Competition amount]]))</f>
        <v/>
      </c>
    </row>
    <row r="56" spans="2:14">
      <c r="B5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6" s="2">
        <v>44</v>
      </c>
      <c r="D5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6" s="13" t="str">
        <f>IF(FORM_AMOUNT[[#This Row],[ID]]="","",FORM_GEN[[#This Row],[Arrival date]])</f>
        <v/>
      </c>
      <c r="F56" s="13" t="str">
        <f>IF(FORM_AMOUNT[[#This Row],[ID]]="","",FORM_GEN[[#This Row],[Departure date]])</f>
        <v/>
      </c>
      <c r="G56" s="13" t="str">
        <f>IF(FORM_COMP[[#This Row],[Hotel]]="","",FORM_COMP[[#This Row],[Hotel]])</f>
        <v/>
      </c>
      <c r="H56" s="2" t="str">
        <f>IF(FORM_AMOUNT[[#This Row],[ID]]="","",COUNTIF(FORM_COMP[[#This Row],[Room (31/10)]:[Diner (05/11)]],"SINGLE"))</f>
        <v/>
      </c>
      <c r="I56" s="2" t="str">
        <f>IF(FORM_AMOUNT[[#This Row],[ID]]="","",COUNTIF(FORM_COMP[[#This Row],[Room (31/10)]:[Diner (05/11)]],"TWIN"))</f>
        <v/>
      </c>
      <c r="J56" s="2" t="str">
        <f>IF(FORM_AMOUNT[[#This Row],[ID]]="","",COUNTIF(FORM_COMP[[#This Row],[Room (31/10)]:[Diner (05/11)]],"ALONE IN TWIIN"))</f>
        <v/>
      </c>
      <c r="K56" s="2" t="str">
        <f>IF(FORM_AMOUNT[[#This Row],[ID]]="","",COUNTIF(FORM_COMP[[#This Row],[Room (31/10)]:[Lunch (06/11)]],"Yes")+COUNTIF(FORM_COMP[[#This Row],[Room (31/10)]:[Lunch (06/11)]],"Yes (in the hotel)"))</f>
        <v/>
      </c>
      <c r="L56" s="2" t="str">
        <f>IF(FORM_AMOUNT[[#This Row],[ID]]="","",COUNTIF(FORM_COMP[[#This Row],[Room (31/10)]:[Lunch (06/11)]],"Yes (in the hall)"))</f>
        <v/>
      </c>
      <c r="M56" s="40" t="str">
        <f>IF(FORM_AMOUNT[[#This Row],[ID]]="","",SUM('3 - FORM COMP'!AO56:AT56)+FORM_AMOUNT[[#This Row],[Meals (C)]]*IF(FORM_AMOUNT[[#This Row],[Hotel (C)]]="BELAMBRA",25,IF(FORM_AMOUNT[[#This Row],[Hotel (C)]]="PULLMAN",50,30))+FORM_AMOUNT[[#This Row],[Meals in the hall (C)]]*25)</f>
        <v/>
      </c>
      <c r="N56" s="27" t="str">
        <f>IF(FORM_AMOUNT[[#This Row],[ID]]="","",SUM(FORM_AMOUNT[[#This Row],[Competition amount]]))</f>
        <v/>
      </c>
    </row>
    <row r="57" spans="2:14">
      <c r="B5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7" s="2">
        <v>45</v>
      </c>
      <c r="D5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7" s="13" t="str">
        <f>IF(FORM_AMOUNT[[#This Row],[ID]]="","",FORM_GEN[[#This Row],[Arrival date]])</f>
        <v/>
      </c>
      <c r="F57" s="13" t="str">
        <f>IF(FORM_AMOUNT[[#This Row],[ID]]="","",FORM_GEN[[#This Row],[Departure date]])</f>
        <v/>
      </c>
      <c r="G57" s="13" t="str">
        <f>IF(FORM_COMP[[#This Row],[Hotel]]="","",FORM_COMP[[#This Row],[Hotel]])</f>
        <v/>
      </c>
      <c r="H57" s="2" t="str">
        <f>IF(FORM_AMOUNT[[#This Row],[ID]]="","",COUNTIF(FORM_COMP[[#This Row],[Room (31/10)]:[Diner (05/11)]],"SINGLE"))</f>
        <v/>
      </c>
      <c r="I57" s="2" t="str">
        <f>IF(FORM_AMOUNT[[#This Row],[ID]]="","",COUNTIF(FORM_COMP[[#This Row],[Room (31/10)]:[Diner (05/11)]],"TWIN"))</f>
        <v/>
      </c>
      <c r="J57" s="2" t="str">
        <f>IF(FORM_AMOUNT[[#This Row],[ID]]="","",COUNTIF(FORM_COMP[[#This Row],[Room (31/10)]:[Diner (05/11)]],"ALONE IN TWIIN"))</f>
        <v/>
      </c>
      <c r="K57" s="2" t="str">
        <f>IF(FORM_AMOUNT[[#This Row],[ID]]="","",COUNTIF(FORM_COMP[[#This Row],[Room (31/10)]:[Lunch (06/11)]],"Yes")+COUNTIF(FORM_COMP[[#This Row],[Room (31/10)]:[Lunch (06/11)]],"Yes (in the hotel)"))</f>
        <v/>
      </c>
      <c r="L57" s="2" t="str">
        <f>IF(FORM_AMOUNT[[#This Row],[ID]]="","",COUNTIF(FORM_COMP[[#This Row],[Room (31/10)]:[Lunch (06/11)]],"Yes (in the hall)"))</f>
        <v/>
      </c>
      <c r="M57" s="40" t="str">
        <f>IF(FORM_AMOUNT[[#This Row],[ID]]="","",SUM('3 - FORM COMP'!AO57:AT57)+FORM_AMOUNT[[#This Row],[Meals (C)]]*IF(FORM_AMOUNT[[#This Row],[Hotel (C)]]="BELAMBRA",25,IF(FORM_AMOUNT[[#This Row],[Hotel (C)]]="PULLMAN",50,30))+FORM_AMOUNT[[#This Row],[Meals in the hall (C)]]*25)</f>
        <v/>
      </c>
      <c r="N57" s="27" t="str">
        <f>IF(FORM_AMOUNT[[#This Row],[ID]]="","",SUM(FORM_AMOUNT[[#This Row],[Competition amount]]))</f>
        <v/>
      </c>
    </row>
    <row r="58" spans="2:14">
      <c r="B5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8" s="2">
        <v>46</v>
      </c>
      <c r="D5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8" s="13" t="str">
        <f>IF(FORM_AMOUNT[[#This Row],[ID]]="","",FORM_GEN[[#This Row],[Arrival date]])</f>
        <v/>
      </c>
      <c r="F58" s="13" t="str">
        <f>IF(FORM_AMOUNT[[#This Row],[ID]]="","",FORM_GEN[[#This Row],[Departure date]])</f>
        <v/>
      </c>
      <c r="G58" s="13" t="str">
        <f>IF(FORM_COMP[[#This Row],[Hotel]]="","",FORM_COMP[[#This Row],[Hotel]])</f>
        <v/>
      </c>
      <c r="H58" s="2" t="str">
        <f>IF(FORM_AMOUNT[[#This Row],[ID]]="","",COUNTIF(FORM_COMP[[#This Row],[Room (31/10)]:[Diner (05/11)]],"SINGLE"))</f>
        <v/>
      </c>
      <c r="I58" s="2" t="str">
        <f>IF(FORM_AMOUNT[[#This Row],[ID]]="","",COUNTIF(FORM_COMP[[#This Row],[Room (31/10)]:[Diner (05/11)]],"TWIN"))</f>
        <v/>
      </c>
      <c r="J58" s="2" t="str">
        <f>IF(FORM_AMOUNT[[#This Row],[ID]]="","",COUNTIF(FORM_COMP[[#This Row],[Room (31/10)]:[Diner (05/11)]],"ALONE IN TWIIN"))</f>
        <v/>
      </c>
      <c r="K58" s="2" t="str">
        <f>IF(FORM_AMOUNT[[#This Row],[ID]]="","",COUNTIF(FORM_COMP[[#This Row],[Room (31/10)]:[Lunch (06/11)]],"Yes")+COUNTIF(FORM_COMP[[#This Row],[Room (31/10)]:[Lunch (06/11)]],"Yes (in the hotel)"))</f>
        <v/>
      </c>
      <c r="L58" s="2" t="str">
        <f>IF(FORM_AMOUNT[[#This Row],[ID]]="","",COUNTIF(FORM_COMP[[#This Row],[Room (31/10)]:[Lunch (06/11)]],"Yes (in the hall)"))</f>
        <v/>
      </c>
      <c r="M58" s="40" t="str">
        <f>IF(FORM_AMOUNT[[#This Row],[ID]]="","",SUM('3 - FORM COMP'!AO58:AT58)+FORM_AMOUNT[[#This Row],[Meals (C)]]*IF(FORM_AMOUNT[[#This Row],[Hotel (C)]]="BELAMBRA",25,IF(FORM_AMOUNT[[#This Row],[Hotel (C)]]="PULLMAN",50,30))+FORM_AMOUNT[[#This Row],[Meals in the hall (C)]]*25)</f>
        <v/>
      </c>
      <c r="N58" s="27" t="str">
        <f>IF(FORM_AMOUNT[[#This Row],[ID]]="","",SUM(FORM_AMOUNT[[#This Row],[Competition amount]]))</f>
        <v/>
      </c>
    </row>
    <row r="59" spans="2:14">
      <c r="B5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9" s="2">
        <v>47</v>
      </c>
      <c r="D5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9" s="13" t="str">
        <f>IF(FORM_AMOUNT[[#This Row],[ID]]="","",FORM_GEN[[#This Row],[Arrival date]])</f>
        <v/>
      </c>
      <c r="F59" s="13" t="str">
        <f>IF(FORM_AMOUNT[[#This Row],[ID]]="","",FORM_GEN[[#This Row],[Departure date]])</f>
        <v/>
      </c>
      <c r="G59" s="13" t="str">
        <f>IF(FORM_COMP[[#This Row],[Hotel]]="","",FORM_COMP[[#This Row],[Hotel]])</f>
        <v/>
      </c>
      <c r="H59" s="2" t="str">
        <f>IF(FORM_AMOUNT[[#This Row],[ID]]="","",COUNTIF(FORM_COMP[[#This Row],[Room (31/10)]:[Diner (05/11)]],"SINGLE"))</f>
        <v/>
      </c>
      <c r="I59" s="2" t="str">
        <f>IF(FORM_AMOUNT[[#This Row],[ID]]="","",COUNTIF(FORM_COMP[[#This Row],[Room (31/10)]:[Diner (05/11)]],"TWIN"))</f>
        <v/>
      </c>
      <c r="J59" s="2" t="str">
        <f>IF(FORM_AMOUNT[[#This Row],[ID]]="","",COUNTIF(FORM_COMP[[#This Row],[Room (31/10)]:[Diner (05/11)]],"ALONE IN TWIIN"))</f>
        <v/>
      </c>
      <c r="K59" s="2" t="str">
        <f>IF(FORM_AMOUNT[[#This Row],[ID]]="","",COUNTIF(FORM_COMP[[#This Row],[Room (31/10)]:[Lunch (06/11)]],"Yes")+COUNTIF(FORM_COMP[[#This Row],[Room (31/10)]:[Lunch (06/11)]],"Yes (in the hotel)"))</f>
        <v/>
      </c>
      <c r="L59" s="2" t="str">
        <f>IF(FORM_AMOUNT[[#This Row],[ID]]="","",COUNTIF(FORM_COMP[[#This Row],[Room (31/10)]:[Lunch (06/11)]],"Yes (in the hall)"))</f>
        <v/>
      </c>
      <c r="M59" s="40" t="str">
        <f>IF(FORM_AMOUNT[[#This Row],[ID]]="","",SUM('3 - FORM COMP'!AO59:AT59)+FORM_AMOUNT[[#This Row],[Meals (C)]]*IF(FORM_AMOUNT[[#This Row],[Hotel (C)]]="BELAMBRA",25,IF(FORM_AMOUNT[[#This Row],[Hotel (C)]]="PULLMAN",50,30))+FORM_AMOUNT[[#This Row],[Meals in the hall (C)]]*25)</f>
        <v/>
      </c>
      <c r="N59" s="27" t="str">
        <f>IF(FORM_AMOUNT[[#This Row],[ID]]="","",SUM(FORM_AMOUNT[[#This Row],[Competition amount]]))</f>
        <v/>
      </c>
    </row>
    <row r="60" spans="2:14">
      <c r="B6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60" s="2">
        <v>48</v>
      </c>
      <c r="D6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0" s="13" t="str">
        <f>IF(FORM_AMOUNT[[#This Row],[ID]]="","",FORM_GEN[[#This Row],[Arrival date]])</f>
        <v/>
      </c>
      <c r="F60" s="13" t="str">
        <f>IF(FORM_AMOUNT[[#This Row],[ID]]="","",FORM_GEN[[#This Row],[Departure date]])</f>
        <v/>
      </c>
      <c r="G60" s="13" t="str">
        <f>IF(FORM_COMP[[#This Row],[Hotel]]="","",FORM_COMP[[#This Row],[Hotel]])</f>
        <v/>
      </c>
      <c r="H60" s="2" t="str">
        <f>IF(FORM_AMOUNT[[#This Row],[ID]]="","",COUNTIF(FORM_COMP[[#This Row],[Room (31/10)]:[Diner (05/11)]],"SINGLE"))</f>
        <v/>
      </c>
      <c r="I60" s="2" t="str">
        <f>IF(FORM_AMOUNT[[#This Row],[ID]]="","",COUNTIF(FORM_COMP[[#This Row],[Room (31/10)]:[Diner (05/11)]],"TWIN"))</f>
        <v/>
      </c>
      <c r="J60" s="2" t="str">
        <f>IF(FORM_AMOUNT[[#This Row],[ID]]="","",COUNTIF(FORM_COMP[[#This Row],[Room (31/10)]:[Diner (05/11)]],"ALONE IN TWIIN"))</f>
        <v/>
      </c>
      <c r="K60" s="2" t="str">
        <f>IF(FORM_AMOUNT[[#This Row],[ID]]="","",COUNTIF(FORM_COMP[[#This Row],[Room (31/10)]:[Lunch (06/11)]],"Yes")+COUNTIF(FORM_COMP[[#This Row],[Room (31/10)]:[Lunch (06/11)]],"Yes (in the hotel)"))</f>
        <v/>
      </c>
      <c r="L60" s="2" t="str">
        <f>IF(FORM_AMOUNT[[#This Row],[ID]]="","",COUNTIF(FORM_COMP[[#This Row],[Room (31/10)]:[Lunch (06/11)]],"Yes (in the hall)"))</f>
        <v/>
      </c>
      <c r="M60" s="40" t="str">
        <f>IF(FORM_AMOUNT[[#This Row],[ID]]="","",SUM('3 - FORM COMP'!AO60:AT60)+FORM_AMOUNT[[#This Row],[Meals (C)]]*IF(FORM_AMOUNT[[#This Row],[Hotel (C)]]="BELAMBRA",25,IF(FORM_AMOUNT[[#This Row],[Hotel (C)]]="PULLMAN",50,30))+FORM_AMOUNT[[#This Row],[Meals in the hall (C)]]*25)</f>
        <v/>
      </c>
      <c r="N60" s="27" t="str">
        <f>IF(FORM_AMOUNT[[#This Row],[ID]]="","",SUM(FORM_AMOUNT[[#This Row],[Competition amount]]))</f>
        <v/>
      </c>
    </row>
    <row r="61" spans="2:14">
      <c r="B6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61" s="2">
        <v>49</v>
      </c>
      <c r="D6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1" s="13" t="str">
        <f>IF(FORM_AMOUNT[[#This Row],[ID]]="","",FORM_GEN[[#This Row],[Arrival date]])</f>
        <v/>
      </c>
      <c r="F61" s="13" t="str">
        <f>IF(FORM_AMOUNT[[#This Row],[ID]]="","",FORM_GEN[[#This Row],[Departure date]])</f>
        <v/>
      </c>
      <c r="G61" s="13" t="str">
        <f>IF(FORM_COMP[[#This Row],[Hotel]]="","",FORM_COMP[[#This Row],[Hotel]])</f>
        <v/>
      </c>
      <c r="H61" s="2" t="str">
        <f>IF(FORM_AMOUNT[[#This Row],[ID]]="","",COUNTIF(FORM_COMP[[#This Row],[Room (31/10)]:[Diner (05/11)]],"SINGLE"))</f>
        <v/>
      </c>
      <c r="I61" s="2" t="str">
        <f>IF(FORM_AMOUNT[[#This Row],[ID]]="","",COUNTIF(FORM_COMP[[#This Row],[Room (31/10)]:[Diner (05/11)]],"TWIN"))</f>
        <v/>
      </c>
      <c r="J61" s="2" t="str">
        <f>IF(FORM_AMOUNT[[#This Row],[ID]]="","",COUNTIF(FORM_COMP[[#This Row],[Room (31/10)]:[Diner (05/11)]],"ALONE IN TWIIN"))</f>
        <v/>
      </c>
      <c r="K61" s="2" t="str">
        <f>IF(FORM_AMOUNT[[#This Row],[ID]]="","",COUNTIF(FORM_COMP[[#This Row],[Room (31/10)]:[Lunch (06/11)]],"Yes")+COUNTIF(FORM_COMP[[#This Row],[Room (31/10)]:[Lunch (06/11)]],"Yes (in the hotel)"))</f>
        <v/>
      </c>
      <c r="L61" s="2" t="str">
        <f>IF(FORM_AMOUNT[[#This Row],[ID]]="","",COUNTIF(FORM_COMP[[#This Row],[Room (31/10)]:[Lunch (06/11)]],"Yes (in the hall)"))</f>
        <v/>
      </c>
      <c r="M61" s="40" t="str">
        <f>IF(FORM_AMOUNT[[#This Row],[ID]]="","",SUM('3 - FORM COMP'!AO61:AT61)+FORM_AMOUNT[[#This Row],[Meals (C)]]*IF(FORM_AMOUNT[[#This Row],[Hotel (C)]]="BELAMBRA",25,IF(FORM_AMOUNT[[#This Row],[Hotel (C)]]="PULLMAN",50,30))+FORM_AMOUNT[[#This Row],[Meals in the hall (C)]]*25)</f>
        <v/>
      </c>
      <c r="N61" s="27" t="str">
        <f>IF(FORM_AMOUNT[[#This Row],[ID]]="","",SUM(FORM_AMOUNT[[#This Row],[Competition amount]]))</f>
        <v/>
      </c>
    </row>
    <row r="62" spans="2:14">
      <c r="B6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62" s="2">
        <v>50</v>
      </c>
      <c r="D6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2" s="13" t="str">
        <f>IF(FORM_AMOUNT[[#This Row],[ID]]="","",FORM_GEN[[#This Row],[Arrival date]])</f>
        <v/>
      </c>
      <c r="F62" s="13" t="str">
        <f>IF(FORM_AMOUNT[[#This Row],[ID]]="","",FORM_GEN[[#This Row],[Departure date]])</f>
        <v/>
      </c>
      <c r="G62" s="13" t="str">
        <f>IF(FORM_COMP[[#This Row],[Hotel]]="","",FORM_COMP[[#This Row],[Hotel]])</f>
        <v/>
      </c>
      <c r="H62" s="2" t="str">
        <f>IF(FORM_AMOUNT[[#This Row],[ID]]="","",COUNTIF(FORM_COMP[[#This Row],[Room (31/10)]:[Diner (05/11)]],"SINGLE"))</f>
        <v/>
      </c>
      <c r="I62" s="2" t="str">
        <f>IF(FORM_AMOUNT[[#This Row],[ID]]="","",COUNTIF(FORM_COMP[[#This Row],[Room (31/10)]:[Diner (05/11)]],"TWIN"))</f>
        <v/>
      </c>
      <c r="J62" s="2" t="str">
        <f>IF(FORM_AMOUNT[[#This Row],[ID]]="","",COUNTIF(FORM_COMP[[#This Row],[Room (31/10)]:[Diner (05/11)]],"ALONE IN TWIIN"))</f>
        <v/>
      </c>
      <c r="K62" s="2" t="str">
        <f>IF(FORM_AMOUNT[[#This Row],[ID]]="","",COUNTIF(FORM_COMP[[#This Row],[Room (31/10)]:[Lunch (06/11)]],"Yes")+COUNTIF(FORM_COMP[[#This Row],[Room (31/10)]:[Lunch (06/11)]],"Yes (in the hotel)"))</f>
        <v/>
      </c>
      <c r="L62" s="2" t="str">
        <f>IF(FORM_AMOUNT[[#This Row],[ID]]="","",COUNTIF(FORM_COMP[[#This Row],[Room (31/10)]:[Lunch (06/11)]],"Yes (in the hall)"))</f>
        <v/>
      </c>
      <c r="M62" s="40" t="str">
        <f>IF(FORM_AMOUNT[[#This Row],[ID]]="","",SUM('3 - FORM COMP'!AO62:AT62)+FORM_AMOUNT[[#This Row],[Meals (C)]]*IF(FORM_AMOUNT[[#This Row],[Hotel (C)]]="BELAMBRA",25,IF(FORM_AMOUNT[[#This Row],[Hotel (C)]]="PULLMAN",50,30))+FORM_AMOUNT[[#This Row],[Meals in the hall (C)]]*25)</f>
        <v/>
      </c>
      <c r="N62" s="27" t="str">
        <f>IF(FORM_AMOUNT[[#This Row],[ID]]="","",SUM(FORM_AMOUNT[[#This Row],[Competition amount]]))</f>
        <v/>
      </c>
    </row>
    <row r="64" spans="2:14" ht="8" customHeight="1"/>
    <row r="65" spans="9:13">
      <c r="M65" s="38"/>
    </row>
    <row r="66" spans="9:13">
      <c r="I66" s="69" t="s">
        <v>599</v>
      </c>
      <c r="J66" s="69"/>
      <c r="K66" s="69"/>
      <c r="L66" s="36">
        <f>SUM(FORM_AMOUNT[Competition amount])</f>
        <v>0</v>
      </c>
      <c r="M66" s="38"/>
    </row>
    <row r="67" spans="9:13">
      <c r="I67" s="41"/>
      <c r="J67" s="41"/>
      <c r="K67" s="41"/>
      <c r="L67" s="37"/>
      <c r="M67" s="38"/>
    </row>
    <row r="68" spans="9:13">
      <c r="I68" s="69" t="s">
        <v>598</v>
      </c>
      <c r="J68" s="69"/>
      <c r="K68" s="69"/>
      <c r="L68" s="43">
        <v>0</v>
      </c>
      <c r="M68" s="33"/>
    </row>
    <row r="69" spans="9:13">
      <c r="I69" s="33"/>
      <c r="J69" s="33"/>
      <c r="K69" s="33"/>
      <c r="M69" s="38"/>
    </row>
    <row r="70" spans="9:13">
      <c r="I70" s="69" t="s">
        <v>492</v>
      </c>
      <c r="J70" s="69"/>
      <c r="K70" s="69"/>
      <c r="L70" s="37">
        <f>SUM(L66,L68)</f>
        <v>0</v>
      </c>
    </row>
  </sheetData>
  <sheetProtection algorithmName="SHA-512" hashValue="2wUfzc/gSZW/b63e4dKSvFrltgVYWCrw7kp++rxaipSj6esNB1r+vHk5It1JBkYH8kpNsrYV+StygdsAn7grvA==" saltValue="8Sulvjm2POsZGddBre5SUg==" spinCount="100000" sheet="1" formatCells="0"/>
  <mergeCells count="8">
    <mergeCell ref="A1:N5"/>
    <mergeCell ref="G11:M11"/>
    <mergeCell ref="I66:K66"/>
    <mergeCell ref="I70:K70"/>
    <mergeCell ref="G7:M7"/>
    <mergeCell ref="G8:M8"/>
    <mergeCell ref="I68:K68"/>
    <mergeCell ref="G9:M9"/>
  </mergeCells>
  <phoneticPr fontId="10" type="noConversion"/>
  <conditionalFormatting sqref="I13:I62">
    <cfRule type="expression" dxfId="0" priority="4">
      <formula>IF(OR($H13="Individual transport",$H13="Bus"),1,0)=1</formula>
    </cfRule>
  </conditionalFormatting>
  <pageMargins left="0.25" right="0.25" top="0.75" bottom="0.75" header="0.3" footer="0.3"/>
  <pageSetup paperSize="9" scale="38" orientation="landscape" horizontalDpi="0" verticalDpi="0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8282B-543E-474B-9E33-D6891C0361D1}">
  <sheetPr codeName="Feuil8"/>
  <dimension ref="A1:BF51"/>
  <sheetViews>
    <sheetView topLeftCell="N1" workbookViewId="0">
      <selection activeCell="W12" sqref="W12"/>
    </sheetView>
  </sheetViews>
  <sheetFormatPr baseColWidth="10" defaultColWidth="11" defaultRowHeight="16"/>
  <cols>
    <col min="1" max="1" width="10" bestFit="1" customWidth="1"/>
    <col min="2" max="2" width="5" bestFit="1" customWidth="1"/>
    <col min="3" max="3" width="50.83203125" customWidth="1"/>
    <col min="4" max="4" width="4.83203125" bestFit="1" customWidth="1"/>
    <col min="6" max="6" width="10" bestFit="1" customWidth="1"/>
    <col min="7" max="7" width="8.1640625" bestFit="1" customWidth="1"/>
    <col min="8" max="8" width="16.33203125" bestFit="1" customWidth="1"/>
    <col min="9" max="9" width="13.83203125" bestFit="1" customWidth="1"/>
    <col min="10" max="10" width="23.83203125" bestFit="1" customWidth="1"/>
    <col min="11" max="11" width="15.33203125" bestFit="1" customWidth="1"/>
    <col min="12" max="13" width="10.83203125" bestFit="1" customWidth="1"/>
    <col min="16" max="23" width="12.1640625" customWidth="1"/>
    <col min="40" max="40" width="48" bestFit="1" customWidth="1"/>
  </cols>
  <sheetData>
    <row r="1" spans="1:58">
      <c r="A1" t="s">
        <v>534</v>
      </c>
      <c r="B1" t="s">
        <v>535</v>
      </c>
      <c r="C1" t="s">
        <v>495</v>
      </c>
      <c r="D1" t="s">
        <v>2</v>
      </c>
      <c r="E1" t="s">
        <v>496</v>
      </c>
      <c r="F1" t="s">
        <v>505</v>
      </c>
      <c r="G1" t="s">
        <v>3</v>
      </c>
      <c r="H1" t="s">
        <v>536</v>
      </c>
      <c r="I1" t="s">
        <v>537</v>
      </c>
      <c r="J1" t="s">
        <v>538</v>
      </c>
      <c r="K1" t="s">
        <v>539</v>
      </c>
      <c r="L1" t="s">
        <v>540</v>
      </c>
      <c r="M1" t="s">
        <v>541</v>
      </c>
      <c r="N1" t="s">
        <v>504</v>
      </c>
      <c r="O1" t="s">
        <v>528</v>
      </c>
      <c r="P1" s="8">
        <v>45230</v>
      </c>
      <c r="Q1" s="8">
        <v>45231</v>
      </c>
      <c r="R1" s="8">
        <v>45232</v>
      </c>
      <c r="S1" s="8">
        <v>45233</v>
      </c>
      <c r="T1" s="8">
        <v>45234</v>
      </c>
      <c r="U1" s="8">
        <v>45235</v>
      </c>
      <c r="V1" s="8">
        <v>45236</v>
      </c>
      <c r="W1" s="8">
        <v>45237</v>
      </c>
      <c r="X1" t="s">
        <v>542</v>
      </c>
      <c r="Y1" t="s">
        <v>508</v>
      </c>
      <c r="Z1" t="s">
        <v>509</v>
      </c>
      <c r="AA1" t="s">
        <v>502</v>
      </c>
      <c r="AB1" t="s">
        <v>512</v>
      </c>
      <c r="AC1" t="s">
        <v>513</v>
      </c>
      <c r="AD1" t="s">
        <v>514</v>
      </c>
      <c r="AE1" t="s">
        <v>515</v>
      </c>
      <c r="AF1" t="s">
        <v>516</v>
      </c>
      <c r="AG1" t="s">
        <v>543</v>
      </c>
      <c r="AH1" t="s">
        <v>503</v>
      </c>
      <c r="AI1" t="s">
        <v>518</v>
      </c>
      <c r="AJ1" t="s">
        <v>519</v>
      </c>
      <c r="AK1" t="s">
        <v>520</v>
      </c>
      <c r="AL1" t="s">
        <v>521</v>
      </c>
      <c r="AM1" t="s">
        <v>522</v>
      </c>
      <c r="AN1" t="s">
        <v>523</v>
      </c>
      <c r="AO1" t="s">
        <v>578</v>
      </c>
      <c r="AP1" t="s">
        <v>582</v>
      </c>
      <c r="AQ1" t="s">
        <v>581</v>
      </c>
      <c r="AR1" t="s">
        <v>579</v>
      </c>
      <c r="AS1" t="s">
        <v>584</v>
      </c>
      <c r="AT1" t="s">
        <v>585</v>
      </c>
      <c r="AU1" t="s">
        <v>587</v>
      </c>
      <c r="AV1" t="s">
        <v>588</v>
      </c>
      <c r="AW1" t="s">
        <v>590</v>
      </c>
      <c r="AX1" t="s">
        <v>591</v>
      </c>
      <c r="AY1" t="s">
        <v>574</v>
      </c>
      <c r="AZ1" t="s">
        <v>575</v>
      </c>
      <c r="BA1" t="s">
        <v>576</v>
      </c>
      <c r="BB1" t="s">
        <v>600</v>
      </c>
      <c r="BC1" t="s">
        <v>601</v>
      </c>
      <c r="BD1" t="s">
        <v>602</v>
      </c>
      <c r="BE1" t="s">
        <v>603</v>
      </c>
      <c r="BF1" t="s">
        <v>546</v>
      </c>
    </row>
    <row r="2" spans="1:58">
      <c r="A2" t="str">
        <f>IF(E2="","",'1 - SUMMARY'!F$10)</f>
        <v/>
      </c>
      <c r="B2" t="str">
        <f>IF(E2="","",1)</f>
        <v/>
      </c>
      <c r="C2" t="str">
        <f>IF(AMOUNT!D13="","",AMOUNT!D13)</f>
        <v/>
      </c>
      <c r="D2" t="str">
        <f>IF(E2="","",'2 - FORM GENERAL'!D13)</f>
        <v/>
      </c>
      <c r="E2" t="str">
        <f>IF('2 - FORM GENERAL'!E13="","",'2 - FORM GENERAL'!E13)</f>
        <v/>
      </c>
      <c r="F2" t="str">
        <f>IF('2 - FORM GENERAL'!F13="","",'2 - FORM GENERAL'!F13)</f>
        <v/>
      </c>
      <c r="G2" t="str">
        <f>IF('2 - FORM GENERAL'!G13="","",'2 - FORM GENERAL'!G13)</f>
        <v/>
      </c>
      <c r="H2" t="str">
        <f>IF('2 - FORM GENERAL'!H13="","",'2 - FORM GENERAL'!H13)</f>
        <v/>
      </c>
      <c r="I2" t="str">
        <f>IF('2 - FORM GENERAL'!I13="","",'2 - FORM GENERAL'!I13)</f>
        <v/>
      </c>
      <c r="J2" s="8" t="str">
        <f>IF('2 - FORM GENERAL'!J13="","",'2 - FORM GENERAL'!J13)</f>
        <v/>
      </c>
      <c r="K2" t="str">
        <f>IF('2 - FORM GENERAL'!K13="","",'2 - FORM GENERAL'!K13)</f>
        <v/>
      </c>
      <c r="L2" s="8" t="str">
        <f>IF('2 - FORM GENERAL'!L13="","",'2 - FORM GENERAL'!L13)</f>
        <v/>
      </c>
      <c r="M2" s="8" t="str">
        <f>IF('2 - FORM GENERAL'!M13="","",'2 - FORM GENERAL'!M13)</f>
        <v/>
      </c>
      <c r="N2" t="str">
        <f>IF('2 - FORM GENERAL'!N13="","",'2 - FORM GENERAL'!N13)</f>
        <v/>
      </c>
      <c r="O2" t="str">
        <f>IF('3 - FORM COMP'!J13="","",'3 - FORM COMP'!J13)</f>
        <v/>
      </c>
      <c r="P2" s="8" t="str">
        <f>IF('3 - FORM COMP'!K13="","",'3 - FORM COMP'!K13)</f>
        <v/>
      </c>
      <c r="Q2" s="8" t="str">
        <f>IF('3 - FORM COMP'!N13="","",'3 - FORM COMP'!N13)</f>
        <v/>
      </c>
      <c r="R2" s="8" t="str">
        <f>IF('3 - FORM COMP'!Q13="","",'3 - FORM COMP'!Q13)</f>
        <v/>
      </c>
      <c r="S2" s="8" t="str">
        <f>IF('3 - FORM COMP'!T13="","",'3 - FORM COMP'!T13)</f>
        <v/>
      </c>
      <c r="T2" s="8" t="str">
        <f>IF('3 - FORM COMP'!W13="","",'3 - FORM COMP'!W13)</f>
        <v/>
      </c>
      <c r="U2" t="str">
        <f>IF('3 - FORM COMP'!Z13="","",'3 - FORM COMP'!Z13)</f>
        <v/>
      </c>
      <c r="X2" t="str">
        <f>IF('3 - FORM COMP'!AD13="","",'3 - FORM COMP'!AD13)</f>
        <v/>
      </c>
      <c r="Y2" t="str">
        <f>IF('3 - FORM COMP'!AE13="","",'3 - FORM COMP'!AE13)</f>
        <v/>
      </c>
      <c r="Z2" t="str">
        <f>IF('3 - FORM COMP'!AF13="","",'3 - FORM COMP'!AF13)</f>
        <v/>
      </c>
      <c r="AA2" s="8" t="str">
        <f>IF('4 - TRANSPORT'!G13="","",'4 - TRANSPORT'!G13)</f>
        <v/>
      </c>
      <c r="AB2" t="str">
        <f>IF('4 - TRANSPORT'!H13="","",'4 - TRANSPORT'!H13)</f>
        <v/>
      </c>
      <c r="AC2" t="str">
        <f>IF('4 - TRANSPORT'!I13="","",'4 - TRANSPORT'!I13)</f>
        <v/>
      </c>
      <c r="AD2" s="26" t="str">
        <f>IF('4 - TRANSPORT'!J13="","",'4 - TRANSPORT'!J13)</f>
        <v/>
      </c>
      <c r="AE2" t="str">
        <f>IF('4 - TRANSPORT'!K13="","",'4 - TRANSPORT'!K13)</f>
        <v/>
      </c>
      <c r="AF2" t="str">
        <f>IF('4 - TRANSPORT'!L13="","",'4 - TRANSPORT'!L13)</f>
        <v/>
      </c>
      <c r="AG2" t="str">
        <f>IF('4 - TRANSPORT'!M13="","",'4 - TRANSPORT'!M13)</f>
        <v/>
      </c>
      <c r="AH2" s="8" t="str">
        <f>IF('4 - TRANSPORT'!N13="","",'4 - TRANSPORT'!N13)</f>
        <v/>
      </c>
      <c r="AI2" t="str">
        <f>IF('4 - TRANSPORT'!O13="","",'4 - TRANSPORT'!O13)</f>
        <v/>
      </c>
      <c r="AJ2" t="str">
        <f>IF('4 - TRANSPORT'!P13="","",'4 - TRANSPORT'!P13)</f>
        <v/>
      </c>
      <c r="AK2" s="26" t="str">
        <f>IF('4 - TRANSPORT'!Q13="","",'4 - TRANSPORT'!Q13)</f>
        <v/>
      </c>
      <c r="AL2" t="str">
        <f>IF('4 - TRANSPORT'!R13="","",'4 - TRANSPORT'!R13)</f>
        <v/>
      </c>
      <c r="AM2" t="str">
        <f>IF('4 - TRANSPORT'!S13="","",'4 - TRANSPORT'!S13)</f>
        <v/>
      </c>
      <c r="AN2" t="str">
        <f>IF('4 - TRANSPORT'!T13="","",'4 - TRANSPORT'!T13)</f>
        <v/>
      </c>
      <c r="AO2" s="8" t="str">
        <f>IF('3 - FORM COMP'!L13="","",'3 - FORM COMP'!L13)</f>
        <v/>
      </c>
      <c r="AP2" t="str">
        <f>IF('3 - FORM COMP'!M13="","",'3 - FORM COMP'!M13)</f>
        <v/>
      </c>
      <c r="AQ2" t="str">
        <f>IF('3 - FORM COMP'!O13="","",'3 - FORM COMP'!O13)</f>
        <v/>
      </c>
      <c r="AR2" t="str">
        <f>IF('3 - FORM COMP'!P13="","",'3 - FORM COMP'!P13)</f>
        <v/>
      </c>
      <c r="AS2" t="str">
        <f>IF('3 - FORM COMP'!R13="","",'3 - FORM COMP'!R13)</f>
        <v/>
      </c>
      <c r="AT2" t="str">
        <f>IF('3 - FORM COMP'!S13="","",'3 - FORM COMP'!S13)</f>
        <v/>
      </c>
      <c r="AU2" t="str">
        <f>IF('3 - FORM COMP'!U13="","",'3 - FORM COMP'!U13)</f>
        <v/>
      </c>
      <c r="AV2" t="str">
        <f>IF('3 - FORM COMP'!V13="","",'3 - FORM COMP'!V13)</f>
        <v/>
      </c>
      <c r="AW2" t="str">
        <f>IF('3 - FORM COMP'!X13="","",'3 - FORM COMP'!X13)</f>
        <v/>
      </c>
      <c r="AX2" t="str">
        <f>IF('3 - FORM COMP'!Y13="","",'3 - FORM COMP'!Y13)</f>
        <v/>
      </c>
      <c r="AY2" t="str">
        <f>IF('3 - FORM COMP'!AA13="","",'3 - FORM COMP'!AA13)</f>
        <v/>
      </c>
      <c r="AZ2" t="str">
        <f>IF('3 - FORM COMP'!AB13="","",'3 - FORM COMP'!AB13)</f>
        <v/>
      </c>
      <c r="BA2" t="str">
        <f>IF('3 - FORM COMP'!AC13="","",'3 - FORM COMP'!AC13)</f>
        <v/>
      </c>
      <c r="BF2">
        <f>AMOUNT!L68</f>
        <v>0</v>
      </c>
    </row>
    <row r="3" spans="1:58">
      <c r="A3" t="str">
        <f>IF(E3="","",'1 - SUMMARY'!F$10)</f>
        <v/>
      </c>
      <c r="B3" t="str">
        <f t="shared" ref="B3:B51" si="0">IF(E3="","",1)</f>
        <v/>
      </c>
      <c r="C3" t="str">
        <f>IF(AMOUNT!D14="","",AMOUNT!D14)</f>
        <v/>
      </c>
      <c r="D3" t="str">
        <f>IF(E3="","",'2 - FORM GENERAL'!D14)</f>
        <v/>
      </c>
      <c r="E3" t="str">
        <f>IF('2 - FORM GENERAL'!E14="","",'2 - FORM GENERAL'!E14)</f>
        <v/>
      </c>
      <c r="F3" t="str">
        <f>IF('2 - FORM GENERAL'!F14="","",'2 - FORM GENERAL'!F14)</f>
        <v/>
      </c>
      <c r="G3" t="str">
        <f>IF('2 - FORM GENERAL'!G14="","",'2 - FORM GENERAL'!G14)</f>
        <v/>
      </c>
      <c r="H3" t="str">
        <f>IF('2 - FORM GENERAL'!H14="","",'2 - FORM GENERAL'!H14)</f>
        <v/>
      </c>
      <c r="I3" t="str">
        <f>IF('2 - FORM GENERAL'!I14="","",'2 - FORM GENERAL'!I14)</f>
        <v/>
      </c>
      <c r="J3" s="8" t="str">
        <f>IF('2 - FORM GENERAL'!J14="","",'2 - FORM GENERAL'!J14)</f>
        <v/>
      </c>
      <c r="K3" t="str">
        <f>IF('2 - FORM GENERAL'!K14="","",'2 - FORM GENERAL'!K14)</f>
        <v/>
      </c>
      <c r="L3" s="8" t="str">
        <f>IF('2 - FORM GENERAL'!L14="","",'2 - FORM GENERAL'!L14)</f>
        <v/>
      </c>
      <c r="M3" s="8" t="str">
        <f>IF('2 - FORM GENERAL'!M14="","",'2 - FORM GENERAL'!M14)</f>
        <v/>
      </c>
      <c r="N3" t="str">
        <f>IF('2 - FORM GENERAL'!N14="","",'2 - FORM GENERAL'!N14)</f>
        <v/>
      </c>
      <c r="O3" t="str">
        <f>IF('3 - FORM COMP'!J14="","",'3 - FORM COMP'!J14)</f>
        <v/>
      </c>
      <c r="P3" s="8" t="str">
        <f>IF('3 - FORM COMP'!K14="","",'3 - FORM COMP'!K14)</f>
        <v/>
      </c>
      <c r="Q3" s="8" t="str">
        <f>IF('3 - FORM COMP'!N14="","",'3 - FORM COMP'!N14)</f>
        <v/>
      </c>
      <c r="R3" s="8" t="str">
        <f>IF('3 - FORM COMP'!Q14="","",'3 - FORM COMP'!Q14)</f>
        <v/>
      </c>
      <c r="S3" s="8" t="str">
        <f>IF('3 - FORM COMP'!T14="","",'3 - FORM COMP'!T14)</f>
        <v/>
      </c>
      <c r="T3" s="8" t="str">
        <f>IF('3 - FORM COMP'!W14="","",'3 - FORM COMP'!W14)</f>
        <v/>
      </c>
      <c r="U3" t="str">
        <f>IF('3 - FORM COMP'!Z14="","",'3 - FORM COMP'!Z14)</f>
        <v/>
      </c>
      <c r="V3" s="8"/>
      <c r="W3" s="8"/>
      <c r="X3" t="str">
        <f>IF('3 - FORM COMP'!AD14="","",'3 - FORM COMP'!AD14)</f>
        <v/>
      </c>
      <c r="Y3" t="str">
        <f>IF('3 - FORM COMP'!AE14="","",'3 - FORM COMP'!AE14)</f>
        <v/>
      </c>
      <c r="Z3" t="str">
        <f>IF('3 - FORM COMP'!AF14="","",'3 - FORM COMP'!AF14)</f>
        <v/>
      </c>
      <c r="AA3" s="8" t="str">
        <f>IF('4 - TRANSPORT'!G14="","",'4 - TRANSPORT'!G14)</f>
        <v/>
      </c>
      <c r="AB3" t="str">
        <f>IF('4 - TRANSPORT'!H14="","",'4 - TRANSPORT'!H14)</f>
        <v/>
      </c>
      <c r="AC3" t="str">
        <f>IF('4 - TRANSPORT'!I14="","",'4 - TRANSPORT'!I14)</f>
        <v/>
      </c>
      <c r="AD3" s="26" t="str">
        <f>IF('4 - TRANSPORT'!J14="","",'4 - TRANSPORT'!J14)</f>
        <v/>
      </c>
      <c r="AE3" t="str">
        <f>IF('4 - TRANSPORT'!K14="","",'4 - TRANSPORT'!K14)</f>
        <v/>
      </c>
      <c r="AF3" t="str">
        <f>IF('4 - TRANSPORT'!L14="","",'4 - TRANSPORT'!L14)</f>
        <v/>
      </c>
      <c r="AG3" t="str">
        <f>IF('4 - TRANSPORT'!M14="","",'4 - TRANSPORT'!M14)</f>
        <v/>
      </c>
      <c r="AH3" s="8" t="str">
        <f>IF('4 - TRANSPORT'!N14="","",'4 - TRANSPORT'!N14)</f>
        <v/>
      </c>
      <c r="AI3" t="str">
        <f>IF('4 - TRANSPORT'!O14="","",'4 - TRANSPORT'!O14)</f>
        <v/>
      </c>
      <c r="AJ3" t="str">
        <f>IF('4 - TRANSPORT'!P14="","",'4 - TRANSPORT'!P14)</f>
        <v/>
      </c>
      <c r="AK3" s="26" t="str">
        <f>IF('4 - TRANSPORT'!Q14="","",'4 - TRANSPORT'!Q14)</f>
        <v/>
      </c>
      <c r="AL3" t="str">
        <f>IF('4 - TRANSPORT'!R14="","",'4 - TRANSPORT'!R14)</f>
        <v/>
      </c>
      <c r="AM3" t="str">
        <f>IF('4 - TRANSPORT'!S14="","",'4 - TRANSPORT'!S14)</f>
        <v/>
      </c>
      <c r="AN3" t="str">
        <f>IF('4 - TRANSPORT'!T14="","",'4 - TRANSPORT'!T14)</f>
        <v/>
      </c>
      <c r="AO3" s="8" t="str">
        <f>IF('3 - FORM COMP'!L14="","",'3 - FORM COMP'!L14)</f>
        <v/>
      </c>
      <c r="AP3" t="str">
        <f>IF('3 - FORM COMP'!M14="","",'3 - FORM COMP'!M14)</f>
        <v/>
      </c>
      <c r="AQ3" t="str">
        <f>IF('3 - FORM COMP'!O14="","",'3 - FORM COMP'!O14)</f>
        <v/>
      </c>
      <c r="AR3" t="str">
        <f>IF('3 - FORM COMP'!P14="","",'3 - FORM COMP'!P14)</f>
        <v/>
      </c>
      <c r="AS3" t="str">
        <f>IF('3 - FORM COMP'!R14="","",'3 - FORM COMP'!R14)</f>
        <v/>
      </c>
      <c r="AT3" t="str">
        <f>IF('3 - FORM COMP'!S14="","",'3 - FORM COMP'!S14)</f>
        <v/>
      </c>
      <c r="AU3" t="str">
        <f>IF('3 - FORM COMP'!U14="","",'3 - FORM COMP'!U14)</f>
        <v/>
      </c>
      <c r="AV3" t="str">
        <f>IF('3 - FORM COMP'!V14="","",'3 - FORM COMP'!V14)</f>
        <v/>
      </c>
      <c r="AW3" t="str">
        <f>IF('3 - FORM COMP'!X14="","",'3 - FORM COMP'!X14)</f>
        <v/>
      </c>
      <c r="AX3" t="str">
        <f>IF('3 - FORM COMP'!Y14="","",'3 - FORM COMP'!Y14)</f>
        <v/>
      </c>
      <c r="AY3" t="str">
        <f>IF('3 - FORM COMP'!AA14="","",'3 - FORM COMP'!AA14)</f>
        <v/>
      </c>
      <c r="AZ3" t="str">
        <f>IF('3 - FORM COMP'!AB14="","",'3 - FORM COMP'!AB14)</f>
        <v/>
      </c>
      <c r="BA3" t="str">
        <f>IF('3 - FORM COMP'!AC14="","",'3 - FORM COMP'!AC14)</f>
        <v/>
      </c>
    </row>
    <row r="4" spans="1:58">
      <c r="A4" t="str">
        <f>IF(E4="","",'1 - SUMMARY'!F$10)</f>
        <v/>
      </c>
      <c r="B4" t="str">
        <f t="shared" si="0"/>
        <v/>
      </c>
      <c r="C4" t="str">
        <f>IF(AMOUNT!D15="","",AMOUNT!D15)</f>
        <v/>
      </c>
      <c r="D4" t="str">
        <f>IF(E4="","",'2 - FORM GENERAL'!D15)</f>
        <v/>
      </c>
      <c r="E4" t="str">
        <f>IF('2 - FORM GENERAL'!E15="","",'2 - FORM GENERAL'!E15)</f>
        <v/>
      </c>
      <c r="F4" t="str">
        <f>IF('2 - FORM GENERAL'!F15="","",'2 - FORM GENERAL'!F15)</f>
        <v/>
      </c>
      <c r="G4" t="str">
        <f>IF('2 - FORM GENERAL'!G15="","",'2 - FORM GENERAL'!G15)</f>
        <v/>
      </c>
      <c r="H4" t="str">
        <f>IF('2 - FORM GENERAL'!H15="","",'2 - FORM GENERAL'!H15)</f>
        <v/>
      </c>
      <c r="I4" t="str">
        <f>IF('2 - FORM GENERAL'!I15="","",'2 - FORM GENERAL'!I15)</f>
        <v/>
      </c>
      <c r="J4" s="8" t="str">
        <f>IF('2 - FORM GENERAL'!J15="","",'2 - FORM GENERAL'!J15)</f>
        <v/>
      </c>
      <c r="K4" t="str">
        <f>IF('2 - FORM GENERAL'!K15="","",'2 - FORM GENERAL'!K15)</f>
        <v/>
      </c>
      <c r="L4" s="8" t="str">
        <f>IF('2 - FORM GENERAL'!L15="","",'2 - FORM GENERAL'!L15)</f>
        <v/>
      </c>
      <c r="M4" s="8" t="str">
        <f>IF('2 - FORM GENERAL'!M15="","",'2 - FORM GENERAL'!M15)</f>
        <v/>
      </c>
      <c r="N4" t="str">
        <f>IF('2 - FORM GENERAL'!N15="","",'2 - FORM GENERAL'!N15)</f>
        <v/>
      </c>
      <c r="O4" t="str">
        <f>IF('3 - FORM COMP'!J15="","",'3 - FORM COMP'!J15)</f>
        <v/>
      </c>
      <c r="P4" s="8" t="str">
        <f>IF('3 - FORM COMP'!K15="","",'3 - FORM COMP'!K15)</f>
        <v/>
      </c>
      <c r="Q4" s="8" t="str">
        <f>IF('3 - FORM COMP'!N15="","",'3 - FORM COMP'!N15)</f>
        <v/>
      </c>
      <c r="R4" s="8" t="str">
        <f>IF('3 - FORM COMP'!Q15="","",'3 - FORM COMP'!Q15)</f>
        <v/>
      </c>
      <c r="S4" s="8" t="str">
        <f>IF('3 - FORM COMP'!T15="","",'3 - FORM COMP'!T15)</f>
        <v/>
      </c>
      <c r="T4" s="8" t="str">
        <f>IF('3 - FORM COMP'!W15="","",'3 - FORM COMP'!W15)</f>
        <v/>
      </c>
      <c r="U4" t="str">
        <f>IF('3 - FORM COMP'!Z15="","",'3 - FORM COMP'!Z15)</f>
        <v/>
      </c>
      <c r="V4" s="8"/>
      <c r="W4" s="8"/>
      <c r="X4" t="str">
        <f>IF('3 - FORM COMP'!AD15="","",'3 - FORM COMP'!AD15)</f>
        <v/>
      </c>
      <c r="Y4" t="str">
        <f>IF('3 - FORM COMP'!AE15="","",'3 - FORM COMP'!AE15)</f>
        <v/>
      </c>
      <c r="Z4" t="str">
        <f>IF('3 - FORM COMP'!AF15="","",'3 - FORM COMP'!AF15)</f>
        <v/>
      </c>
      <c r="AA4" s="8" t="str">
        <f>IF('4 - TRANSPORT'!G15="","",'4 - TRANSPORT'!G15)</f>
        <v/>
      </c>
      <c r="AB4" t="str">
        <f>IF('4 - TRANSPORT'!H15="","",'4 - TRANSPORT'!H15)</f>
        <v/>
      </c>
      <c r="AC4" t="str">
        <f>IF('4 - TRANSPORT'!I15="","",'4 - TRANSPORT'!I15)</f>
        <v/>
      </c>
      <c r="AD4" s="26" t="str">
        <f>IF('4 - TRANSPORT'!J15="","",'4 - TRANSPORT'!J15)</f>
        <v/>
      </c>
      <c r="AE4" t="str">
        <f>IF('4 - TRANSPORT'!K15="","",'4 - TRANSPORT'!K15)</f>
        <v/>
      </c>
      <c r="AF4" t="str">
        <f>IF('4 - TRANSPORT'!L15="","",'4 - TRANSPORT'!L15)</f>
        <v/>
      </c>
      <c r="AG4" t="str">
        <f>IF('4 - TRANSPORT'!M15="","",'4 - TRANSPORT'!M15)</f>
        <v/>
      </c>
      <c r="AH4" s="8" t="str">
        <f>IF('4 - TRANSPORT'!N15="","",'4 - TRANSPORT'!N15)</f>
        <v/>
      </c>
      <c r="AI4" t="str">
        <f>IF('4 - TRANSPORT'!O15="","",'4 - TRANSPORT'!O15)</f>
        <v/>
      </c>
      <c r="AJ4" t="str">
        <f>IF('4 - TRANSPORT'!P15="","",'4 - TRANSPORT'!P15)</f>
        <v/>
      </c>
      <c r="AK4" s="26" t="str">
        <f>IF('4 - TRANSPORT'!Q15="","",'4 - TRANSPORT'!Q15)</f>
        <v/>
      </c>
      <c r="AL4" t="str">
        <f>IF('4 - TRANSPORT'!R15="","",'4 - TRANSPORT'!R15)</f>
        <v/>
      </c>
      <c r="AM4" t="str">
        <f>IF('4 - TRANSPORT'!S15="","",'4 - TRANSPORT'!S15)</f>
        <v/>
      </c>
      <c r="AN4" t="str">
        <f>IF('4 - TRANSPORT'!T15="","",'4 - TRANSPORT'!T15)</f>
        <v/>
      </c>
      <c r="AO4" s="8" t="str">
        <f>IF('3 - FORM COMP'!L15="","",'3 - FORM COMP'!L15)</f>
        <v/>
      </c>
      <c r="AP4" t="str">
        <f>IF('3 - FORM COMP'!M15="","",'3 - FORM COMP'!M15)</f>
        <v/>
      </c>
      <c r="AQ4" t="str">
        <f>IF('3 - FORM COMP'!O15="","",'3 - FORM COMP'!O15)</f>
        <v/>
      </c>
      <c r="AR4" t="str">
        <f>IF('3 - FORM COMP'!P15="","",'3 - FORM COMP'!P15)</f>
        <v/>
      </c>
      <c r="AS4" t="str">
        <f>IF('3 - FORM COMP'!R15="","",'3 - FORM COMP'!R15)</f>
        <v/>
      </c>
      <c r="AT4" t="str">
        <f>IF('3 - FORM COMP'!S15="","",'3 - FORM COMP'!S15)</f>
        <v/>
      </c>
      <c r="AU4" t="str">
        <f>IF('3 - FORM COMP'!U15="","",'3 - FORM COMP'!U15)</f>
        <v/>
      </c>
      <c r="AV4" t="str">
        <f>IF('3 - FORM COMP'!V15="","",'3 - FORM COMP'!V15)</f>
        <v/>
      </c>
      <c r="AW4" t="str">
        <f>IF('3 - FORM COMP'!X15="","",'3 - FORM COMP'!X15)</f>
        <v/>
      </c>
      <c r="AX4" t="str">
        <f>IF('3 - FORM COMP'!Y15="","",'3 - FORM COMP'!Y15)</f>
        <v/>
      </c>
      <c r="AY4" t="str">
        <f>IF('3 - FORM COMP'!AA15="","",'3 - FORM COMP'!AA15)</f>
        <v/>
      </c>
      <c r="AZ4" t="str">
        <f>IF('3 - FORM COMP'!AB15="","",'3 - FORM COMP'!AB15)</f>
        <v/>
      </c>
      <c r="BA4" t="str">
        <f>IF('3 - FORM COMP'!AC15="","",'3 - FORM COMP'!AC15)</f>
        <v/>
      </c>
    </row>
    <row r="5" spans="1:58">
      <c r="A5" t="str">
        <f>IF(E5="","",'1 - SUMMARY'!F$10)</f>
        <v/>
      </c>
      <c r="B5" t="str">
        <f t="shared" si="0"/>
        <v/>
      </c>
      <c r="C5" t="str">
        <f>IF(AMOUNT!D16="","",AMOUNT!D16)</f>
        <v/>
      </c>
      <c r="D5" t="str">
        <f>IF(E5="","",'2 - FORM GENERAL'!D16)</f>
        <v/>
      </c>
      <c r="E5" t="str">
        <f>IF('2 - FORM GENERAL'!E16="","",'2 - FORM GENERAL'!E16)</f>
        <v/>
      </c>
      <c r="F5" t="str">
        <f>IF('2 - FORM GENERAL'!F16="","",'2 - FORM GENERAL'!F16)</f>
        <v/>
      </c>
      <c r="G5" t="str">
        <f>IF('2 - FORM GENERAL'!G16="","",'2 - FORM GENERAL'!G16)</f>
        <v/>
      </c>
      <c r="H5" t="str">
        <f>IF('2 - FORM GENERAL'!H16="","",'2 - FORM GENERAL'!H16)</f>
        <v/>
      </c>
      <c r="I5" t="str">
        <f>IF('2 - FORM GENERAL'!I16="","",'2 - FORM GENERAL'!I16)</f>
        <v/>
      </c>
      <c r="J5" s="8" t="str">
        <f>IF('2 - FORM GENERAL'!J16="","",'2 - FORM GENERAL'!J16)</f>
        <v/>
      </c>
      <c r="K5" t="str">
        <f>IF('2 - FORM GENERAL'!K16="","",'2 - FORM GENERAL'!K16)</f>
        <v/>
      </c>
      <c r="L5" s="8" t="str">
        <f>IF('2 - FORM GENERAL'!L16="","",'2 - FORM GENERAL'!L16)</f>
        <v/>
      </c>
      <c r="M5" s="8" t="str">
        <f>IF('2 - FORM GENERAL'!M16="","",'2 - FORM GENERAL'!M16)</f>
        <v/>
      </c>
      <c r="N5" t="str">
        <f>IF('2 - FORM GENERAL'!N16="","",'2 - FORM GENERAL'!N16)</f>
        <v/>
      </c>
      <c r="O5" t="str">
        <f>IF('3 - FORM COMP'!J16="","",'3 - FORM COMP'!J16)</f>
        <v/>
      </c>
      <c r="P5" s="8" t="str">
        <f>IF('3 - FORM COMP'!K16="","",'3 - FORM COMP'!K16)</f>
        <v/>
      </c>
      <c r="Q5" s="8" t="str">
        <f>IF('3 - FORM COMP'!N16="","",'3 - FORM COMP'!N16)</f>
        <v/>
      </c>
      <c r="R5" s="8" t="str">
        <f>IF('3 - FORM COMP'!Q16="","",'3 - FORM COMP'!Q16)</f>
        <v/>
      </c>
      <c r="S5" s="8" t="str">
        <f>IF('3 - FORM COMP'!T16="","",'3 - FORM COMP'!T16)</f>
        <v/>
      </c>
      <c r="T5" s="8" t="str">
        <f>IF('3 - FORM COMP'!W16="","",'3 - FORM COMP'!W16)</f>
        <v/>
      </c>
      <c r="U5" t="str">
        <f>IF('3 - FORM COMP'!Z16="","",'3 - FORM COMP'!Z16)</f>
        <v/>
      </c>
      <c r="V5" s="8"/>
      <c r="W5" s="8"/>
      <c r="X5" t="str">
        <f>IF('3 - FORM COMP'!AD16="","",'3 - FORM COMP'!AD16)</f>
        <v/>
      </c>
      <c r="Y5" t="str">
        <f>IF('3 - FORM COMP'!AE16="","",'3 - FORM COMP'!AE16)</f>
        <v/>
      </c>
      <c r="Z5" t="str">
        <f>IF('3 - FORM COMP'!AF16="","",'3 - FORM COMP'!AF16)</f>
        <v/>
      </c>
      <c r="AA5" s="8" t="str">
        <f>IF('4 - TRANSPORT'!G16="","",'4 - TRANSPORT'!G16)</f>
        <v/>
      </c>
      <c r="AB5" t="str">
        <f>IF('4 - TRANSPORT'!H16="","",'4 - TRANSPORT'!H16)</f>
        <v/>
      </c>
      <c r="AC5" t="str">
        <f>IF('4 - TRANSPORT'!I16="","",'4 - TRANSPORT'!I16)</f>
        <v/>
      </c>
      <c r="AD5" s="26" t="str">
        <f>IF('4 - TRANSPORT'!J16="","",'4 - TRANSPORT'!J16)</f>
        <v/>
      </c>
      <c r="AE5" t="str">
        <f>IF('4 - TRANSPORT'!K16="","",'4 - TRANSPORT'!K16)</f>
        <v/>
      </c>
      <c r="AF5" t="str">
        <f>IF('4 - TRANSPORT'!L16="","",'4 - TRANSPORT'!L16)</f>
        <v/>
      </c>
      <c r="AG5" t="str">
        <f>IF('4 - TRANSPORT'!M16="","",'4 - TRANSPORT'!M16)</f>
        <v/>
      </c>
      <c r="AH5" s="8" t="str">
        <f>IF('4 - TRANSPORT'!N16="","",'4 - TRANSPORT'!N16)</f>
        <v/>
      </c>
      <c r="AI5" t="str">
        <f>IF('4 - TRANSPORT'!O16="","",'4 - TRANSPORT'!O16)</f>
        <v/>
      </c>
      <c r="AJ5" t="str">
        <f>IF('4 - TRANSPORT'!P16="","",'4 - TRANSPORT'!P16)</f>
        <v/>
      </c>
      <c r="AK5" s="26" t="str">
        <f>IF('4 - TRANSPORT'!Q16="","",'4 - TRANSPORT'!Q16)</f>
        <v/>
      </c>
      <c r="AL5" t="str">
        <f>IF('4 - TRANSPORT'!R16="","",'4 - TRANSPORT'!R16)</f>
        <v/>
      </c>
      <c r="AM5" t="str">
        <f>IF('4 - TRANSPORT'!S16="","",'4 - TRANSPORT'!S16)</f>
        <v/>
      </c>
      <c r="AN5" t="str">
        <f>IF('4 - TRANSPORT'!T16="","",'4 - TRANSPORT'!T16)</f>
        <v/>
      </c>
      <c r="AO5" s="8" t="str">
        <f>IF('3 - FORM COMP'!L16="","",'3 - FORM COMP'!L16)</f>
        <v/>
      </c>
      <c r="AP5" t="str">
        <f>IF('3 - FORM COMP'!M16="","",'3 - FORM COMP'!M16)</f>
        <v/>
      </c>
      <c r="AQ5" t="str">
        <f>IF('3 - FORM COMP'!O16="","",'3 - FORM COMP'!O16)</f>
        <v/>
      </c>
      <c r="AR5" t="str">
        <f>IF('3 - FORM COMP'!P16="","",'3 - FORM COMP'!P16)</f>
        <v/>
      </c>
      <c r="AS5" t="str">
        <f>IF('3 - FORM COMP'!R16="","",'3 - FORM COMP'!R16)</f>
        <v/>
      </c>
      <c r="AT5" t="str">
        <f>IF('3 - FORM COMP'!S16="","",'3 - FORM COMP'!S16)</f>
        <v/>
      </c>
      <c r="AU5" t="str">
        <f>IF('3 - FORM COMP'!U16="","",'3 - FORM COMP'!U16)</f>
        <v/>
      </c>
      <c r="AV5" t="str">
        <f>IF('3 - FORM COMP'!V16="","",'3 - FORM COMP'!V16)</f>
        <v/>
      </c>
      <c r="AW5" t="str">
        <f>IF('3 - FORM COMP'!X16="","",'3 - FORM COMP'!X16)</f>
        <v/>
      </c>
      <c r="AX5" t="str">
        <f>IF('3 - FORM COMP'!Y16="","",'3 - FORM COMP'!Y16)</f>
        <v/>
      </c>
      <c r="AY5" t="str">
        <f>IF('3 - FORM COMP'!AA16="","",'3 - FORM COMP'!AA16)</f>
        <v/>
      </c>
      <c r="AZ5" t="str">
        <f>IF('3 - FORM COMP'!AB16="","",'3 - FORM COMP'!AB16)</f>
        <v/>
      </c>
      <c r="BA5" t="str">
        <f>IF('3 - FORM COMP'!AC16="","",'3 - FORM COMP'!AC16)</f>
        <v/>
      </c>
    </row>
    <row r="6" spans="1:58">
      <c r="A6" t="str">
        <f>IF(E6="","",'1 - SUMMARY'!F$10)</f>
        <v/>
      </c>
      <c r="B6" t="str">
        <f t="shared" si="0"/>
        <v/>
      </c>
      <c r="C6" t="str">
        <f>IF(AMOUNT!D17="","",AMOUNT!D17)</f>
        <v/>
      </c>
      <c r="D6" t="str">
        <f>IF(E6="","",'2 - FORM GENERAL'!D17)</f>
        <v/>
      </c>
      <c r="E6" t="str">
        <f>IF('2 - FORM GENERAL'!E17="","",'2 - FORM GENERAL'!E17)</f>
        <v/>
      </c>
      <c r="F6" t="str">
        <f>IF('2 - FORM GENERAL'!F17="","",'2 - FORM GENERAL'!F17)</f>
        <v/>
      </c>
      <c r="G6" t="str">
        <f>IF('2 - FORM GENERAL'!G17="","",'2 - FORM GENERAL'!G17)</f>
        <v/>
      </c>
      <c r="H6" t="str">
        <f>IF('2 - FORM GENERAL'!H17="","",'2 - FORM GENERAL'!H17)</f>
        <v/>
      </c>
      <c r="I6" t="str">
        <f>IF('2 - FORM GENERAL'!I17="","",'2 - FORM GENERAL'!I17)</f>
        <v/>
      </c>
      <c r="J6" s="8" t="str">
        <f>IF('2 - FORM GENERAL'!J17="","",'2 - FORM GENERAL'!J17)</f>
        <v/>
      </c>
      <c r="K6" t="str">
        <f>IF('2 - FORM GENERAL'!K17="","",'2 - FORM GENERAL'!K17)</f>
        <v/>
      </c>
      <c r="L6" s="8" t="str">
        <f>IF('2 - FORM GENERAL'!L17="","",'2 - FORM GENERAL'!L17)</f>
        <v/>
      </c>
      <c r="M6" s="8" t="str">
        <f>IF('2 - FORM GENERAL'!M17="","",'2 - FORM GENERAL'!M17)</f>
        <v/>
      </c>
      <c r="N6" t="str">
        <f>IF('2 - FORM GENERAL'!N17="","",'2 - FORM GENERAL'!N17)</f>
        <v/>
      </c>
      <c r="O6" t="str">
        <f>IF('3 - FORM COMP'!J17="","",'3 - FORM COMP'!J17)</f>
        <v/>
      </c>
      <c r="P6" s="8" t="str">
        <f>IF('3 - FORM COMP'!K17="","",'3 - FORM COMP'!K17)</f>
        <v/>
      </c>
      <c r="Q6" s="8" t="str">
        <f>IF('3 - FORM COMP'!N17="","",'3 - FORM COMP'!N17)</f>
        <v/>
      </c>
      <c r="R6" s="8" t="str">
        <f>IF('3 - FORM COMP'!Q17="","",'3 - FORM COMP'!Q17)</f>
        <v/>
      </c>
      <c r="S6" s="8" t="str">
        <f>IF('3 - FORM COMP'!T17="","",'3 - FORM COMP'!T17)</f>
        <v/>
      </c>
      <c r="T6" s="8" t="str">
        <f>IF('3 - FORM COMP'!W17="","",'3 - FORM COMP'!W17)</f>
        <v/>
      </c>
      <c r="U6" t="str">
        <f>IF('3 - FORM COMP'!Z17="","",'3 - FORM COMP'!Z17)</f>
        <v/>
      </c>
      <c r="V6" s="8"/>
      <c r="W6" s="8"/>
      <c r="X6" t="str">
        <f>IF('3 - FORM COMP'!AD17="","",'3 - FORM COMP'!AD17)</f>
        <v/>
      </c>
      <c r="Y6" t="str">
        <f>IF('3 - FORM COMP'!AE17="","",'3 - FORM COMP'!AE17)</f>
        <v/>
      </c>
      <c r="Z6" t="str">
        <f>IF('3 - FORM COMP'!AF17="","",'3 - FORM COMP'!AF17)</f>
        <v/>
      </c>
      <c r="AA6" s="8" t="str">
        <f>IF('4 - TRANSPORT'!G17="","",'4 - TRANSPORT'!G17)</f>
        <v/>
      </c>
      <c r="AB6" t="str">
        <f>IF('4 - TRANSPORT'!H17="","",'4 - TRANSPORT'!H17)</f>
        <v/>
      </c>
      <c r="AC6" t="str">
        <f>IF('4 - TRANSPORT'!I17="","",'4 - TRANSPORT'!I17)</f>
        <v/>
      </c>
      <c r="AD6" s="26" t="str">
        <f>IF('4 - TRANSPORT'!J17="","",'4 - TRANSPORT'!J17)</f>
        <v/>
      </c>
      <c r="AE6" t="str">
        <f>IF('4 - TRANSPORT'!K17="","",'4 - TRANSPORT'!K17)</f>
        <v/>
      </c>
      <c r="AF6" t="str">
        <f>IF('4 - TRANSPORT'!L17="","",'4 - TRANSPORT'!L17)</f>
        <v/>
      </c>
      <c r="AG6" t="str">
        <f>IF('4 - TRANSPORT'!M17="","",'4 - TRANSPORT'!M17)</f>
        <v/>
      </c>
      <c r="AH6" s="8" t="str">
        <f>IF('4 - TRANSPORT'!N17="","",'4 - TRANSPORT'!N17)</f>
        <v/>
      </c>
      <c r="AI6" t="str">
        <f>IF('4 - TRANSPORT'!O17="","",'4 - TRANSPORT'!O17)</f>
        <v/>
      </c>
      <c r="AJ6" t="str">
        <f>IF('4 - TRANSPORT'!P17="","",'4 - TRANSPORT'!P17)</f>
        <v/>
      </c>
      <c r="AK6" s="26" t="str">
        <f>IF('4 - TRANSPORT'!Q17="","",'4 - TRANSPORT'!Q17)</f>
        <v/>
      </c>
      <c r="AL6" t="str">
        <f>IF('4 - TRANSPORT'!R17="","",'4 - TRANSPORT'!R17)</f>
        <v/>
      </c>
      <c r="AM6" t="str">
        <f>IF('4 - TRANSPORT'!S17="","",'4 - TRANSPORT'!S17)</f>
        <v/>
      </c>
      <c r="AN6" t="str">
        <f>IF('4 - TRANSPORT'!T17="","",'4 - TRANSPORT'!T17)</f>
        <v/>
      </c>
      <c r="AO6" s="8" t="str">
        <f>IF('3 - FORM COMP'!L17="","",'3 - FORM COMP'!L17)</f>
        <v/>
      </c>
      <c r="AP6" t="str">
        <f>IF('3 - FORM COMP'!M17="","",'3 - FORM COMP'!M17)</f>
        <v/>
      </c>
      <c r="AQ6" t="str">
        <f>IF('3 - FORM COMP'!O17="","",'3 - FORM COMP'!O17)</f>
        <v/>
      </c>
      <c r="AR6" t="str">
        <f>IF('3 - FORM COMP'!P17="","",'3 - FORM COMP'!P17)</f>
        <v/>
      </c>
      <c r="AS6" t="str">
        <f>IF('3 - FORM COMP'!R17="","",'3 - FORM COMP'!R17)</f>
        <v/>
      </c>
      <c r="AT6" t="str">
        <f>IF('3 - FORM COMP'!S17="","",'3 - FORM COMP'!S17)</f>
        <v/>
      </c>
      <c r="AU6" t="str">
        <f>IF('3 - FORM COMP'!U17="","",'3 - FORM COMP'!U17)</f>
        <v/>
      </c>
      <c r="AV6" t="str">
        <f>IF('3 - FORM COMP'!V17="","",'3 - FORM COMP'!V17)</f>
        <v/>
      </c>
      <c r="AW6" t="str">
        <f>IF('3 - FORM COMP'!X17="","",'3 - FORM COMP'!X17)</f>
        <v/>
      </c>
      <c r="AX6" t="str">
        <f>IF('3 - FORM COMP'!Y17="","",'3 - FORM COMP'!Y17)</f>
        <v/>
      </c>
      <c r="AY6" t="str">
        <f>IF('3 - FORM COMP'!AA17="","",'3 - FORM COMP'!AA17)</f>
        <v/>
      </c>
      <c r="AZ6" t="str">
        <f>IF('3 - FORM COMP'!AB17="","",'3 - FORM COMP'!AB17)</f>
        <v/>
      </c>
      <c r="BA6" t="str">
        <f>IF('3 - FORM COMP'!AC17="","",'3 - FORM COMP'!AC17)</f>
        <v/>
      </c>
    </row>
    <row r="7" spans="1:58">
      <c r="A7" t="str">
        <f>IF(E7="","",'1 - SUMMARY'!F$10)</f>
        <v/>
      </c>
      <c r="B7" t="str">
        <f t="shared" si="0"/>
        <v/>
      </c>
      <c r="C7" t="str">
        <f>IF(AMOUNT!D18="","",AMOUNT!D18)</f>
        <v/>
      </c>
      <c r="D7" t="str">
        <f>IF(E7="","",'2 - FORM GENERAL'!D18)</f>
        <v/>
      </c>
      <c r="E7" t="str">
        <f>IF('2 - FORM GENERAL'!E18="","",'2 - FORM GENERAL'!E18)</f>
        <v/>
      </c>
      <c r="F7" t="str">
        <f>IF('2 - FORM GENERAL'!F18="","",'2 - FORM GENERAL'!F18)</f>
        <v/>
      </c>
      <c r="G7" t="str">
        <f>IF('2 - FORM GENERAL'!G18="","",'2 - FORM GENERAL'!G18)</f>
        <v/>
      </c>
      <c r="H7" t="str">
        <f>IF('2 - FORM GENERAL'!H18="","",'2 - FORM GENERAL'!H18)</f>
        <v/>
      </c>
      <c r="I7" t="str">
        <f>IF('2 - FORM GENERAL'!I18="","",'2 - FORM GENERAL'!I18)</f>
        <v/>
      </c>
      <c r="J7" s="8" t="str">
        <f>IF('2 - FORM GENERAL'!J18="","",'2 - FORM GENERAL'!J18)</f>
        <v/>
      </c>
      <c r="K7" t="str">
        <f>IF('2 - FORM GENERAL'!K18="","",'2 - FORM GENERAL'!K18)</f>
        <v/>
      </c>
      <c r="L7" s="8" t="str">
        <f>IF('2 - FORM GENERAL'!L18="","",'2 - FORM GENERAL'!L18)</f>
        <v/>
      </c>
      <c r="M7" s="8" t="str">
        <f>IF('2 - FORM GENERAL'!M18="","",'2 - FORM GENERAL'!M18)</f>
        <v/>
      </c>
      <c r="N7" t="str">
        <f>IF('2 - FORM GENERAL'!N18="","",'2 - FORM GENERAL'!N18)</f>
        <v/>
      </c>
      <c r="O7" t="str">
        <f>IF('3 - FORM COMP'!J18="","",'3 - FORM COMP'!J18)</f>
        <v/>
      </c>
      <c r="P7" s="8" t="str">
        <f>IF('3 - FORM COMP'!K18="","",'3 - FORM COMP'!K18)</f>
        <v/>
      </c>
      <c r="Q7" s="8" t="str">
        <f>IF('3 - FORM COMP'!N18="","",'3 - FORM COMP'!N18)</f>
        <v/>
      </c>
      <c r="R7" s="8" t="str">
        <f>IF('3 - FORM COMP'!Q18="","",'3 - FORM COMP'!Q18)</f>
        <v/>
      </c>
      <c r="S7" s="8" t="str">
        <f>IF('3 - FORM COMP'!T18="","",'3 - FORM COMP'!T18)</f>
        <v/>
      </c>
      <c r="T7" s="8" t="str">
        <f>IF('3 - FORM COMP'!W18="","",'3 - FORM COMP'!W18)</f>
        <v/>
      </c>
      <c r="U7" t="str">
        <f>IF('3 - FORM COMP'!Z18="","",'3 - FORM COMP'!Z18)</f>
        <v/>
      </c>
      <c r="V7" s="8"/>
      <c r="W7" s="8"/>
      <c r="X7" t="str">
        <f>IF('3 - FORM COMP'!AD18="","",'3 - FORM COMP'!AD18)</f>
        <v/>
      </c>
      <c r="Y7" t="str">
        <f>IF('3 - FORM COMP'!AE18="","",'3 - FORM COMP'!AE18)</f>
        <v/>
      </c>
      <c r="Z7" t="str">
        <f>IF('3 - FORM COMP'!AF18="","",'3 - FORM COMP'!AF18)</f>
        <v/>
      </c>
      <c r="AA7" s="8" t="str">
        <f>IF('4 - TRANSPORT'!G18="","",'4 - TRANSPORT'!G18)</f>
        <v/>
      </c>
      <c r="AB7" t="str">
        <f>IF('4 - TRANSPORT'!H18="","",'4 - TRANSPORT'!H18)</f>
        <v/>
      </c>
      <c r="AC7" t="str">
        <f>IF('4 - TRANSPORT'!I18="","",'4 - TRANSPORT'!I18)</f>
        <v/>
      </c>
      <c r="AD7" s="26" t="str">
        <f>IF('4 - TRANSPORT'!J18="","",'4 - TRANSPORT'!J18)</f>
        <v/>
      </c>
      <c r="AE7" t="str">
        <f>IF('4 - TRANSPORT'!K18="","",'4 - TRANSPORT'!K18)</f>
        <v/>
      </c>
      <c r="AF7" t="str">
        <f>IF('4 - TRANSPORT'!L18="","",'4 - TRANSPORT'!L18)</f>
        <v/>
      </c>
      <c r="AG7" t="str">
        <f>IF('4 - TRANSPORT'!M18="","",'4 - TRANSPORT'!M18)</f>
        <v/>
      </c>
      <c r="AH7" s="8" t="str">
        <f>IF('4 - TRANSPORT'!N18="","",'4 - TRANSPORT'!N18)</f>
        <v/>
      </c>
      <c r="AI7" t="str">
        <f>IF('4 - TRANSPORT'!O18="","",'4 - TRANSPORT'!O18)</f>
        <v/>
      </c>
      <c r="AJ7" t="str">
        <f>IF('4 - TRANSPORT'!P18="","",'4 - TRANSPORT'!P18)</f>
        <v/>
      </c>
      <c r="AK7" s="26" t="str">
        <f>IF('4 - TRANSPORT'!Q18="","",'4 - TRANSPORT'!Q18)</f>
        <v/>
      </c>
      <c r="AL7" t="str">
        <f>IF('4 - TRANSPORT'!R18="","",'4 - TRANSPORT'!R18)</f>
        <v/>
      </c>
      <c r="AM7" t="str">
        <f>IF('4 - TRANSPORT'!S18="","",'4 - TRANSPORT'!S18)</f>
        <v/>
      </c>
      <c r="AN7" t="str">
        <f>IF('4 - TRANSPORT'!T18="","",'4 - TRANSPORT'!T18)</f>
        <v/>
      </c>
      <c r="AO7" s="8" t="str">
        <f>IF('3 - FORM COMP'!L18="","",'3 - FORM COMP'!L18)</f>
        <v/>
      </c>
      <c r="AP7" t="str">
        <f>IF('3 - FORM COMP'!M18="","",'3 - FORM COMP'!M18)</f>
        <v/>
      </c>
      <c r="AQ7" t="str">
        <f>IF('3 - FORM COMP'!O18="","",'3 - FORM COMP'!O18)</f>
        <v/>
      </c>
      <c r="AR7" t="str">
        <f>IF('3 - FORM COMP'!P18="","",'3 - FORM COMP'!P18)</f>
        <v/>
      </c>
      <c r="AS7" t="str">
        <f>IF('3 - FORM COMP'!R18="","",'3 - FORM COMP'!R18)</f>
        <v/>
      </c>
      <c r="AT7" t="str">
        <f>IF('3 - FORM COMP'!S18="","",'3 - FORM COMP'!S18)</f>
        <v/>
      </c>
      <c r="AU7" t="str">
        <f>IF('3 - FORM COMP'!U18="","",'3 - FORM COMP'!U18)</f>
        <v/>
      </c>
      <c r="AV7" t="str">
        <f>IF('3 - FORM COMP'!V18="","",'3 - FORM COMP'!V18)</f>
        <v/>
      </c>
      <c r="AW7" t="str">
        <f>IF('3 - FORM COMP'!X18="","",'3 - FORM COMP'!X18)</f>
        <v/>
      </c>
      <c r="AX7" t="str">
        <f>IF('3 - FORM COMP'!Y18="","",'3 - FORM COMP'!Y18)</f>
        <v/>
      </c>
      <c r="AY7" t="str">
        <f>IF('3 - FORM COMP'!AA18="","",'3 - FORM COMP'!AA18)</f>
        <v/>
      </c>
      <c r="AZ7" t="str">
        <f>IF('3 - FORM COMP'!AB18="","",'3 - FORM COMP'!AB18)</f>
        <v/>
      </c>
      <c r="BA7" t="str">
        <f>IF('3 - FORM COMP'!AC18="","",'3 - FORM COMP'!AC18)</f>
        <v/>
      </c>
    </row>
    <row r="8" spans="1:58">
      <c r="A8" t="str">
        <f>IF(E8="","",'1 - SUMMARY'!F$10)</f>
        <v/>
      </c>
      <c r="B8" t="str">
        <f t="shared" si="0"/>
        <v/>
      </c>
      <c r="C8" t="str">
        <f>IF(AMOUNT!D19="","",AMOUNT!D19)</f>
        <v/>
      </c>
      <c r="D8" t="str">
        <f>IF(E8="","",'2 - FORM GENERAL'!D19)</f>
        <v/>
      </c>
      <c r="E8" t="str">
        <f>IF('2 - FORM GENERAL'!E19="","",'2 - FORM GENERAL'!E19)</f>
        <v/>
      </c>
      <c r="F8" t="str">
        <f>IF('2 - FORM GENERAL'!F19="","",'2 - FORM GENERAL'!F19)</f>
        <v/>
      </c>
      <c r="G8" t="str">
        <f>IF('2 - FORM GENERAL'!G19="","",'2 - FORM GENERAL'!G19)</f>
        <v/>
      </c>
      <c r="H8" t="str">
        <f>IF('2 - FORM GENERAL'!H19="","",'2 - FORM GENERAL'!H19)</f>
        <v/>
      </c>
      <c r="I8" t="str">
        <f>IF('2 - FORM GENERAL'!I19="","",'2 - FORM GENERAL'!I19)</f>
        <v/>
      </c>
      <c r="J8" s="8" t="str">
        <f>IF('2 - FORM GENERAL'!J19="","",'2 - FORM GENERAL'!J19)</f>
        <v/>
      </c>
      <c r="K8" t="str">
        <f>IF('2 - FORM GENERAL'!K19="","",'2 - FORM GENERAL'!K19)</f>
        <v/>
      </c>
      <c r="L8" s="8" t="str">
        <f>IF('2 - FORM GENERAL'!L19="","",'2 - FORM GENERAL'!L19)</f>
        <v/>
      </c>
      <c r="M8" s="8" t="str">
        <f>IF('2 - FORM GENERAL'!M19="","",'2 - FORM GENERAL'!M19)</f>
        <v/>
      </c>
      <c r="N8" t="str">
        <f>IF('2 - FORM GENERAL'!N19="","",'2 - FORM GENERAL'!N19)</f>
        <v/>
      </c>
      <c r="O8" t="str">
        <f>IF('3 - FORM COMP'!J19="","",'3 - FORM COMP'!J19)</f>
        <v/>
      </c>
      <c r="P8" s="8" t="str">
        <f>IF('3 - FORM COMP'!K19="","",'3 - FORM COMP'!K19)</f>
        <v/>
      </c>
      <c r="Q8" s="8" t="str">
        <f>IF('3 - FORM COMP'!N19="","",'3 - FORM COMP'!N19)</f>
        <v/>
      </c>
      <c r="R8" s="8" t="str">
        <f>IF('3 - FORM COMP'!Q19="","",'3 - FORM COMP'!Q19)</f>
        <v/>
      </c>
      <c r="S8" s="8" t="str">
        <f>IF('3 - FORM COMP'!T19="","",'3 - FORM COMP'!T19)</f>
        <v/>
      </c>
      <c r="T8" s="8" t="str">
        <f>IF('3 - FORM COMP'!W19="","",'3 - FORM COMP'!W19)</f>
        <v/>
      </c>
      <c r="U8" t="str">
        <f>IF('3 - FORM COMP'!Z19="","",'3 - FORM COMP'!Z19)</f>
        <v/>
      </c>
      <c r="V8" s="8"/>
      <c r="W8" s="8"/>
      <c r="X8" t="str">
        <f>IF('3 - FORM COMP'!AD19="","",'3 - FORM COMP'!AD19)</f>
        <v/>
      </c>
      <c r="Y8" t="str">
        <f>IF('3 - FORM COMP'!AE19="","",'3 - FORM COMP'!AE19)</f>
        <v/>
      </c>
      <c r="Z8" t="str">
        <f>IF('3 - FORM COMP'!AF19="","",'3 - FORM COMP'!AF19)</f>
        <v/>
      </c>
      <c r="AA8" s="8" t="str">
        <f>IF('4 - TRANSPORT'!G19="","",'4 - TRANSPORT'!G19)</f>
        <v/>
      </c>
      <c r="AB8" t="str">
        <f>IF('4 - TRANSPORT'!H19="","",'4 - TRANSPORT'!H19)</f>
        <v/>
      </c>
      <c r="AC8" t="str">
        <f>IF('4 - TRANSPORT'!I19="","",'4 - TRANSPORT'!I19)</f>
        <v/>
      </c>
      <c r="AD8" s="26" t="str">
        <f>IF('4 - TRANSPORT'!J19="","",'4 - TRANSPORT'!J19)</f>
        <v/>
      </c>
      <c r="AE8" t="str">
        <f>IF('4 - TRANSPORT'!K19="","",'4 - TRANSPORT'!K19)</f>
        <v/>
      </c>
      <c r="AF8" t="str">
        <f>IF('4 - TRANSPORT'!L19="","",'4 - TRANSPORT'!L19)</f>
        <v/>
      </c>
      <c r="AG8" t="str">
        <f>IF('4 - TRANSPORT'!M19="","",'4 - TRANSPORT'!M19)</f>
        <v/>
      </c>
      <c r="AH8" s="8" t="str">
        <f>IF('4 - TRANSPORT'!N19="","",'4 - TRANSPORT'!N19)</f>
        <v/>
      </c>
      <c r="AI8" t="str">
        <f>IF('4 - TRANSPORT'!O19="","",'4 - TRANSPORT'!O19)</f>
        <v/>
      </c>
      <c r="AJ8" t="str">
        <f>IF('4 - TRANSPORT'!P19="","",'4 - TRANSPORT'!P19)</f>
        <v/>
      </c>
      <c r="AK8" s="26" t="str">
        <f>IF('4 - TRANSPORT'!Q19="","",'4 - TRANSPORT'!Q19)</f>
        <v/>
      </c>
      <c r="AL8" t="str">
        <f>IF('4 - TRANSPORT'!R19="","",'4 - TRANSPORT'!R19)</f>
        <v/>
      </c>
      <c r="AM8" t="str">
        <f>IF('4 - TRANSPORT'!S19="","",'4 - TRANSPORT'!S19)</f>
        <v/>
      </c>
      <c r="AN8" t="str">
        <f>IF('4 - TRANSPORT'!T19="","",'4 - TRANSPORT'!T19)</f>
        <v/>
      </c>
      <c r="AO8" s="8" t="str">
        <f>IF('3 - FORM COMP'!L19="","",'3 - FORM COMP'!L19)</f>
        <v/>
      </c>
      <c r="AP8" t="str">
        <f>IF('3 - FORM COMP'!M19="","",'3 - FORM COMP'!M19)</f>
        <v/>
      </c>
      <c r="AQ8" t="str">
        <f>IF('3 - FORM COMP'!O19="","",'3 - FORM COMP'!O19)</f>
        <v/>
      </c>
      <c r="AR8" t="str">
        <f>IF('3 - FORM COMP'!P19="","",'3 - FORM COMP'!P19)</f>
        <v/>
      </c>
      <c r="AS8" t="str">
        <f>IF('3 - FORM COMP'!R19="","",'3 - FORM COMP'!R19)</f>
        <v/>
      </c>
      <c r="AT8" t="str">
        <f>IF('3 - FORM COMP'!S19="","",'3 - FORM COMP'!S19)</f>
        <v/>
      </c>
      <c r="AU8" t="str">
        <f>IF('3 - FORM COMP'!U19="","",'3 - FORM COMP'!U19)</f>
        <v/>
      </c>
      <c r="AV8" t="str">
        <f>IF('3 - FORM COMP'!V19="","",'3 - FORM COMP'!V19)</f>
        <v/>
      </c>
      <c r="AW8" t="str">
        <f>IF('3 - FORM COMP'!X19="","",'3 - FORM COMP'!X19)</f>
        <v/>
      </c>
      <c r="AX8" t="str">
        <f>IF('3 - FORM COMP'!Y19="","",'3 - FORM COMP'!Y19)</f>
        <v/>
      </c>
      <c r="AY8" t="str">
        <f>IF('3 - FORM COMP'!AA19="","",'3 - FORM COMP'!AA19)</f>
        <v/>
      </c>
      <c r="AZ8" t="str">
        <f>IF('3 - FORM COMP'!AB19="","",'3 - FORM COMP'!AB19)</f>
        <v/>
      </c>
      <c r="BA8" t="str">
        <f>IF('3 - FORM COMP'!AC19="","",'3 - FORM COMP'!AC19)</f>
        <v/>
      </c>
    </row>
    <row r="9" spans="1:58">
      <c r="A9" t="str">
        <f>IF(E9="","",'1 - SUMMARY'!F$10)</f>
        <v/>
      </c>
      <c r="B9" t="str">
        <f t="shared" si="0"/>
        <v/>
      </c>
      <c r="C9" t="str">
        <f>IF(AMOUNT!D20="","",AMOUNT!D20)</f>
        <v/>
      </c>
      <c r="D9" t="str">
        <f>IF(E9="","",'2 - FORM GENERAL'!D20)</f>
        <v/>
      </c>
      <c r="E9" t="str">
        <f>IF('2 - FORM GENERAL'!E20="","",'2 - FORM GENERAL'!E20)</f>
        <v/>
      </c>
      <c r="F9" t="str">
        <f>IF('2 - FORM GENERAL'!F20="","",'2 - FORM GENERAL'!F20)</f>
        <v/>
      </c>
      <c r="G9" t="str">
        <f>IF('2 - FORM GENERAL'!G20="","",'2 - FORM GENERAL'!G20)</f>
        <v/>
      </c>
      <c r="H9" t="str">
        <f>IF('2 - FORM GENERAL'!H20="","",'2 - FORM GENERAL'!H20)</f>
        <v/>
      </c>
      <c r="I9" t="str">
        <f>IF('2 - FORM GENERAL'!I20="","",'2 - FORM GENERAL'!I20)</f>
        <v/>
      </c>
      <c r="J9" s="8" t="str">
        <f>IF('2 - FORM GENERAL'!J20="","",'2 - FORM GENERAL'!J20)</f>
        <v/>
      </c>
      <c r="K9" t="str">
        <f>IF('2 - FORM GENERAL'!K20="","",'2 - FORM GENERAL'!K20)</f>
        <v/>
      </c>
      <c r="L9" s="8" t="str">
        <f>IF('2 - FORM GENERAL'!L20="","",'2 - FORM GENERAL'!L20)</f>
        <v/>
      </c>
      <c r="M9" s="8" t="str">
        <f>IF('2 - FORM GENERAL'!M20="","",'2 - FORM GENERAL'!M20)</f>
        <v/>
      </c>
      <c r="N9" t="str">
        <f>IF('2 - FORM GENERAL'!N20="","",'2 - FORM GENERAL'!N20)</f>
        <v/>
      </c>
      <c r="O9" t="str">
        <f>IF('3 - FORM COMP'!J20="","",'3 - FORM COMP'!J20)</f>
        <v/>
      </c>
      <c r="P9" s="8" t="str">
        <f>IF('3 - FORM COMP'!K20="","",'3 - FORM COMP'!K20)</f>
        <v/>
      </c>
      <c r="Q9" s="8" t="str">
        <f>IF('3 - FORM COMP'!N20="","",'3 - FORM COMP'!N20)</f>
        <v/>
      </c>
      <c r="R9" s="8" t="str">
        <f>IF('3 - FORM COMP'!Q20="","",'3 - FORM COMP'!Q20)</f>
        <v/>
      </c>
      <c r="S9" s="8" t="str">
        <f>IF('3 - FORM COMP'!T20="","",'3 - FORM COMP'!T20)</f>
        <v/>
      </c>
      <c r="T9" s="8" t="str">
        <f>IF('3 - FORM COMP'!W20="","",'3 - FORM COMP'!W20)</f>
        <v/>
      </c>
      <c r="U9" t="str">
        <f>IF('3 - FORM COMP'!Z20="","",'3 - FORM COMP'!Z20)</f>
        <v/>
      </c>
      <c r="V9" s="8"/>
      <c r="W9" s="8"/>
      <c r="X9" t="str">
        <f>IF('3 - FORM COMP'!AD20="","",'3 - FORM COMP'!AD20)</f>
        <v/>
      </c>
      <c r="Y9" t="str">
        <f>IF('3 - FORM COMP'!AE20="","",'3 - FORM COMP'!AE20)</f>
        <v/>
      </c>
      <c r="Z9" t="str">
        <f>IF('3 - FORM COMP'!AF20="","",'3 - FORM COMP'!AF20)</f>
        <v/>
      </c>
      <c r="AA9" s="8" t="str">
        <f>IF('4 - TRANSPORT'!G20="","",'4 - TRANSPORT'!G20)</f>
        <v/>
      </c>
      <c r="AB9" t="str">
        <f>IF('4 - TRANSPORT'!H20="","",'4 - TRANSPORT'!H20)</f>
        <v/>
      </c>
      <c r="AC9" t="str">
        <f>IF('4 - TRANSPORT'!I20="","",'4 - TRANSPORT'!I20)</f>
        <v/>
      </c>
      <c r="AD9" s="26" t="str">
        <f>IF('4 - TRANSPORT'!J20="","",'4 - TRANSPORT'!J20)</f>
        <v/>
      </c>
      <c r="AE9" t="str">
        <f>IF('4 - TRANSPORT'!K20="","",'4 - TRANSPORT'!K20)</f>
        <v/>
      </c>
      <c r="AF9" t="str">
        <f>IF('4 - TRANSPORT'!L20="","",'4 - TRANSPORT'!L20)</f>
        <v/>
      </c>
      <c r="AG9" t="str">
        <f>IF('4 - TRANSPORT'!M20="","",'4 - TRANSPORT'!M20)</f>
        <v/>
      </c>
      <c r="AH9" s="8" t="str">
        <f>IF('4 - TRANSPORT'!N20="","",'4 - TRANSPORT'!N20)</f>
        <v/>
      </c>
      <c r="AI9" t="str">
        <f>IF('4 - TRANSPORT'!O20="","",'4 - TRANSPORT'!O20)</f>
        <v/>
      </c>
      <c r="AJ9" t="str">
        <f>IF('4 - TRANSPORT'!P20="","",'4 - TRANSPORT'!P20)</f>
        <v/>
      </c>
      <c r="AK9" s="26" t="str">
        <f>IF('4 - TRANSPORT'!Q20="","",'4 - TRANSPORT'!Q20)</f>
        <v/>
      </c>
      <c r="AL9" t="str">
        <f>IF('4 - TRANSPORT'!R20="","",'4 - TRANSPORT'!R20)</f>
        <v/>
      </c>
      <c r="AM9" t="str">
        <f>IF('4 - TRANSPORT'!S20="","",'4 - TRANSPORT'!S20)</f>
        <v/>
      </c>
      <c r="AN9" t="str">
        <f>IF('4 - TRANSPORT'!T20="","",'4 - TRANSPORT'!T20)</f>
        <v/>
      </c>
      <c r="AO9" s="8" t="str">
        <f>IF('3 - FORM COMP'!L20="","",'3 - FORM COMP'!L20)</f>
        <v/>
      </c>
      <c r="AP9" t="str">
        <f>IF('3 - FORM COMP'!M20="","",'3 - FORM COMP'!M20)</f>
        <v/>
      </c>
      <c r="AQ9" t="str">
        <f>IF('3 - FORM COMP'!O20="","",'3 - FORM COMP'!O20)</f>
        <v/>
      </c>
      <c r="AR9" t="str">
        <f>IF('3 - FORM COMP'!P20="","",'3 - FORM COMP'!P20)</f>
        <v/>
      </c>
      <c r="AS9" t="str">
        <f>IF('3 - FORM COMP'!R20="","",'3 - FORM COMP'!R20)</f>
        <v/>
      </c>
      <c r="AT9" t="str">
        <f>IF('3 - FORM COMP'!S20="","",'3 - FORM COMP'!S20)</f>
        <v/>
      </c>
      <c r="AU9" t="str">
        <f>IF('3 - FORM COMP'!U20="","",'3 - FORM COMP'!U20)</f>
        <v/>
      </c>
      <c r="AV9" t="str">
        <f>IF('3 - FORM COMP'!V20="","",'3 - FORM COMP'!V20)</f>
        <v/>
      </c>
      <c r="AW9" t="str">
        <f>IF('3 - FORM COMP'!X20="","",'3 - FORM COMP'!X20)</f>
        <v/>
      </c>
      <c r="AX9" t="str">
        <f>IF('3 - FORM COMP'!Y20="","",'3 - FORM COMP'!Y20)</f>
        <v/>
      </c>
      <c r="AY9" t="str">
        <f>IF('3 - FORM COMP'!AA20="","",'3 - FORM COMP'!AA20)</f>
        <v/>
      </c>
      <c r="AZ9" t="str">
        <f>IF('3 - FORM COMP'!AB20="","",'3 - FORM COMP'!AB20)</f>
        <v/>
      </c>
      <c r="BA9" t="str">
        <f>IF('3 - FORM COMP'!AC20="","",'3 - FORM COMP'!AC20)</f>
        <v/>
      </c>
    </row>
    <row r="10" spans="1:58">
      <c r="A10" t="str">
        <f>IF(E10="","",'1 - SUMMARY'!F$10)</f>
        <v/>
      </c>
      <c r="B10" t="str">
        <f t="shared" si="0"/>
        <v/>
      </c>
      <c r="C10" t="str">
        <f>IF(AMOUNT!D21="","",AMOUNT!D21)</f>
        <v/>
      </c>
      <c r="D10" t="str">
        <f>IF(E10="","",'2 - FORM GENERAL'!D21)</f>
        <v/>
      </c>
      <c r="E10" t="str">
        <f>IF('2 - FORM GENERAL'!E21="","",'2 - FORM GENERAL'!E21)</f>
        <v/>
      </c>
      <c r="F10" t="str">
        <f>IF('2 - FORM GENERAL'!F21="","",'2 - FORM GENERAL'!F21)</f>
        <v/>
      </c>
      <c r="G10" t="str">
        <f>IF('2 - FORM GENERAL'!G21="","",'2 - FORM GENERAL'!G21)</f>
        <v/>
      </c>
      <c r="H10" t="str">
        <f>IF('2 - FORM GENERAL'!H21="","",'2 - FORM GENERAL'!H21)</f>
        <v/>
      </c>
      <c r="I10" t="str">
        <f>IF('2 - FORM GENERAL'!I21="","",'2 - FORM GENERAL'!I21)</f>
        <v/>
      </c>
      <c r="J10" s="8" t="str">
        <f>IF('2 - FORM GENERAL'!J21="","",'2 - FORM GENERAL'!J21)</f>
        <v/>
      </c>
      <c r="K10" t="str">
        <f>IF('2 - FORM GENERAL'!K21="","",'2 - FORM GENERAL'!K21)</f>
        <v/>
      </c>
      <c r="L10" s="8" t="str">
        <f>IF('2 - FORM GENERAL'!L21="","",'2 - FORM GENERAL'!L21)</f>
        <v/>
      </c>
      <c r="M10" s="8" t="str">
        <f>IF('2 - FORM GENERAL'!M21="","",'2 - FORM GENERAL'!M21)</f>
        <v/>
      </c>
      <c r="N10" t="str">
        <f>IF('2 - FORM GENERAL'!N21="","",'2 - FORM GENERAL'!N21)</f>
        <v/>
      </c>
      <c r="O10" t="str">
        <f>IF('3 - FORM COMP'!J21="","",'3 - FORM COMP'!J21)</f>
        <v/>
      </c>
      <c r="P10" s="8" t="str">
        <f>IF('3 - FORM COMP'!K21="","",'3 - FORM COMP'!K21)</f>
        <v/>
      </c>
      <c r="Q10" s="8" t="str">
        <f>IF('3 - FORM COMP'!N21="","",'3 - FORM COMP'!N21)</f>
        <v/>
      </c>
      <c r="R10" s="8" t="str">
        <f>IF('3 - FORM COMP'!Q21="","",'3 - FORM COMP'!Q21)</f>
        <v/>
      </c>
      <c r="S10" s="8" t="str">
        <f>IF('3 - FORM COMP'!T21="","",'3 - FORM COMP'!T21)</f>
        <v/>
      </c>
      <c r="T10" s="8" t="str">
        <f>IF('3 - FORM COMP'!W21="","",'3 - FORM COMP'!W21)</f>
        <v/>
      </c>
      <c r="U10" t="str">
        <f>IF('3 - FORM COMP'!Z21="","",'3 - FORM COMP'!Z21)</f>
        <v/>
      </c>
      <c r="V10" s="8"/>
      <c r="W10" s="8"/>
      <c r="X10" t="str">
        <f>IF('3 - FORM COMP'!AD21="","",'3 - FORM COMP'!AD21)</f>
        <v/>
      </c>
      <c r="Y10" t="str">
        <f>IF('3 - FORM COMP'!AE21="","",'3 - FORM COMP'!AE21)</f>
        <v/>
      </c>
      <c r="Z10" t="str">
        <f>IF('3 - FORM COMP'!AF21="","",'3 - FORM COMP'!AF21)</f>
        <v/>
      </c>
      <c r="AA10" s="8" t="str">
        <f>IF('4 - TRANSPORT'!G21="","",'4 - TRANSPORT'!G21)</f>
        <v/>
      </c>
      <c r="AB10" t="str">
        <f>IF('4 - TRANSPORT'!H21="","",'4 - TRANSPORT'!H21)</f>
        <v/>
      </c>
      <c r="AC10" t="str">
        <f>IF('4 - TRANSPORT'!I21="","",'4 - TRANSPORT'!I21)</f>
        <v/>
      </c>
      <c r="AD10" s="26" t="str">
        <f>IF('4 - TRANSPORT'!J21="","",'4 - TRANSPORT'!J21)</f>
        <v/>
      </c>
      <c r="AE10" t="str">
        <f>IF('4 - TRANSPORT'!K21="","",'4 - TRANSPORT'!K21)</f>
        <v/>
      </c>
      <c r="AF10" t="str">
        <f>IF('4 - TRANSPORT'!L21="","",'4 - TRANSPORT'!L21)</f>
        <v/>
      </c>
      <c r="AG10" t="str">
        <f>IF('4 - TRANSPORT'!M21="","",'4 - TRANSPORT'!M21)</f>
        <v/>
      </c>
      <c r="AH10" s="8" t="str">
        <f>IF('4 - TRANSPORT'!N21="","",'4 - TRANSPORT'!N21)</f>
        <v/>
      </c>
      <c r="AI10" t="str">
        <f>IF('4 - TRANSPORT'!O21="","",'4 - TRANSPORT'!O21)</f>
        <v/>
      </c>
      <c r="AJ10" t="str">
        <f>IF('4 - TRANSPORT'!P21="","",'4 - TRANSPORT'!P21)</f>
        <v/>
      </c>
      <c r="AK10" s="26" t="str">
        <f>IF('4 - TRANSPORT'!Q21="","",'4 - TRANSPORT'!Q21)</f>
        <v/>
      </c>
      <c r="AL10" t="str">
        <f>IF('4 - TRANSPORT'!R21="","",'4 - TRANSPORT'!R21)</f>
        <v/>
      </c>
      <c r="AM10" t="str">
        <f>IF('4 - TRANSPORT'!S21="","",'4 - TRANSPORT'!S21)</f>
        <v/>
      </c>
      <c r="AN10" t="str">
        <f>IF('4 - TRANSPORT'!T21="","",'4 - TRANSPORT'!T21)</f>
        <v/>
      </c>
      <c r="AO10" s="8" t="str">
        <f>IF('3 - FORM COMP'!L21="","",'3 - FORM COMP'!L21)</f>
        <v/>
      </c>
      <c r="AP10" t="str">
        <f>IF('3 - FORM COMP'!M21="","",'3 - FORM COMP'!M21)</f>
        <v/>
      </c>
      <c r="AQ10" t="str">
        <f>IF('3 - FORM COMP'!O21="","",'3 - FORM COMP'!O21)</f>
        <v/>
      </c>
      <c r="AR10" t="str">
        <f>IF('3 - FORM COMP'!P21="","",'3 - FORM COMP'!P21)</f>
        <v/>
      </c>
      <c r="AS10" t="str">
        <f>IF('3 - FORM COMP'!R21="","",'3 - FORM COMP'!R21)</f>
        <v/>
      </c>
      <c r="AT10" t="str">
        <f>IF('3 - FORM COMP'!S21="","",'3 - FORM COMP'!S21)</f>
        <v/>
      </c>
      <c r="AU10" t="str">
        <f>IF('3 - FORM COMP'!U21="","",'3 - FORM COMP'!U21)</f>
        <v/>
      </c>
      <c r="AV10" t="str">
        <f>IF('3 - FORM COMP'!V21="","",'3 - FORM COMP'!V21)</f>
        <v/>
      </c>
      <c r="AW10" t="str">
        <f>IF('3 - FORM COMP'!X21="","",'3 - FORM COMP'!X21)</f>
        <v/>
      </c>
      <c r="AX10" t="str">
        <f>IF('3 - FORM COMP'!Y21="","",'3 - FORM COMP'!Y21)</f>
        <v/>
      </c>
      <c r="AY10" t="str">
        <f>IF('3 - FORM COMP'!AA21="","",'3 - FORM COMP'!AA21)</f>
        <v/>
      </c>
      <c r="AZ10" t="str">
        <f>IF('3 - FORM COMP'!AB21="","",'3 - FORM COMP'!AB21)</f>
        <v/>
      </c>
      <c r="BA10" t="str">
        <f>IF('3 - FORM COMP'!AC21="","",'3 - FORM COMP'!AC21)</f>
        <v/>
      </c>
    </row>
    <row r="11" spans="1:58">
      <c r="A11" t="str">
        <f>IF(E11="","",'1 - SUMMARY'!F$10)</f>
        <v/>
      </c>
      <c r="B11" t="str">
        <f t="shared" si="0"/>
        <v/>
      </c>
      <c r="C11" t="str">
        <f>IF(AMOUNT!D22="","",AMOUNT!D22)</f>
        <v/>
      </c>
      <c r="D11" t="str">
        <f>IF(E11="","",'2 - FORM GENERAL'!D22)</f>
        <v/>
      </c>
      <c r="E11" t="str">
        <f>IF('2 - FORM GENERAL'!E22="","",'2 - FORM GENERAL'!E22)</f>
        <v/>
      </c>
      <c r="F11" t="str">
        <f>IF('2 - FORM GENERAL'!F22="","",'2 - FORM GENERAL'!F22)</f>
        <v/>
      </c>
      <c r="G11" t="str">
        <f>IF('2 - FORM GENERAL'!G22="","",'2 - FORM GENERAL'!G22)</f>
        <v/>
      </c>
      <c r="H11" t="str">
        <f>IF('2 - FORM GENERAL'!H22="","",'2 - FORM GENERAL'!H22)</f>
        <v/>
      </c>
      <c r="I11" t="str">
        <f>IF('2 - FORM GENERAL'!I22="","",'2 - FORM GENERAL'!I22)</f>
        <v/>
      </c>
      <c r="J11" s="8" t="str">
        <f>IF('2 - FORM GENERAL'!J22="","",'2 - FORM GENERAL'!J22)</f>
        <v/>
      </c>
      <c r="K11" t="str">
        <f>IF('2 - FORM GENERAL'!K22="","",'2 - FORM GENERAL'!K22)</f>
        <v/>
      </c>
      <c r="L11" s="8" t="str">
        <f>IF('2 - FORM GENERAL'!L22="","",'2 - FORM GENERAL'!L22)</f>
        <v/>
      </c>
      <c r="M11" s="8" t="str">
        <f>IF('2 - FORM GENERAL'!M22="","",'2 - FORM GENERAL'!M22)</f>
        <v/>
      </c>
      <c r="N11" t="str">
        <f>IF('2 - FORM GENERAL'!N22="","",'2 - FORM GENERAL'!N22)</f>
        <v/>
      </c>
      <c r="O11" t="str">
        <f>IF('3 - FORM COMP'!J22="","",'3 - FORM COMP'!J22)</f>
        <v/>
      </c>
      <c r="P11" s="8" t="str">
        <f>IF('3 - FORM COMP'!K22="","",'3 - FORM COMP'!K22)</f>
        <v/>
      </c>
      <c r="Q11" s="8" t="str">
        <f>IF('3 - FORM COMP'!N22="","",'3 - FORM COMP'!N22)</f>
        <v/>
      </c>
      <c r="R11" s="8" t="str">
        <f>IF('3 - FORM COMP'!Q22="","",'3 - FORM COMP'!Q22)</f>
        <v/>
      </c>
      <c r="S11" s="8" t="str">
        <f>IF('3 - FORM COMP'!T22="","",'3 - FORM COMP'!T22)</f>
        <v/>
      </c>
      <c r="T11" s="8" t="str">
        <f>IF('3 - FORM COMP'!W22="","",'3 - FORM COMP'!W22)</f>
        <v/>
      </c>
      <c r="U11" t="str">
        <f>IF('3 - FORM COMP'!Z22="","",'3 - FORM COMP'!Z22)</f>
        <v/>
      </c>
      <c r="V11" s="8"/>
      <c r="W11" s="8"/>
      <c r="X11" t="str">
        <f>IF('3 - FORM COMP'!AD22="","",'3 - FORM COMP'!AD22)</f>
        <v/>
      </c>
      <c r="Y11" t="str">
        <f>IF('3 - FORM COMP'!AE22="","",'3 - FORM COMP'!AE22)</f>
        <v/>
      </c>
      <c r="Z11" t="str">
        <f>IF('3 - FORM COMP'!AF22="","",'3 - FORM COMP'!AF22)</f>
        <v/>
      </c>
      <c r="AA11" s="8" t="str">
        <f>IF('4 - TRANSPORT'!G22="","",'4 - TRANSPORT'!G22)</f>
        <v/>
      </c>
      <c r="AB11" t="str">
        <f>IF('4 - TRANSPORT'!H22="","",'4 - TRANSPORT'!H22)</f>
        <v/>
      </c>
      <c r="AC11" t="str">
        <f>IF('4 - TRANSPORT'!I22="","",'4 - TRANSPORT'!I22)</f>
        <v/>
      </c>
      <c r="AD11" s="26" t="str">
        <f>IF('4 - TRANSPORT'!J22="","",'4 - TRANSPORT'!J22)</f>
        <v/>
      </c>
      <c r="AE11" t="str">
        <f>IF('4 - TRANSPORT'!K22="","",'4 - TRANSPORT'!K22)</f>
        <v/>
      </c>
      <c r="AF11" t="str">
        <f>IF('4 - TRANSPORT'!L22="","",'4 - TRANSPORT'!L22)</f>
        <v/>
      </c>
      <c r="AG11" t="str">
        <f>IF('4 - TRANSPORT'!M22="","",'4 - TRANSPORT'!M22)</f>
        <v/>
      </c>
      <c r="AH11" s="8" t="str">
        <f>IF('4 - TRANSPORT'!N22="","",'4 - TRANSPORT'!N22)</f>
        <v/>
      </c>
      <c r="AI11" t="str">
        <f>IF('4 - TRANSPORT'!O22="","",'4 - TRANSPORT'!O22)</f>
        <v/>
      </c>
      <c r="AJ11" t="str">
        <f>IF('4 - TRANSPORT'!P22="","",'4 - TRANSPORT'!P22)</f>
        <v/>
      </c>
      <c r="AK11" s="26" t="str">
        <f>IF('4 - TRANSPORT'!Q22="","",'4 - TRANSPORT'!Q22)</f>
        <v/>
      </c>
      <c r="AL11" t="str">
        <f>IF('4 - TRANSPORT'!R22="","",'4 - TRANSPORT'!R22)</f>
        <v/>
      </c>
      <c r="AM11" t="str">
        <f>IF('4 - TRANSPORT'!S22="","",'4 - TRANSPORT'!S22)</f>
        <v/>
      </c>
      <c r="AN11" t="str">
        <f>IF('4 - TRANSPORT'!T22="","",'4 - TRANSPORT'!T22)</f>
        <v/>
      </c>
      <c r="AO11" s="8" t="str">
        <f>IF('3 - FORM COMP'!L22="","",'3 - FORM COMP'!L22)</f>
        <v/>
      </c>
      <c r="AP11" t="str">
        <f>IF('3 - FORM COMP'!M22="","",'3 - FORM COMP'!M22)</f>
        <v/>
      </c>
      <c r="AQ11" t="str">
        <f>IF('3 - FORM COMP'!O22="","",'3 - FORM COMP'!O22)</f>
        <v/>
      </c>
      <c r="AR11" t="str">
        <f>IF('3 - FORM COMP'!P22="","",'3 - FORM COMP'!P22)</f>
        <v/>
      </c>
      <c r="AS11" t="str">
        <f>IF('3 - FORM COMP'!R22="","",'3 - FORM COMP'!R22)</f>
        <v/>
      </c>
      <c r="AT11" t="str">
        <f>IF('3 - FORM COMP'!S22="","",'3 - FORM COMP'!S22)</f>
        <v/>
      </c>
      <c r="AU11" t="str">
        <f>IF('3 - FORM COMP'!U22="","",'3 - FORM COMP'!U22)</f>
        <v/>
      </c>
      <c r="AV11" t="str">
        <f>IF('3 - FORM COMP'!V22="","",'3 - FORM COMP'!V22)</f>
        <v/>
      </c>
      <c r="AW11" t="str">
        <f>IF('3 - FORM COMP'!X22="","",'3 - FORM COMP'!X22)</f>
        <v/>
      </c>
      <c r="AX11" t="str">
        <f>IF('3 - FORM COMP'!Y22="","",'3 - FORM COMP'!Y22)</f>
        <v/>
      </c>
      <c r="AY11" t="str">
        <f>IF('3 - FORM COMP'!AA22="","",'3 - FORM COMP'!AA22)</f>
        <v/>
      </c>
      <c r="AZ11" t="str">
        <f>IF('3 - FORM COMP'!AB22="","",'3 - FORM COMP'!AB22)</f>
        <v/>
      </c>
      <c r="BA11" t="str">
        <f>IF('3 - FORM COMP'!AC22="","",'3 - FORM COMP'!AC22)</f>
        <v/>
      </c>
    </row>
    <row r="12" spans="1:58">
      <c r="A12" t="str">
        <f>IF(E12="","",'1 - SUMMARY'!F$10)</f>
        <v/>
      </c>
      <c r="B12" t="str">
        <f t="shared" si="0"/>
        <v/>
      </c>
      <c r="C12" t="str">
        <f>IF(AMOUNT!D23="","",AMOUNT!D23)</f>
        <v/>
      </c>
      <c r="D12" t="str">
        <f>IF(E12="","",'2 - FORM GENERAL'!D23)</f>
        <v/>
      </c>
      <c r="E12" t="str">
        <f>IF('2 - FORM GENERAL'!E23="","",'2 - FORM GENERAL'!E23)</f>
        <v/>
      </c>
      <c r="F12" t="str">
        <f>IF('2 - FORM GENERAL'!F23="","",'2 - FORM GENERAL'!F23)</f>
        <v/>
      </c>
      <c r="G12" t="str">
        <f>IF('2 - FORM GENERAL'!G23="","",'2 - FORM GENERAL'!G23)</f>
        <v/>
      </c>
      <c r="H12" t="str">
        <f>IF('2 - FORM GENERAL'!H23="","",'2 - FORM GENERAL'!H23)</f>
        <v/>
      </c>
      <c r="I12" t="str">
        <f>IF('2 - FORM GENERAL'!I23="","",'2 - FORM GENERAL'!I23)</f>
        <v/>
      </c>
      <c r="J12" s="8" t="str">
        <f>IF('2 - FORM GENERAL'!J23="","",'2 - FORM GENERAL'!J23)</f>
        <v/>
      </c>
      <c r="K12" t="str">
        <f>IF('2 - FORM GENERAL'!K23="","",'2 - FORM GENERAL'!K23)</f>
        <v/>
      </c>
      <c r="L12" s="8" t="str">
        <f>IF('2 - FORM GENERAL'!L23="","",'2 - FORM GENERAL'!L23)</f>
        <v/>
      </c>
      <c r="M12" s="8" t="str">
        <f>IF('2 - FORM GENERAL'!M23="","",'2 - FORM GENERAL'!M23)</f>
        <v/>
      </c>
      <c r="N12" t="str">
        <f>IF('2 - FORM GENERAL'!N23="","",'2 - FORM GENERAL'!N23)</f>
        <v/>
      </c>
      <c r="O12" t="str">
        <f>IF('3 - FORM COMP'!J23="","",'3 - FORM COMP'!J23)</f>
        <v/>
      </c>
      <c r="P12" s="8" t="str">
        <f>IF('3 - FORM COMP'!K23="","",'3 - FORM COMP'!K23)</f>
        <v/>
      </c>
      <c r="Q12" s="8" t="str">
        <f>IF('3 - FORM COMP'!N23="","",'3 - FORM COMP'!N23)</f>
        <v/>
      </c>
      <c r="R12" s="8" t="str">
        <f>IF('3 - FORM COMP'!Q23="","",'3 - FORM COMP'!Q23)</f>
        <v/>
      </c>
      <c r="S12" s="8" t="str">
        <f>IF('3 - FORM COMP'!T23="","",'3 - FORM COMP'!T23)</f>
        <v/>
      </c>
      <c r="T12" s="8" t="str">
        <f>IF('3 - FORM COMP'!W23="","",'3 - FORM COMP'!W23)</f>
        <v/>
      </c>
      <c r="U12" t="str">
        <f>IF('3 - FORM COMP'!Z23="","",'3 - FORM COMP'!Z23)</f>
        <v/>
      </c>
      <c r="V12" s="8"/>
      <c r="W12" s="8"/>
      <c r="X12" t="str">
        <f>IF('3 - FORM COMP'!AD23="","",'3 - FORM COMP'!AD23)</f>
        <v/>
      </c>
      <c r="Y12" t="str">
        <f>IF('3 - FORM COMP'!AE23="","",'3 - FORM COMP'!AE23)</f>
        <v/>
      </c>
      <c r="Z12" t="str">
        <f>IF('3 - FORM COMP'!AF23="","",'3 - FORM COMP'!AF23)</f>
        <v/>
      </c>
      <c r="AA12" s="8" t="str">
        <f>IF('4 - TRANSPORT'!G23="","",'4 - TRANSPORT'!G23)</f>
        <v/>
      </c>
      <c r="AB12" t="str">
        <f>IF('4 - TRANSPORT'!H23="","",'4 - TRANSPORT'!H23)</f>
        <v/>
      </c>
      <c r="AC12" t="str">
        <f>IF('4 - TRANSPORT'!I23="","",'4 - TRANSPORT'!I23)</f>
        <v/>
      </c>
      <c r="AD12" s="26" t="str">
        <f>IF('4 - TRANSPORT'!J23="","",'4 - TRANSPORT'!J23)</f>
        <v/>
      </c>
      <c r="AE12" t="str">
        <f>IF('4 - TRANSPORT'!K23="","",'4 - TRANSPORT'!K23)</f>
        <v/>
      </c>
      <c r="AF12" t="str">
        <f>IF('4 - TRANSPORT'!L23="","",'4 - TRANSPORT'!L23)</f>
        <v/>
      </c>
      <c r="AG12" t="str">
        <f>IF('4 - TRANSPORT'!M23="","",'4 - TRANSPORT'!M23)</f>
        <v/>
      </c>
      <c r="AH12" s="8" t="str">
        <f>IF('4 - TRANSPORT'!N23="","",'4 - TRANSPORT'!N23)</f>
        <v/>
      </c>
      <c r="AI12" t="str">
        <f>IF('4 - TRANSPORT'!O23="","",'4 - TRANSPORT'!O23)</f>
        <v/>
      </c>
      <c r="AJ12" t="str">
        <f>IF('4 - TRANSPORT'!P23="","",'4 - TRANSPORT'!P23)</f>
        <v/>
      </c>
      <c r="AK12" s="26" t="str">
        <f>IF('4 - TRANSPORT'!Q23="","",'4 - TRANSPORT'!Q23)</f>
        <v/>
      </c>
      <c r="AL12" t="str">
        <f>IF('4 - TRANSPORT'!R23="","",'4 - TRANSPORT'!R23)</f>
        <v/>
      </c>
      <c r="AM12" t="str">
        <f>IF('4 - TRANSPORT'!S23="","",'4 - TRANSPORT'!S23)</f>
        <v/>
      </c>
      <c r="AN12" t="str">
        <f>IF('4 - TRANSPORT'!T23="","",'4 - TRANSPORT'!T23)</f>
        <v/>
      </c>
      <c r="AO12" s="8" t="str">
        <f>IF('3 - FORM COMP'!L23="","",'3 - FORM COMP'!L23)</f>
        <v/>
      </c>
      <c r="AP12" t="str">
        <f>IF('3 - FORM COMP'!M23="","",'3 - FORM COMP'!M23)</f>
        <v/>
      </c>
      <c r="AQ12" t="str">
        <f>IF('3 - FORM COMP'!O23="","",'3 - FORM COMP'!O23)</f>
        <v/>
      </c>
      <c r="AR12" t="str">
        <f>IF('3 - FORM COMP'!P23="","",'3 - FORM COMP'!P23)</f>
        <v/>
      </c>
      <c r="AS12" t="str">
        <f>IF('3 - FORM COMP'!R23="","",'3 - FORM COMP'!R23)</f>
        <v/>
      </c>
      <c r="AT12" t="str">
        <f>IF('3 - FORM COMP'!S23="","",'3 - FORM COMP'!S23)</f>
        <v/>
      </c>
      <c r="AU12" t="str">
        <f>IF('3 - FORM COMP'!U23="","",'3 - FORM COMP'!U23)</f>
        <v/>
      </c>
      <c r="AV12" t="str">
        <f>IF('3 - FORM COMP'!V23="","",'3 - FORM COMP'!V23)</f>
        <v/>
      </c>
      <c r="AW12" t="str">
        <f>IF('3 - FORM COMP'!X23="","",'3 - FORM COMP'!X23)</f>
        <v/>
      </c>
      <c r="AX12" t="str">
        <f>IF('3 - FORM COMP'!Y23="","",'3 - FORM COMP'!Y23)</f>
        <v/>
      </c>
      <c r="AY12" t="str">
        <f>IF('3 - FORM COMP'!AA23="","",'3 - FORM COMP'!AA23)</f>
        <v/>
      </c>
      <c r="AZ12" t="str">
        <f>IF('3 - FORM COMP'!AB23="","",'3 - FORM COMP'!AB23)</f>
        <v/>
      </c>
      <c r="BA12" t="str">
        <f>IF('3 - FORM COMP'!AC23="","",'3 - FORM COMP'!AC23)</f>
        <v/>
      </c>
    </row>
    <row r="13" spans="1:58">
      <c r="A13" t="str">
        <f>IF(E13="","",'1 - SUMMARY'!F$10)</f>
        <v/>
      </c>
      <c r="B13" t="str">
        <f t="shared" si="0"/>
        <v/>
      </c>
      <c r="C13" t="str">
        <f>IF(AMOUNT!D24="","",AMOUNT!D24)</f>
        <v/>
      </c>
      <c r="D13" t="str">
        <f>IF(E13="","",'2 - FORM GENERAL'!D24)</f>
        <v/>
      </c>
      <c r="E13" t="str">
        <f>IF('2 - FORM GENERAL'!E24="","",'2 - FORM GENERAL'!E24)</f>
        <v/>
      </c>
      <c r="F13" t="str">
        <f>IF('2 - FORM GENERAL'!F24="","",'2 - FORM GENERAL'!F24)</f>
        <v/>
      </c>
      <c r="G13" t="str">
        <f>IF('2 - FORM GENERAL'!G24="","",'2 - FORM GENERAL'!G24)</f>
        <v/>
      </c>
      <c r="H13" t="str">
        <f>IF('2 - FORM GENERAL'!H24="","",'2 - FORM GENERAL'!H24)</f>
        <v/>
      </c>
      <c r="I13" t="str">
        <f>IF('2 - FORM GENERAL'!I24="","",'2 - FORM GENERAL'!I24)</f>
        <v/>
      </c>
      <c r="J13" s="8" t="str">
        <f>IF('2 - FORM GENERAL'!J24="","",'2 - FORM GENERAL'!J24)</f>
        <v/>
      </c>
      <c r="K13" t="str">
        <f>IF('2 - FORM GENERAL'!K24="","",'2 - FORM GENERAL'!K24)</f>
        <v/>
      </c>
      <c r="L13" s="8" t="str">
        <f>IF('2 - FORM GENERAL'!L24="","",'2 - FORM GENERAL'!L24)</f>
        <v/>
      </c>
      <c r="M13" s="8" t="str">
        <f>IF('2 - FORM GENERAL'!M24="","",'2 - FORM GENERAL'!M24)</f>
        <v/>
      </c>
      <c r="N13" t="str">
        <f>IF('2 - FORM GENERAL'!N24="","",'2 - FORM GENERAL'!N24)</f>
        <v/>
      </c>
      <c r="O13" t="str">
        <f>IF('3 - FORM COMP'!J24="","",'3 - FORM COMP'!J24)</f>
        <v/>
      </c>
      <c r="P13" s="8" t="str">
        <f>IF('3 - FORM COMP'!K24="","",'3 - FORM COMP'!K24)</f>
        <v/>
      </c>
      <c r="Q13" s="8" t="str">
        <f>IF('3 - FORM COMP'!N24="","",'3 - FORM COMP'!N24)</f>
        <v/>
      </c>
      <c r="R13" s="8" t="str">
        <f>IF('3 - FORM COMP'!Q24="","",'3 - FORM COMP'!Q24)</f>
        <v/>
      </c>
      <c r="S13" s="8" t="str">
        <f>IF('3 - FORM COMP'!T24="","",'3 - FORM COMP'!T24)</f>
        <v/>
      </c>
      <c r="T13" s="8" t="str">
        <f>IF('3 - FORM COMP'!W24="","",'3 - FORM COMP'!W24)</f>
        <v/>
      </c>
      <c r="U13" t="str">
        <f>IF('3 - FORM COMP'!Z24="","",'3 - FORM COMP'!Z24)</f>
        <v/>
      </c>
      <c r="V13" s="8"/>
      <c r="W13" s="8"/>
      <c r="X13" t="str">
        <f>IF('3 - FORM COMP'!AD24="","",'3 - FORM COMP'!AD24)</f>
        <v/>
      </c>
      <c r="Y13" t="str">
        <f>IF('3 - FORM COMP'!AE24="","",'3 - FORM COMP'!AE24)</f>
        <v/>
      </c>
      <c r="Z13" t="str">
        <f>IF('3 - FORM COMP'!AF24="","",'3 - FORM COMP'!AF24)</f>
        <v/>
      </c>
      <c r="AA13" s="8" t="str">
        <f>IF('4 - TRANSPORT'!G24="","",'4 - TRANSPORT'!G24)</f>
        <v/>
      </c>
      <c r="AB13" t="str">
        <f>IF('4 - TRANSPORT'!H24="","",'4 - TRANSPORT'!H24)</f>
        <v/>
      </c>
      <c r="AC13" t="str">
        <f>IF('4 - TRANSPORT'!I24="","",'4 - TRANSPORT'!I24)</f>
        <v/>
      </c>
      <c r="AD13" s="26" t="str">
        <f>IF('4 - TRANSPORT'!J24="","",'4 - TRANSPORT'!J24)</f>
        <v/>
      </c>
      <c r="AE13" t="str">
        <f>IF('4 - TRANSPORT'!K24="","",'4 - TRANSPORT'!K24)</f>
        <v/>
      </c>
      <c r="AF13" t="str">
        <f>IF('4 - TRANSPORT'!L24="","",'4 - TRANSPORT'!L24)</f>
        <v/>
      </c>
      <c r="AG13" t="str">
        <f>IF('4 - TRANSPORT'!M24="","",'4 - TRANSPORT'!M24)</f>
        <v/>
      </c>
      <c r="AH13" s="8" t="str">
        <f>IF('4 - TRANSPORT'!N24="","",'4 - TRANSPORT'!N24)</f>
        <v/>
      </c>
      <c r="AI13" t="str">
        <f>IF('4 - TRANSPORT'!O24="","",'4 - TRANSPORT'!O24)</f>
        <v/>
      </c>
      <c r="AJ13" t="str">
        <f>IF('4 - TRANSPORT'!P24="","",'4 - TRANSPORT'!P24)</f>
        <v/>
      </c>
      <c r="AK13" s="26" t="str">
        <f>IF('4 - TRANSPORT'!Q24="","",'4 - TRANSPORT'!Q24)</f>
        <v/>
      </c>
      <c r="AL13" t="str">
        <f>IF('4 - TRANSPORT'!R24="","",'4 - TRANSPORT'!R24)</f>
        <v/>
      </c>
      <c r="AM13" t="str">
        <f>IF('4 - TRANSPORT'!S24="","",'4 - TRANSPORT'!S24)</f>
        <v/>
      </c>
      <c r="AN13" t="str">
        <f>IF('4 - TRANSPORT'!T24="","",'4 - TRANSPORT'!T24)</f>
        <v/>
      </c>
      <c r="AO13" s="8" t="str">
        <f>IF('3 - FORM COMP'!L24="","",'3 - FORM COMP'!L24)</f>
        <v/>
      </c>
      <c r="AP13" t="str">
        <f>IF('3 - FORM COMP'!M24="","",'3 - FORM COMP'!M24)</f>
        <v/>
      </c>
      <c r="AQ13" t="str">
        <f>IF('3 - FORM COMP'!O24="","",'3 - FORM COMP'!O24)</f>
        <v/>
      </c>
      <c r="AR13" t="str">
        <f>IF('3 - FORM COMP'!P24="","",'3 - FORM COMP'!P24)</f>
        <v/>
      </c>
      <c r="AS13" t="str">
        <f>IF('3 - FORM COMP'!R24="","",'3 - FORM COMP'!R24)</f>
        <v/>
      </c>
      <c r="AT13" t="str">
        <f>IF('3 - FORM COMP'!S24="","",'3 - FORM COMP'!S24)</f>
        <v/>
      </c>
      <c r="AU13" t="str">
        <f>IF('3 - FORM COMP'!U24="","",'3 - FORM COMP'!U24)</f>
        <v/>
      </c>
      <c r="AV13" t="str">
        <f>IF('3 - FORM COMP'!V24="","",'3 - FORM COMP'!V24)</f>
        <v/>
      </c>
      <c r="AW13" t="str">
        <f>IF('3 - FORM COMP'!X24="","",'3 - FORM COMP'!X24)</f>
        <v/>
      </c>
      <c r="AX13" t="str">
        <f>IF('3 - FORM COMP'!Y24="","",'3 - FORM COMP'!Y24)</f>
        <v/>
      </c>
      <c r="AY13" t="str">
        <f>IF('3 - FORM COMP'!AA24="","",'3 - FORM COMP'!AA24)</f>
        <v/>
      </c>
      <c r="AZ13" t="str">
        <f>IF('3 - FORM COMP'!AB24="","",'3 - FORM COMP'!AB24)</f>
        <v/>
      </c>
      <c r="BA13" t="str">
        <f>IF('3 - FORM COMP'!AC24="","",'3 - FORM COMP'!AC24)</f>
        <v/>
      </c>
    </row>
    <row r="14" spans="1:58">
      <c r="A14" t="str">
        <f>IF(E14="","",'1 - SUMMARY'!F$10)</f>
        <v/>
      </c>
      <c r="B14" t="str">
        <f t="shared" si="0"/>
        <v/>
      </c>
      <c r="C14" t="str">
        <f>IF(AMOUNT!D25="","",AMOUNT!D25)</f>
        <v/>
      </c>
      <c r="D14" t="str">
        <f>IF(E14="","",'2 - FORM GENERAL'!D25)</f>
        <v/>
      </c>
      <c r="E14" t="str">
        <f>IF('2 - FORM GENERAL'!E25="","",'2 - FORM GENERAL'!E25)</f>
        <v/>
      </c>
      <c r="F14" t="str">
        <f>IF('2 - FORM GENERAL'!F25="","",'2 - FORM GENERAL'!F25)</f>
        <v/>
      </c>
      <c r="G14" t="str">
        <f>IF('2 - FORM GENERAL'!G25="","",'2 - FORM GENERAL'!G25)</f>
        <v/>
      </c>
      <c r="H14" t="str">
        <f>IF('2 - FORM GENERAL'!H25="","",'2 - FORM GENERAL'!H25)</f>
        <v/>
      </c>
      <c r="I14" t="str">
        <f>IF('2 - FORM GENERAL'!I25="","",'2 - FORM GENERAL'!I25)</f>
        <v/>
      </c>
      <c r="J14" s="8" t="str">
        <f>IF('2 - FORM GENERAL'!J25="","",'2 - FORM GENERAL'!J25)</f>
        <v/>
      </c>
      <c r="K14" t="str">
        <f>IF('2 - FORM GENERAL'!K25="","",'2 - FORM GENERAL'!K25)</f>
        <v/>
      </c>
      <c r="L14" s="8" t="str">
        <f>IF('2 - FORM GENERAL'!L25="","",'2 - FORM GENERAL'!L25)</f>
        <v/>
      </c>
      <c r="M14" s="8" t="str">
        <f>IF('2 - FORM GENERAL'!M25="","",'2 - FORM GENERAL'!M25)</f>
        <v/>
      </c>
      <c r="N14" t="str">
        <f>IF('2 - FORM GENERAL'!N25="","",'2 - FORM GENERAL'!N25)</f>
        <v/>
      </c>
      <c r="O14" t="str">
        <f>IF('3 - FORM COMP'!J25="","",'3 - FORM COMP'!J25)</f>
        <v/>
      </c>
      <c r="P14" s="8" t="str">
        <f>IF('3 - FORM COMP'!K25="","",'3 - FORM COMP'!K25)</f>
        <v/>
      </c>
      <c r="Q14" s="8" t="str">
        <f>IF('3 - FORM COMP'!N25="","",'3 - FORM COMP'!N25)</f>
        <v/>
      </c>
      <c r="R14" s="8" t="str">
        <f>IF('3 - FORM COMP'!Q25="","",'3 - FORM COMP'!Q25)</f>
        <v/>
      </c>
      <c r="S14" s="8" t="str">
        <f>IF('3 - FORM COMP'!T25="","",'3 - FORM COMP'!T25)</f>
        <v/>
      </c>
      <c r="T14" s="8" t="str">
        <f>IF('3 - FORM COMP'!W25="","",'3 - FORM COMP'!W25)</f>
        <v/>
      </c>
      <c r="U14" t="str">
        <f>IF('3 - FORM COMP'!Z25="","",'3 - FORM COMP'!Z25)</f>
        <v/>
      </c>
      <c r="V14" s="8"/>
      <c r="W14" s="8"/>
      <c r="X14" t="str">
        <f>IF('3 - FORM COMP'!AD25="","",'3 - FORM COMP'!AD25)</f>
        <v/>
      </c>
      <c r="Y14" t="str">
        <f>IF('3 - FORM COMP'!AE25="","",'3 - FORM COMP'!AE25)</f>
        <v/>
      </c>
      <c r="Z14" t="str">
        <f>IF('3 - FORM COMP'!AF25="","",'3 - FORM COMP'!AF25)</f>
        <v/>
      </c>
      <c r="AA14" s="8" t="str">
        <f>IF('4 - TRANSPORT'!G25="","",'4 - TRANSPORT'!G25)</f>
        <v/>
      </c>
      <c r="AB14" t="str">
        <f>IF('4 - TRANSPORT'!H25="","",'4 - TRANSPORT'!H25)</f>
        <v/>
      </c>
      <c r="AC14" t="str">
        <f>IF('4 - TRANSPORT'!I25="","",'4 - TRANSPORT'!I25)</f>
        <v/>
      </c>
      <c r="AD14" s="26" t="str">
        <f>IF('4 - TRANSPORT'!J25="","",'4 - TRANSPORT'!J25)</f>
        <v/>
      </c>
      <c r="AE14" t="str">
        <f>IF('4 - TRANSPORT'!K25="","",'4 - TRANSPORT'!K25)</f>
        <v/>
      </c>
      <c r="AF14" t="str">
        <f>IF('4 - TRANSPORT'!L25="","",'4 - TRANSPORT'!L25)</f>
        <v/>
      </c>
      <c r="AG14" t="str">
        <f>IF('4 - TRANSPORT'!M25="","",'4 - TRANSPORT'!M25)</f>
        <v/>
      </c>
      <c r="AH14" s="8" t="str">
        <f>IF('4 - TRANSPORT'!N25="","",'4 - TRANSPORT'!N25)</f>
        <v/>
      </c>
      <c r="AI14" t="str">
        <f>IF('4 - TRANSPORT'!O25="","",'4 - TRANSPORT'!O25)</f>
        <v/>
      </c>
      <c r="AJ14" t="str">
        <f>IF('4 - TRANSPORT'!P25="","",'4 - TRANSPORT'!P25)</f>
        <v/>
      </c>
      <c r="AK14" s="26" t="str">
        <f>IF('4 - TRANSPORT'!Q25="","",'4 - TRANSPORT'!Q25)</f>
        <v/>
      </c>
      <c r="AL14" t="str">
        <f>IF('4 - TRANSPORT'!R25="","",'4 - TRANSPORT'!R25)</f>
        <v/>
      </c>
      <c r="AM14" t="str">
        <f>IF('4 - TRANSPORT'!S25="","",'4 - TRANSPORT'!S25)</f>
        <v/>
      </c>
      <c r="AN14" t="str">
        <f>IF('4 - TRANSPORT'!T25="","",'4 - TRANSPORT'!T25)</f>
        <v/>
      </c>
      <c r="AO14" s="8" t="str">
        <f>IF('3 - FORM COMP'!L25="","",'3 - FORM COMP'!L25)</f>
        <v/>
      </c>
      <c r="AP14" t="str">
        <f>IF('3 - FORM COMP'!M25="","",'3 - FORM COMP'!M25)</f>
        <v/>
      </c>
      <c r="AQ14" t="str">
        <f>IF('3 - FORM COMP'!O25="","",'3 - FORM COMP'!O25)</f>
        <v/>
      </c>
      <c r="AR14" t="str">
        <f>IF('3 - FORM COMP'!P25="","",'3 - FORM COMP'!P25)</f>
        <v/>
      </c>
      <c r="AS14" t="str">
        <f>IF('3 - FORM COMP'!R25="","",'3 - FORM COMP'!R25)</f>
        <v/>
      </c>
      <c r="AT14" t="str">
        <f>IF('3 - FORM COMP'!S25="","",'3 - FORM COMP'!S25)</f>
        <v/>
      </c>
      <c r="AU14" t="str">
        <f>IF('3 - FORM COMP'!U25="","",'3 - FORM COMP'!U25)</f>
        <v/>
      </c>
      <c r="AV14" t="str">
        <f>IF('3 - FORM COMP'!V25="","",'3 - FORM COMP'!V25)</f>
        <v/>
      </c>
      <c r="AW14" t="str">
        <f>IF('3 - FORM COMP'!X25="","",'3 - FORM COMP'!X25)</f>
        <v/>
      </c>
      <c r="AX14" t="str">
        <f>IF('3 - FORM COMP'!Y25="","",'3 - FORM COMP'!Y25)</f>
        <v/>
      </c>
      <c r="AY14" t="str">
        <f>IF('3 - FORM COMP'!AA25="","",'3 - FORM COMP'!AA25)</f>
        <v/>
      </c>
      <c r="AZ14" t="str">
        <f>IF('3 - FORM COMP'!AB25="","",'3 - FORM COMP'!AB25)</f>
        <v/>
      </c>
      <c r="BA14" t="str">
        <f>IF('3 - FORM COMP'!AC25="","",'3 - FORM COMP'!AC25)</f>
        <v/>
      </c>
    </row>
    <row r="15" spans="1:58">
      <c r="A15" t="str">
        <f>IF(E15="","",'1 - SUMMARY'!F$10)</f>
        <v/>
      </c>
      <c r="B15" t="str">
        <f t="shared" si="0"/>
        <v/>
      </c>
      <c r="C15" t="str">
        <f>IF(AMOUNT!D26="","",AMOUNT!D26)</f>
        <v/>
      </c>
      <c r="D15" t="str">
        <f>IF(E15="","",'2 - FORM GENERAL'!D26)</f>
        <v/>
      </c>
      <c r="E15" t="str">
        <f>IF('2 - FORM GENERAL'!E26="","",'2 - FORM GENERAL'!E26)</f>
        <v/>
      </c>
      <c r="F15" t="str">
        <f>IF('2 - FORM GENERAL'!F26="","",'2 - FORM GENERAL'!F26)</f>
        <v/>
      </c>
      <c r="G15" t="str">
        <f>IF('2 - FORM GENERAL'!G26="","",'2 - FORM GENERAL'!G26)</f>
        <v/>
      </c>
      <c r="H15" t="str">
        <f>IF('2 - FORM GENERAL'!H26="","",'2 - FORM GENERAL'!H26)</f>
        <v/>
      </c>
      <c r="I15" t="str">
        <f>IF('2 - FORM GENERAL'!I26="","",'2 - FORM GENERAL'!I26)</f>
        <v/>
      </c>
      <c r="J15" s="8" t="str">
        <f>IF('2 - FORM GENERAL'!J26="","",'2 - FORM GENERAL'!J26)</f>
        <v/>
      </c>
      <c r="K15" t="str">
        <f>IF('2 - FORM GENERAL'!K26="","",'2 - FORM GENERAL'!K26)</f>
        <v/>
      </c>
      <c r="L15" s="8" t="str">
        <f>IF('2 - FORM GENERAL'!L26="","",'2 - FORM GENERAL'!L26)</f>
        <v/>
      </c>
      <c r="M15" s="8" t="str">
        <f>IF('2 - FORM GENERAL'!M26="","",'2 - FORM GENERAL'!M26)</f>
        <v/>
      </c>
      <c r="N15" t="str">
        <f>IF('2 - FORM GENERAL'!N26="","",'2 - FORM GENERAL'!N26)</f>
        <v/>
      </c>
      <c r="O15" t="str">
        <f>IF('3 - FORM COMP'!J26="","",'3 - FORM COMP'!J26)</f>
        <v/>
      </c>
      <c r="P15" s="8" t="str">
        <f>IF('3 - FORM COMP'!K26="","",'3 - FORM COMP'!K26)</f>
        <v/>
      </c>
      <c r="Q15" s="8" t="str">
        <f>IF('3 - FORM COMP'!N26="","",'3 - FORM COMP'!N26)</f>
        <v/>
      </c>
      <c r="R15" s="8" t="str">
        <f>IF('3 - FORM COMP'!Q26="","",'3 - FORM COMP'!Q26)</f>
        <v/>
      </c>
      <c r="S15" s="8" t="str">
        <f>IF('3 - FORM COMP'!T26="","",'3 - FORM COMP'!T26)</f>
        <v/>
      </c>
      <c r="T15" s="8" t="str">
        <f>IF('3 - FORM COMP'!W26="","",'3 - FORM COMP'!W26)</f>
        <v/>
      </c>
      <c r="U15" t="str">
        <f>IF('3 - FORM COMP'!Z26="","",'3 - FORM COMP'!Z26)</f>
        <v/>
      </c>
      <c r="V15" s="8"/>
      <c r="W15" s="8"/>
      <c r="X15" t="str">
        <f>IF('3 - FORM COMP'!AD26="","",'3 - FORM COMP'!AD26)</f>
        <v/>
      </c>
      <c r="Y15" t="str">
        <f>IF('3 - FORM COMP'!AE26="","",'3 - FORM COMP'!AE26)</f>
        <v/>
      </c>
      <c r="Z15" t="str">
        <f>IF('3 - FORM COMP'!AF26="","",'3 - FORM COMP'!AF26)</f>
        <v/>
      </c>
      <c r="AA15" s="8" t="str">
        <f>IF('4 - TRANSPORT'!G26="","",'4 - TRANSPORT'!G26)</f>
        <v/>
      </c>
      <c r="AB15" t="str">
        <f>IF('4 - TRANSPORT'!H26="","",'4 - TRANSPORT'!H26)</f>
        <v/>
      </c>
      <c r="AC15" t="str">
        <f>IF('4 - TRANSPORT'!I26="","",'4 - TRANSPORT'!I26)</f>
        <v/>
      </c>
      <c r="AD15" s="26" t="str">
        <f>IF('4 - TRANSPORT'!J26="","",'4 - TRANSPORT'!J26)</f>
        <v/>
      </c>
      <c r="AE15" t="str">
        <f>IF('4 - TRANSPORT'!K26="","",'4 - TRANSPORT'!K26)</f>
        <v/>
      </c>
      <c r="AF15" t="str">
        <f>IF('4 - TRANSPORT'!L26="","",'4 - TRANSPORT'!L26)</f>
        <v/>
      </c>
      <c r="AG15" t="str">
        <f>IF('4 - TRANSPORT'!M26="","",'4 - TRANSPORT'!M26)</f>
        <v/>
      </c>
      <c r="AH15" s="8" t="str">
        <f>IF('4 - TRANSPORT'!N26="","",'4 - TRANSPORT'!N26)</f>
        <v/>
      </c>
      <c r="AI15" t="str">
        <f>IF('4 - TRANSPORT'!O26="","",'4 - TRANSPORT'!O26)</f>
        <v/>
      </c>
      <c r="AJ15" t="str">
        <f>IF('4 - TRANSPORT'!P26="","",'4 - TRANSPORT'!P26)</f>
        <v/>
      </c>
      <c r="AK15" s="26" t="str">
        <f>IF('4 - TRANSPORT'!Q26="","",'4 - TRANSPORT'!Q26)</f>
        <v/>
      </c>
      <c r="AL15" t="str">
        <f>IF('4 - TRANSPORT'!R26="","",'4 - TRANSPORT'!R26)</f>
        <v/>
      </c>
      <c r="AM15" t="str">
        <f>IF('4 - TRANSPORT'!S26="","",'4 - TRANSPORT'!S26)</f>
        <v/>
      </c>
      <c r="AN15" t="str">
        <f>IF('4 - TRANSPORT'!T26="","",'4 - TRANSPORT'!T26)</f>
        <v/>
      </c>
      <c r="AO15" s="8" t="str">
        <f>IF('3 - FORM COMP'!L26="","",'3 - FORM COMP'!L26)</f>
        <v/>
      </c>
      <c r="AP15" t="str">
        <f>IF('3 - FORM COMP'!M26="","",'3 - FORM COMP'!M26)</f>
        <v/>
      </c>
      <c r="AQ15" t="str">
        <f>IF('3 - FORM COMP'!O26="","",'3 - FORM COMP'!O26)</f>
        <v/>
      </c>
      <c r="AR15" t="str">
        <f>IF('3 - FORM COMP'!P26="","",'3 - FORM COMP'!P26)</f>
        <v/>
      </c>
      <c r="AS15" t="str">
        <f>IF('3 - FORM COMP'!R26="","",'3 - FORM COMP'!R26)</f>
        <v/>
      </c>
      <c r="AT15" t="str">
        <f>IF('3 - FORM COMP'!S26="","",'3 - FORM COMP'!S26)</f>
        <v/>
      </c>
      <c r="AU15" t="str">
        <f>IF('3 - FORM COMP'!U26="","",'3 - FORM COMP'!U26)</f>
        <v/>
      </c>
      <c r="AV15" t="str">
        <f>IF('3 - FORM COMP'!V26="","",'3 - FORM COMP'!V26)</f>
        <v/>
      </c>
      <c r="AW15" t="str">
        <f>IF('3 - FORM COMP'!X26="","",'3 - FORM COMP'!X26)</f>
        <v/>
      </c>
      <c r="AX15" t="str">
        <f>IF('3 - FORM COMP'!Y26="","",'3 - FORM COMP'!Y26)</f>
        <v/>
      </c>
      <c r="AY15" t="str">
        <f>IF('3 - FORM COMP'!AA26="","",'3 - FORM COMP'!AA26)</f>
        <v/>
      </c>
      <c r="AZ15" t="str">
        <f>IF('3 - FORM COMP'!AB26="","",'3 - FORM COMP'!AB26)</f>
        <v/>
      </c>
      <c r="BA15" t="str">
        <f>IF('3 - FORM COMP'!AC26="","",'3 - FORM COMP'!AC26)</f>
        <v/>
      </c>
    </row>
    <row r="16" spans="1:58">
      <c r="A16" t="str">
        <f>IF(E16="","",'1 - SUMMARY'!F$10)</f>
        <v/>
      </c>
      <c r="B16" t="str">
        <f t="shared" si="0"/>
        <v/>
      </c>
      <c r="C16" t="str">
        <f>IF(AMOUNT!D27="","",AMOUNT!D27)</f>
        <v/>
      </c>
      <c r="D16" t="str">
        <f>IF(E16="","",'2 - FORM GENERAL'!D27)</f>
        <v/>
      </c>
      <c r="E16" t="str">
        <f>IF('2 - FORM GENERAL'!E27="","",'2 - FORM GENERAL'!E27)</f>
        <v/>
      </c>
      <c r="F16" t="str">
        <f>IF('2 - FORM GENERAL'!F27="","",'2 - FORM GENERAL'!F27)</f>
        <v/>
      </c>
      <c r="G16" t="str">
        <f>IF('2 - FORM GENERAL'!G27="","",'2 - FORM GENERAL'!G27)</f>
        <v/>
      </c>
      <c r="H16" t="str">
        <f>IF('2 - FORM GENERAL'!H27="","",'2 - FORM GENERAL'!H27)</f>
        <v/>
      </c>
      <c r="I16" t="str">
        <f>IF('2 - FORM GENERAL'!I27="","",'2 - FORM GENERAL'!I27)</f>
        <v/>
      </c>
      <c r="J16" s="8" t="str">
        <f>IF('2 - FORM GENERAL'!J27="","",'2 - FORM GENERAL'!J27)</f>
        <v/>
      </c>
      <c r="K16" t="str">
        <f>IF('2 - FORM GENERAL'!K27="","",'2 - FORM GENERAL'!K27)</f>
        <v/>
      </c>
      <c r="L16" s="8" t="str">
        <f>IF('2 - FORM GENERAL'!L27="","",'2 - FORM GENERAL'!L27)</f>
        <v/>
      </c>
      <c r="M16" s="8" t="str">
        <f>IF('2 - FORM GENERAL'!M27="","",'2 - FORM GENERAL'!M27)</f>
        <v/>
      </c>
      <c r="N16" t="str">
        <f>IF('2 - FORM GENERAL'!N27="","",'2 - FORM GENERAL'!N27)</f>
        <v/>
      </c>
      <c r="O16" t="str">
        <f>IF('3 - FORM COMP'!J27="","",'3 - FORM COMP'!J27)</f>
        <v/>
      </c>
      <c r="P16" s="8" t="str">
        <f>IF('3 - FORM COMP'!K27="","",'3 - FORM COMP'!K27)</f>
        <v/>
      </c>
      <c r="Q16" s="8" t="str">
        <f>IF('3 - FORM COMP'!N27="","",'3 - FORM COMP'!N27)</f>
        <v/>
      </c>
      <c r="R16" s="8" t="str">
        <f>IF('3 - FORM COMP'!Q27="","",'3 - FORM COMP'!Q27)</f>
        <v/>
      </c>
      <c r="S16" s="8" t="str">
        <f>IF('3 - FORM COMP'!T27="","",'3 - FORM COMP'!T27)</f>
        <v/>
      </c>
      <c r="T16" s="8" t="str">
        <f>IF('3 - FORM COMP'!W27="","",'3 - FORM COMP'!W27)</f>
        <v/>
      </c>
      <c r="U16" t="str">
        <f>IF('3 - FORM COMP'!Z27="","",'3 - FORM COMP'!Z27)</f>
        <v/>
      </c>
      <c r="V16" s="8"/>
      <c r="W16" s="8"/>
      <c r="X16" t="str">
        <f>IF('3 - FORM COMP'!AD27="","",'3 - FORM COMP'!AD27)</f>
        <v/>
      </c>
      <c r="Y16" t="str">
        <f>IF('3 - FORM COMP'!AE27="","",'3 - FORM COMP'!AE27)</f>
        <v/>
      </c>
      <c r="Z16" t="str">
        <f>IF('3 - FORM COMP'!AF27="","",'3 - FORM COMP'!AF27)</f>
        <v/>
      </c>
      <c r="AA16" s="8" t="str">
        <f>IF('4 - TRANSPORT'!G27="","",'4 - TRANSPORT'!G27)</f>
        <v/>
      </c>
      <c r="AB16" t="str">
        <f>IF('4 - TRANSPORT'!H27="","",'4 - TRANSPORT'!H27)</f>
        <v/>
      </c>
      <c r="AC16" t="str">
        <f>IF('4 - TRANSPORT'!I27="","",'4 - TRANSPORT'!I27)</f>
        <v/>
      </c>
      <c r="AD16" s="26" t="str">
        <f>IF('4 - TRANSPORT'!J27="","",'4 - TRANSPORT'!J27)</f>
        <v/>
      </c>
      <c r="AE16" t="str">
        <f>IF('4 - TRANSPORT'!K27="","",'4 - TRANSPORT'!K27)</f>
        <v/>
      </c>
      <c r="AF16" t="str">
        <f>IF('4 - TRANSPORT'!L27="","",'4 - TRANSPORT'!L27)</f>
        <v/>
      </c>
      <c r="AG16" t="str">
        <f>IF('4 - TRANSPORT'!M27="","",'4 - TRANSPORT'!M27)</f>
        <v/>
      </c>
      <c r="AH16" s="8" t="str">
        <f>IF('4 - TRANSPORT'!N27="","",'4 - TRANSPORT'!N27)</f>
        <v/>
      </c>
      <c r="AI16" t="str">
        <f>IF('4 - TRANSPORT'!O27="","",'4 - TRANSPORT'!O27)</f>
        <v/>
      </c>
      <c r="AJ16" t="str">
        <f>IF('4 - TRANSPORT'!P27="","",'4 - TRANSPORT'!P27)</f>
        <v/>
      </c>
      <c r="AK16" s="26" t="str">
        <f>IF('4 - TRANSPORT'!Q27="","",'4 - TRANSPORT'!Q27)</f>
        <v/>
      </c>
      <c r="AL16" t="str">
        <f>IF('4 - TRANSPORT'!R27="","",'4 - TRANSPORT'!R27)</f>
        <v/>
      </c>
      <c r="AM16" t="str">
        <f>IF('4 - TRANSPORT'!S27="","",'4 - TRANSPORT'!S27)</f>
        <v/>
      </c>
      <c r="AN16" t="str">
        <f>IF('4 - TRANSPORT'!T27="","",'4 - TRANSPORT'!T27)</f>
        <v/>
      </c>
      <c r="AO16" s="8" t="str">
        <f>IF('3 - FORM COMP'!L27="","",'3 - FORM COMP'!L27)</f>
        <v/>
      </c>
      <c r="AP16" t="str">
        <f>IF('3 - FORM COMP'!M27="","",'3 - FORM COMP'!M27)</f>
        <v/>
      </c>
      <c r="AQ16" t="str">
        <f>IF('3 - FORM COMP'!O27="","",'3 - FORM COMP'!O27)</f>
        <v/>
      </c>
      <c r="AR16" t="str">
        <f>IF('3 - FORM COMP'!P27="","",'3 - FORM COMP'!P27)</f>
        <v/>
      </c>
      <c r="AS16" t="str">
        <f>IF('3 - FORM COMP'!R27="","",'3 - FORM COMP'!R27)</f>
        <v/>
      </c>
      <c r="AT16" t="str">
        <f>IF('3 - FORM COMP'!S27="","",'3 - FORM COMP'!S27)</f>
        <v/>
      </c>
      <c r="AU16" t="str">
        <f>IF('3 - FORM COMP'!U27="","",'3 - FORM COMP'!U27)</f>
        <v/>
      </c>
      <c r="AV16" t="str">
        <f>IF('3 - FORM COMP'!V27="","",'3 - FORM COMP'!V27)</f>
        <v/>
      </c>
      <c r="AW16" t="str">
        <f>IF('3 - FORM COMP'!X27="","",'3 - FORM COMP'!X27)</f>
        <v/>
      </c>
      <c r="AX16" t="str">
        <f>IF('3 - FORM COMP'!Y27="","",'3 - FORM COMP'!Y27)</f>
        <v/>
      </c>
      <c r="AY16" t="str">
        <f>IF('3 - FORM COMP'!AA27="","",'3 - FORM COMP'!AA27)</f>
        <v/>
      </c>
      <c r="AZ16" t="str">
        <f>IF('3 - FORM COMP'!AB27="","",'3 - FORM COMP'!AB27)</f>
        <v/>
      </c>
      <c r="BA16" t="str">
        <f>IF('3 - FORM COMP'!AC27="","",'3 - FORM COMP'!AC27)</f>
        <v/>
      </c>
    </row>
    <row r="17" spans="1:53">
      <c r="A17" t="str">
        <f>IF(E17="","",'1 - SUMMARY'!F$10)</f>
        <v/>
      </c>
      <c r="B17" t="str">
        <f t="shared" si="0"/>
        <v/>
      </c>
      <c r="C17" t="str">
        <f>IF(AMOUNT!D28="","",AMOUNT!D28)</f>
        <v/>
      </c>
      <c r="D17" t="str">
        <f>IF(E17="","",'2 - FORM GENERAL'!D28)</f>
        <v/>
      </c>
      <c r="E17" t="str">
        <f>IF('2 - FORM GENERAL'!E28="","",'2 - FORM GENERAL'!E28)</f>
        <v/>
      </c>
      <c r="F17" t="str">
        <f>IF('2 - FORM GENERAL'!F28="","",'2 - FORM GENERAL'!F28)</f>
        <v/>
      </c>
      <c r="G17" t="str">
        <f>IF('2 - FORM GENERAL'!G28="","",'2 - FORM GENERAL'!G28)</f>
        <v/>
      </c>
      <c r="H17" t="str">
        <f>IF('2 - FORM GENERAL'!H28="","",'2 - FORM GENERAL'!H28)</f>
        <v/>
      </c>
      <c r="I17" t="str">
        <f>IF('2 - FORM GENERAL'!I28="","",'2 - FORM GENERAL'!I28)</f>
        <v/>
      </c>
      <c r="J17" s="8" t="str">
        <f>IF('2 - FORM GENERAL'!J28="","",'2 - FORM GENERAL'!J28)</f>
        <v/>
      </c>
      <c r="K17" t="str">
        <f>IF('2 - FORM GENERAL'!K28="","",'2 - FORM GENERAL'!K28)</f>
        <v/>
      </c>
      <c r="L17" s="8" t="str">
        <f>IF('2 - FORM GENERAL'!L28="","",'2 - FORM GENERAL'!L28)</f>
        <v/>
      </c>
      <c r="M17" s="8" t="str">
        <f>IF('2 - FORM GENERAL'!M28="","",'2 - FORM GENERAL'!M28)</f>
        <v/>
      </c>
      <c r="N17" t="str">
        <f>IF('2 - FORM GENERAL'!N28="","",'2 - FORM GENERAL'!N28)</f>
        <v/>
      </c>
      <c r="O17" t="str">
        <f>IF('3 - FORM COMP'!J28="","",'3 - FORM COMP'!J28)</f>
        <v/>
      </c>
      <c r="P17" s="8" t="str">
        <f>IF('3 - FORM COMP'!K28="","",'3 - FORM COMP'!K28)</f>
        <v/>
      </c>
      <c r="Q17" s="8" t="str">
        <f>IF('3 - FORM COMP'!N28="","",'3 - FORM COMP'!N28)</f>
        <v/>
      </c>
      <c r="R17" s="8" t="str">
        <f>IF('3 - FORM COMP'!Q28="","",'3 - FORM COMP'!Q28)</f>
        <v/>
      </c>
      <c r="S17" s="8" t="str">
        <f>IF('3 - FORM COMP'!T28="","",'3 - FORM COMP'!T28)</f>
        <v/>
      </c>
      <c r="T17" s="8" t="str">
        <f>IF('3 - FORM COMP'!W28="","",'3 - FORM COMP'!W28)</f>
        <v/>
      </c>
      <c r="U17" t="str">
        <f>IF('3 - FORM COMP'!Z28="","",'3 - FORM COMP'!Z28)</f>
        <v/>
      </c>
      <c r="V17" s="8"/>
      <c r="W17" s="8"/>
      <c r="X17" t="str">
        <f>IF('3 - FORM COMP'!AD28="","",'3 - FORM COMP'!AD28)</f>
        <v/>
      </c>
      <c r="Y17" t="str">
        <f>IF('3 - FORM COMP'!AE28="","",'3 - FORM COMP'!AE28)</f>
        <v/>
      </c>
      <c r="Z17" t="str">
        <f>IF('3 - FORM COMP'!AF28="","",'3 - FORM COMP'!AF28)</f>
        <v/>
      </c>
      <c r="AA17" s="8" t="str">
        <f>IF('4 - TRANSPORT'!G28="","",'4 - TRANSPORT'!G28)</f>
        <v/>
      </c>
      <c r="AB17" t="str">
        <f>IF('4 - TRANSPORT'!H28="","",'4 - TRANSPORT'!H28)</f>
        <v/>
      </c>
      <c r="AC17" t="str">
        <f>IF('4 - TRANSPORT'!I28="","",'4 - TRANSPORT'!I28)</f>
        <v/>
      </c>
      <c r="AD17" s="26" t="str">
        <f>IF('4 - TRANSPORT'!J28="","",'4 - TRANSPORT'!J28)</f>
        <v/>
      </c>
      <c r="AE17" t="str">
        <f>IF('4 - TRANSPORT'!K28="","",'4 - TRANSPORT'!K28)</f>
        <v/>
      </c>
      <c r="AF17" t="str">
        <f>IF('4 - TRANSPORT'!L28="","",'4 - TRANSPORT'!L28)</f>
        <v/>
      </c>
      <c r="AG17" t="str">
        <f>IF('4 - TRANSPORT'!M28="","",'4 - TRANSPORT'!M28)</f>
        <v/>
      </c>
      <c r="AH17" s="8" t="str">
        <f>IF('4 - TRANSPORT'!N28="","",'4 - TRANSPORT'!N28)</f>
        <v/>
      </c>
      <c r="AI17" t="str">
        <f>IF('4 - TRANSPORT'!O28="","",'4 - TRANSPORT'!O28)</f>
        <v/>
      </c>
      <c r="AJ17" t="str">
        <f>IF('4 - TRANSPORT'!P28="","",'4 - TRANSPORT'!P28)</f>
        <v/>
      </c>
      <c r="AK17" s="26" t="str">
        <f>IF('4 - TRANSPORT'!Q28="","",'4 - TRANSPORT'!Q28)</f>
        <v/>
      </c>
      <c r="AL17" t="str">
        <f>IF('4 - TRANSPORT'!R28="","",'4 - TRANSPORT'!R28)</f>
        <v/>
      </c>
      <c r="AM17" t="str">
        <f>IF('4 - TRANSPORT'!S28="","",'4 - TRANSPORT'!S28)</f>
        <v/>
      </c>
      <c r="AN17" t="str">
        <f>IF('4 - TRANSPORT'!T28="","",'4 - TRANSPORT'!T28)</f>
        <v/>
      </c>
      <c r="AO17" s="8" t="str">
        <f>IF('3 - FORM COMP'!L28="","",'3 - FORM COMP'!L28)</f>
        <v/>
      </c>
      <c r="AP17" t="str">
        <f>IF('3 - FORM COMP'!M28="","",'3 - FORM COMP'!M28)</f>
        <v/>
      </c>
      <c r="AQ17" t="str">
        <f>IF('3 - FORM COMP'!O28="","",'3 - FORM COMP'!O28)</f>
        <v/>
      </c>
      <c r="AR17" t="str">
        <f>IF('3 - FORM COMP'!P28="","",'3 - FORM COMP'!P28)</f>
        <v/>
      </c>
      <c r="AS17" t="str">
        <f>IF('3 - FORM COMP'!R28="","",'3 - FORM COMP'!R28)</f>
        <v/>
      </c>
      <c r="AT17" t="str">
        <f>IF('3 - FORM COMP'!S28="","",'3 - FORM COMP'!S28)</f>
        <v/>
      </c>
      <c r="AU17" t="str">
        <f>IF('3 - FORM COMP'!U28="","",'3 - FORM COMP'!U28)</f>
        <v/>
      </c>
      <c r="AV17" t="str">
        <f>IF('3 - FORM COMP'!V28="","",'3 - FORM COMP'!V28)</f>
        <v/>
      </c>
      <c r="AW17" t="str">
        <f>IF('3 - FORM COMP'!X28="","",'3 - FORM COMP'!X28)</f>
        <v/>
      </c>
      <c r="AX17" t="str">
        <f>IF('3 - FORM COMP'!Y28="","",'3 - FORM COMP'!Y28)</f>
        <v/>
      </c>
      <c r="AY17" t="str">
        <f>IF('3 - FORM COMP'!AA28="","",'3 - FORM COMP'!AA28)</f>
        <v/>
      </c>
      <c r="AZ17" t="str">
        <f>IF('3 - FORM COMP'!AB28="","",'3 - FORM COMP'!AB28)</f>
        <v/>
      </c>
      <c r="BA17" t="str">
        <f>IF('3 - FORM COMP'!AC28="","",'3 - FORM COMP'!AC28)</f>
        <v/>
      </c>
    </row>
    <row r="18" spans="1:53">
      <c r="A18" t="str">
        <f>IF(E18="","",'1 - SUMMARY'!F$10)</f>
        <v/>
      </c>
      <c r="B18" t="str">
        <f t="shared" si="0"/>
        <v/>
      </c>
      <c r="C18" t="str">
        <f>IF(AMOUNT!D29="","",AMOUNT!D29)</f>
        <v/>
      </c>
      <c r="D18" t="str">
        <f>IF(E18="","",'2 - FORM GENERAL'!D29)</f>
        <v/>
      </c>
      <c r="E18" t="str">
        <f>IF('2 - FORM GENERAL'!E29="","",'2 - FORM GENERAL'!E29)</f>
        <v/>
      </c>
      <c r="F18" t="str">
        <f>IF('2 - FORM GENERAL'!F29="","",'2 - FORM GENERAL'!F29)</f>
        <v/>
      </c>
      <c r="G18" t="str">
        <f>IF('2 - FORM GENERAL'!G29="","",'2 - FORM GENERAL'!G29)</f>
        <v/>
      </c>
      <c r="H18" t="str">
        <f>IF('2 - FORM GENERAL'!H29="","",'2 - FORM GENERAL'!H29)</f>
        <v/>
      </c>
      <c r="I18" t="str">
        <f>IF('2 - FORM GENERAL'!I29="","",'2 - FORM GENERAL'!I29)</f>
        <v/>
      </c>
      <c r="J18" s="8" t="str">
        <f>IF('2 - FORM GENERAL'!J29="","",'2 - FORM GENERAL'!J29)</f>
        <v/>
      </c>
      <c r="K18" t="str">
        <f>IF('2 - FORM GENERAL'!K29="","",'2 - FORM GENERAL'!K29)</f>
        <v/>
      </c>
      <c r="L18" s="8" t="str">
        <f>IF('2 - FORM GENERAL'!L29="","",'2 - FORM GENERAL'!L29)</f>
        <v/>
      </c>
      <c r="M18" s="8" t="str">
        <f>IF('2 - FORM GENERAL'!M29="","",'2 - FORM GENERAL'!M29)</f>
        <v/>
      </c>
      <c r="N18" t="str">
        <f>IF('2 - FORM GENERAL'!N29="","",'2 - FORM GENERAL'!N29)</f>
        <v/>
      </c>
      <c r="O18" t="str">
        <f>IF('3 - FORM COMP'!J29="","",'3 - FORM COMP'!J29)</f>
        <v/>
      </c>
      <c r="P18" s="8" t="str">
        <f>IF('3 - FORM COMP'!K29="","",'3 - FORM COMP'!K29)</f>
        <v/>
      </c>
      <c r="Q18" s="8" t="str">
        <f>IF('3 - FORM COMP'!N29="","",'3 - FORM COMP'!N29)</f>
        <v/>
      </c>
      <c r="R18" s="8" t="str">
        <f>IF('3 - FORM COMP'!Q29="","",'3 - FORM COMP'!Q29)</f>
        <v/>
      </c>
      <c r="S18" s="8" t="str">
        <f>IF('3 - FORM COMP'!T29="","",'3 - FORM COMP'!T29)</f>
        <v/>
      </c>
      <c r="T18" s="8" t="str">
        <f>IF('3 - FORM COMP'!W29="","",'3 - FORM COMP'!W29)</f>
        <v/>
      </c>
      <c r="U18" t="str">
        <f>IF('3 - FORM COMP'!Z29="","",'3 - FORM COMP'!Z29)</f>
        <v/>
      </c>
      <c r="V18" s="8"/>
      <c r="W18" s="8"/>
      <c r="X18" t="str">
        <f>IF('3 - FORM COMP'!AD29="","",'3 - FORM COMP'!AD29)</f>
        <v/>
      </c>
      <c r="Y18" t="str">
        <f>IF('3 - FORM COMP'!AE29="","",'3 - FORM COMP'!AE29)</f>
        <v/>
      </c>
      <c r="Z18" t="str">
        <f>IF('3 - FORM COMP'!AF29="","",'3 - FORM COMP'!AF29)</f>
        <v/>
      </c>
      <c r="AA18" s="8" t="str">
        <f>IF('4 - TRANSPORT'!G29="","",'4 - TRANSPORT'!G29)</f>
        <v/>
      </c>
      <c r="AB18" t="str">
        <f>IF('4 - TRANSPORT'!H29="","",'4 - TRANSPORT'!H29)</f>
        <v/>
      </c>
      <c r="AC18" t="str">
        <f>IF('4 - TRANSPORT'!I29="","",'4 - TRANSPORT'!I29)</f>
        <v/>
      </c>
      <c r="AD18" s="26" t="str">
        <f>IF('4 - TRANSPORT'!J29="","",'4 - TRANSPORT'!J29)</f>
        <v/>
      </c>
      <c r="AE18" t="str">
        <f>IF('4 - TRANSPORT'!K29="","",'4 - TRANSPORT'!K29)</f>
        <v/>
      </c>
      <c r="AF18" t="str">
        <f>IF('4 - TRANSPORT'!L29="","",'4 - TRANSPORT'!L29)</f>
        <v/>
      </c>
      <c r="AG18" t="str">
        <f>IF('4 - TRANSPORT'!M29="","",'4 - TRANSPORT'!M29)</f>
        <v/>
      </c>
      <c r="AH18" s="8" t="str">
        <f>IF('4 - TRANSPORT'!N29="","",'4 - TRANSPORT'!N29)</f>
        <v/>
      </c>
      <c r="AI18" t="str">
        <f>IF('4 - TRANSPORT'!O29="","",'4 - TRANSPORT'!O29)</f>
        <v/>
      </c>
      <c r="AJ18" t="str">
        <f>IF('4 - TRANSPORT'!P29="","",'4 - TRANSPORT'!P29)</f>
        <v/>
      </c>
      <c r="AK18" s="26" t="str">
        <f>IF('4 - TRANSPORT'!Q29="","",'4 - TRANSPORT'!Q29)</f>
        <v/>
      </c>
      <c r="AL18" t="str">
        <f>IF('4 - TRANSPORT'!R29="","",'4 - TRANSPORT'!R29)</f>
        <v/>
      </c>
      <c r="AM18" t="str">
        <f>IF('4 - TRANSPORT'!S29="","",'4 - TRANSPORT'!S29)</f>
        <v/>
      </c>
      <c r="AN18" t="str">
        <f>IF('4 - TRANSPORT'!T29="","",'4 - TRANSPORT'!T29)</f>
        <v/>
      </c>
      <c r="AO18" s="8" t="str">
        <f>IF('3 - FORM COMP'!L29="","",'3 - FORM COMP'!L29)</f>
        <v/>
      </c>
      <c r="AP18" t="str">
        <f>IF('3 - FORM COMP'!M29="","",'3 - FORM COMP'!M29)</f>
        <v/>
      </c>
      <c r="AQ18" t="str">
        <f>IF('3 - FORM COMP'!O29="","",'3 - FORM COMP'!O29)</f>
        <v/>
      </c>
      <c r="AR18" t="str">
        <f>IF('3 - FORM COMP'!P29="","",'3 - FORM COMP'!P29)</f>
        <v/>
      </c>
      <c r="AS18" t="str">
        <f>IF('3 - FORM COMP'!R29="","",'3 - FORM COMP'!R29)</f>
        <v/>
      </c>
      <c r="AT18" t="str">
        <f>IF('3 - FORM COMP'!S29="","",'3 - FORM COMP'!S29)</f>
        <v/>
      </c>
      <c r="AU18" t="str">
        <f>IF('3 - FORM COMP'!U29="","",'3 - FORM COMP'!U29)</f>
        <v/>
      </c>
      <c r="AV18" t="str">
        <f>IF('3 - FORM COMP'!V29="","",'3 - FORM COMP'!V29)</f>
        <v/>
      </c>
      <c r="AW18" t="str">
        <f>IF('3 - FORM COMP'!X29="","",'3 - FORM COMP'!X29)</f>
        <v/>
      </c>
      <c r="AX18" t="str">
        <f>IF('3 - FORM COMP'!Y29="","",'3 - FORM COMP'!Y29)</f>
        <v/>
      </c>
      <c r="AY18" t="str">
        <f>IF('3 - FORM COMP'!AA29="","",'3 - FORM COMP'!AA29)</f>
        <v/>
      </c>
      <c r="AZ18" t="str">
        <f>IF('3 - FORM COMP'!AB29="","",'3 - FORM COMP'!AB29)</f>
        <v/>
      </c>
      <c r="BA18" t="str">
        <f>IF('3 - FORM COMP'!AC29="","",'3 - FORM COMP'!AC29)</f>
        <v/>
      </c>
    </row>
    <row r="19" spans="1:53">
      <c r="A19" t="str">
        <f>IF(E19="","",'1 - SUMMARY'!F$10)</f>
        <v/>
      </c>
      <c r="B19" t="str">
        <f t="shared" si="0"/>
        <v/>
      </c>
      <c r="C19" t="str">
        <f>IF(AMOUNT!D30="","",AMOUNT!D30)</f>
        <v/>
      </c>
      <c r="D19" t="str">
        <f>IF(E19="","",'2 - FORM GENERAL'!D30)</f>
        <v/>
      </c>
      <c r="E19" t="str">
        <f>IF('2 - FORM GENERAL'!E30="","",'2 - FORM GENERAL'!E30)</f>
        <v/>
      </c>
      <c r="F19" t="str">
        <f>IF('2 - FORM GENERAL'!F30="","",'2 - FORM GENERAL'!F30)</f>
        <v/>
      </c>
      <c r="G19" t="str">
        <f>IF('2 - FORM GENERAL'!G30="","",'2 - FORM GENERAL'!G30)</f>
        <v/>
      </c>
      <c r="H19" t="str">
        <f>IF('2 - FORM GENERAL'!H30="","",'2 - FORM GENERAL'!H30)</f>
        <v/>
      </c>
      <c r="I19" t="str">
        <f>IF('2 - FORM GENERAL'!I30="","",'2 - FORM GENERAL'!I30)</f>
        <v/>
      </c>
      <c r="J19" s="8" t="str">
        <f>IF('2 - FORM GENERAL'!J30="","",'2 - FORM GENERAL'!J30)</f>
        <v/>
      </c>
      <c r="K19" t="str">
        <f>IF('2 - FORM GENERAL'!K30="","",'2 - FORM GENERAL'!K30)</f>
        <v/>
      </c>
      <c r="L19" s="8" t="str">
        <f>IF('2 - FORM GENERAL'!L30="","",'2 - FORM GENERAL'!L30)</f>
        <v/>
      </c>
      <c r="M19" s="8" t="str">
        <f>IF('2 - FORM GENERAL'!M30="","",'2 - FORM GENERAL'!M30)</f>
        <v/>
      </c>
      <c r="N19" t="str">
        <f>IF('2 - FORM GENERAL'!N30="","",'2 - FORM GENERAL'!N30)</f>
        <v/>
      </c>
      <c r="O19" t="str">
        <f>IF('3 - FORM COMP'!J30="","",'3 - FORM COMP'!J30)</f>
        <v/>
      </c>
      <c r="P19" s="8" t="str">
        <f>IF('3 - FORM COMP'!K30="","",'3 - FORM COMP'!K30)</f>
        <v/>
      </c>
      <c r="Q19" s="8" t="str">
        <f>IF('3 - FORM COMP'!N30="","",'3 - FORM COMP'!N30)</f>
        <v/>
      </c>
      <c r="R19" s="8" t="str">
        <f>IF('3 - FORM COMP'!Q30="","",'3 - FORM COMP'!Q30)</f>
        <v/>
      </c>
      <c r="S19" s="8" t="str">
        <f>IF('3 - FORM COMP'!T30="","",'3 - FORM COMP'!T30)</f>
        <v/>
      </c>
      <c r="T19" s="8" t="str">
        <f>IF('3 - FORM COMP'!W30="","",'3 - FORM COMP'!W30)</f>
        <v/>
      </c>
      <c r="U19" t="str">
        <f>IF('3 - FORM COMP'!Z30="","",'3 - FORM COMP'!Z30)</f>
        <v/>
      </c>
      <c r="V19" s="8"/>
      <c r="W19" s="8"/>
      <c r="X19" t="str">
        <f>IF('3 - FORM COMP'!AD30="","",'3 - FORM COMP'!AD30)</f>
        <v/>
      </c>
      <c r="Y19" t="str">
        <f>IF('3 - FORM COMP'!AE30="","",'3 - FORM COMP'!AE30)</f>
        <v/>
      </c>
      <c r="Z19" t="str">
        <f>IF('3 - FORM COMP'!AF30="","",'3 - FORM COMP'!AF30)</f>
        <v/>
      </c>
      <c r="AA19" s="8" t="str">
        <f>IF('4 - TRANSPORT'!G30="","",'4 - TRANSPORT'!G30)</f>
        <v/>
      </c>
      <c r="AB19" t="str">
        <f>IF('4 - TRANSPORT'!H30="","",'4 - TRANSPORT'!H30)</f>
        <v/>
      </c>
      <c r="AC19" t="str">
        <f>IF('4 - TRANSPORT'!I30="","",'4 - TRANSPORT'!I30)</f>
        <v/>
      </c>
      <c r="AD19" s="26" t="str">
        <f>IF('4 - TRANSPORT'!J30="","",'4 - TRANSPORT'!J30)</f>
        <v/>
      </c>
      <c r="AE19" t="str">
        <f>IF('4 - TRANSPORT'!K30="","",'4 - TRANSPORT'!K30)</f>
        <v/>
      </c>
      <c r="AF19" t="str">
        <f>IF('4 - TRANSPORT'!L30="","",'4 - TRANSPORT'!L30)</f>
        <v/>
      </c>
      <c r="AG19" t="str">
        <f>IF('4 - TRANSPORT'!M30="","",'4 - TRANSPORT'!M30)</f>
        <v/>
      </c>
      <c r="AH19" s="8" t="str">
        <f>IF('4 - TRANSPORT'!N30="","",'4 - TRANSPORT'!N30)</f>
        <v/>
      </c>
      <c r="AI19" t="str">
        <f>IF('4 - TRANSPORT'!O30="","",'4 - TRANSPORT'!O30)</f>
        <v/>
      </c>
      <c r="AJ19" t="str">
        <f>IF('4 - TRANSPORT'!P30="","",'4 - TRANSPORT'!P30)</f>
        <v/>
      </c>
      <c r="AK19" s="26" t="str">
        <f>IF('4 - TRANSPORT'!Q30="","",'4 - TRANSPORT'!Q30)</f>
        <v/>
      </c>
      <c r="AL19" t="str">
        <f>IF('4 - TRANSPORT'!R30="","",'4 - TRANSPORT'!R30)</f>
        <v/>
      </c>
      <c r="AM19" t="str">
        <f>IF('4 - TRANSPORT'!S30="","",'4 - TRANSPORT'!S30)</f>
        <v/>
      </c>
      <c r="AN19" t="str">
        <f>IF('4 - TRANSPORT'!T30="","",'4 - TRANSPORT'!T30)</f>
        <v/>
      </c>
      <c r="AO19" s="8" t="str">
        <f>IF('3 - FORM COMP'!L30="","",'3 - FORM COMP'!L30)</f>
        <v/>
      </c>
      <c r="AP19" t="str">
        <f>IF('3 - FORM COMP'!M30="","",'3 - FORM COMP'!M30)</f>
        <v/>
      </c>
      <c r="AQ19" t="str">
        <f>IF('3 - FORM COMP'!O30="","",'3 - FORM COMP'!O30)</f>
        <v/>
      </c>
      <c r="AR19" t="str">
        <f>IF('3 - FORM COMP'!P30="","",'3 - FORM COMP'!P30)</f>
        <v/>
      </c>
      <c r="AS19" t="str">
        <f>IF('3 - FORM COMP'!R30="","",'3 - FORM COMP'!R30)</f>
        <v/>
      </c>
      <c r="AT19" t="str">
        <f>IF('3 - FORM COMP'!S30="","",'3 - FORM COMP'!S30)</f>
        <v/>
      </c>
      <c r="AU19" t="str">
        <f>IF('3 - FORM COMP'!U30="","",'3 - FORM COMP'!U30)</f>
        <v/>
      </c>
      <c r="AV19" t="str">
        <f>IF('3 - FORM COMP'!V30="","",'3 - FORM COMP'!V30)</f>
        <v/>
      </c>
      <c r="AW19" t="str">
        <f>IF('3 - FORM COMP'!X30="","",'3 - FORM COMP'!X30)</f>
        <v/>
      </c>
      <c r="AX19" t="str">
        <f>IF('3 - FORM COMP'!Y30="","",'3 - FORM COMP'!Y30)</f>
        <v/>
      </c>
      <c r="AY19" t="str">
        <f>IF('3 - FORM COMP'!AA30="","",'3 - FORM COMP'!AA30)</f>
        <v/>
      </c>
      <c r="AZ19" t="str">
        <f>IF('3 - FORM COMP'!AB30="","",'3 - FORM COMP'!AB30)</f>
        <v/>
      </c>
      <c r="BA19" t="str">
        <f>IF('3 - FORM COMP'!AC30="","",'3 - FORM COMP'!AC30)</f>
        <v/>
      </c>
    </row>
    <row r="20" spans="1:53">
      <c r="A20" t="str">
        <f>IF(E20="","",'1 - SUMMARY'!F$10)</f>
        <v/>
      </c>
      <c r="B20" t="str">
        <f t="shared" si="0"/>
        <v/>
      </c>
      <c r="C20" t="str">
        <f>IF(AMOUNT!D31="","",AMOUNT!D31)</f>
        <v/>
      </c>
      <c r="D20" t="str">
        <f>IF(E20="","",'2 - FORM GENERAL'!D31)</f>
        <v/>
      </c>
      <c r="E20" t="str">
        <f>IF('2 - FORM GENERAL'!E31="","",'2 - FORM GENERAL'!E31)</f>
        <v/>
      </c>
      <c r="F20" t="str">
        <f>IF('2 - FORM GENERAL'!F31="","",'2 - FORM GENERAL'!F31)</f>
        <v/>
      </c>
      <c r="G20" t="str">
        <f>IF('2 - FORM GENERAL'!G31="","",'2 - FORM GENERAL'!G31)</f>
        <v/>
      </c>
      <c r="H20" t="str">
        <f>IF('2 - FORM GENERAL'!H31="","",'2 - FORM GENERAL'!H31)</f>
        <v/>
      </c>
      <c r="I20" t="str">
        <f>IF('2 - FORM GENERAL'!I31="","",'2 - FORM GENERAL'!I31)</f>
        <v/>
      </c>
      <c r="J20" s="8" t="str">
        <f>IF('2 - FORM GENERAL'!J31="","",'2 - FORM GENERAL'!J31)</f>
        <v/>
      </c>
      <c r="K20" t="str">
        <f>IF('2 - FORM GENERAL'!K31="","",'2 - FORM GENERAL'!K31)</f>
        <v/>
      </c>
      <c r="L20" s="8" t="str">
        <f>IF('2 - FORM GENERAL'!L31="","",'2 - FORM GENERAL'!L31)</f>
        <v/>
      </c>
      <c r="M20" s="8" t="str">
        <f>IF('2 - FORM GENERAL'!M31="","",'2 - FORM GENERAL'!M31)</f>
        <v/>
      </c>
      <c r="N20" t="str">
        <f>IF('2 - FORM GENERAL'!N31="","",'2 - FORM GENERAL'!N31)</f>
        <v/>
      </c>
      <c r="O20" t="str">
        <f>IF('3 - FORM COMP'!J31="","",'3 - FORM COMP'!J31)</f>
        <v/>
      </c>
      <c r="P20" s="8" t="str">
        <f>IF('3 - FORM COMP'!K31="","",'3 - FORM COMP'!K31)</f>
        <v/>
      </c>
      <c r="Q20" s="8" t="str">
        <f>IF('3 - FORM COMP'!N31="","",'3 - FORM COMP'!N31)</f>
        <v/>
      </c>
      <c r="R20" s="8" t="str">
        <f>IF('3 - FORM COMP'!Q31="","",'3 - FORM COMP'!Q31)</f>
        <v/>
      </c>
      <c r="S20" s="8" t="str">
        <f>IF('3 - FORM COMP'!T31="","",'3 - FORM COMP'!T31)</f>
        <v/>
      </c>
      <c r="T20" s="8" t="str">
        <f>IF('3 - FORM COMP'!W31="","",'3 - FORM COMP'!W31)</f>
        <v/>
      </c>
      <c r="U20" t="str">
        <f>IF('3 - FORM COMP'!Z31="","",'3 - FORM COMP'!Z31)</f>
        <v/>
      </c>
      <c r="V20" s="8"/>
      <c r="W20" s="8"/>
      <c r="X20" t="str">
        <f>IF('3 - FORM COMP'!AD31="","",'3 - FORM COMP'!AD31)</f>
        <v/>
      </c>
      <c r="Y20" t="str">
        <f>IF('3 - FORM COMP'!AE31="","",'3 - FORM COMP'!AE31)</f>
        <v/>
      </c>
      <c r="Z20" t="str">
        <f>IF('3 - FORM COMP'!AF31="","",'3 - FORM COMP'!AF31)</f>
        <v/>
      </c>
      <c r="AA20" s="8" t="str">
        <f>IF('4 - TRANSPORT'!G31="","",'4 - TRANSPORT'!G31)</f>
        <v/>
      </c>
      <c r="AB20" t="str">
        <f>IF('4 - TRANSPORT'!H31="","",'4 - TRANSPORT'!H31)</f>
        <v/>
      </c>
      <c r="AC20" t="str">
        <f>IF('4 - TRANSPORT'!I31="","",'4 - TRANSPORT'!I31)</f>
        <v/>
      </c>
      <c r="AD20" s="26" t="str">
        <f>IF('4 - TRANSPORT'!J31="","",'4 - TRANSPORT'!J31)</f>
        <v/>
      </c>
      <c r="AE20" t="str">
        <f>IF('4 - TRANSPORT'!K31="","",'4 - TRANSPORT'!K31)</f>
        <v/>
      </c>
      <c r="AF20" t="str">
        <f>IF('4 - TRANSPORT'!L31="","",'4 - TRANSPORT'!L31)</f>
        <v/>
      </c>
      <c r="AG20" t="str">
        <f>IF('4 - TRANSPORT'!M31="","",'4 - TRANSPORT'!M31)</f>
        <v/>
      </c>
      <c r="AH20" s="8" t="str">
        <f>IF('4 - TRANSPORT'!N31="","",'4 - TRANSPORT'!N31)</f>
        <v/>
      </c>
      <c r="AI20" t="str">
        <f>IF('4 - TRANSPORT'!O31="","",'4 - TRANSPORT'!O31)</f>
        <v/>
      </c>
      <c r="AJ20" t="str">
        <f>IF('4 - TRANSPORT'!P31="","",'4 - TRANSPORT'!P31)</f>
        <v/>
      </c>
      <c r="AK20" s="26" t="str">
        <f>IF('4 - TRANSPORT'!Q31="","",'4 - TRANSPORT'!Q31)</f>
        <v/>
      </c>
      <c r="AL20" t="str">
        <f>IF('4 - TRANSPORT'!R31="","",'4 - TRANSPORT'!R31)</f>
        <v/>
      </c>
      <c r="AM20" t="str">
        <f>IF('4 - TRANSPORT'!S31="","",'4 - TRANSPORT'!S31)</f>
        <v/>
      </c>
      <c r="AN20" t="str">
        <f>IF('4 - TRANSPORT'!T31="","",'4 - TRANSPORT'!T31)</f>
        <v/>
      </c>
      <c r="AO20" s="8" t="str">
        <f>IF('3 - FORM COMP'!L31="","",'3 - FORM COMP'!L31)</f>
        <v/>
      </c>
      <c r="AP20" t="str">
        <f>IF('3 - FORM COMP'!M31="","",'3 - FORM COMP'!M31)</f>
        <v/>
      </c>
      <c r="AQ20" t="str">
        <f>IF('3 - FORM COMP'!O31="","",'3 - FORM COMP'!O31)</f>
        <v/>
      </c>
      <c r="AR20" t="str">
        <f>IF('3 - FORM COMP'!P31="","",'3 - FORM COMP'!P31)</f>
        <v/>
      </c>
      <c r="AS20" t="str">
        <f>IF('3 - FORM COMP'!R31="","",'3 - FORM COMP'!R31)</f>
        <v/>
      </c>
      <c r="AT20" t="str">
        <f>IF('3 - FORM COMP'!S31="","",'3 - FORM COMP'!S31)</f>
        <v/>
      </c>
      <c r="AU20" t="str">
        <f>IF('3 - FORM COMP'!U31="","",'3 - FORM COMP'!U31)</f>
        <v/>
      </c>
      <c r="AV20" t="str">
        <f>IF('3 - FORM COMP'!V31="","",'3 - FORM COMP'!V31)</f>
        <v/>
      </c>
      <c r="AW20" t="str">
        <f>IF('3 - FORM COMP'!X31="","",'3 - FORM COMP'!X31)</f>
        <v/>
      </c>
      <c r="AX20" t="str">
        <f>IF('3 - FORM COMP'!Y31="","",'3 - FORM COMP'!Y31)</f>
        <v/>
      </c>
      <c r="AY20" t="str">
        <f>IF('3 - FORM COMP'!AA31="","",'3 - FORM COMP'!AA31)</f>
        <v/>
      </c>
      <c r="AZ20" t="str">
        <f>IF('3 - FORM COMP'!AB31="","",'3 - FORM COMP'!AB31)</f>
        <v/>
      </c>
      <c r="BA20" t="str">
        <f>IF('3 - FORM COMP'!AC31="","",'3 - FORM COMP'!AC31)</f>
        <v/>
      </c>
    </row>
    <row r="21" spans="1:53">
      <c r="A21" t="str">
        <f>IF(E21="","",'1 - SUMMARY'!F$10)</f>
        <v/>
      </c>
      <c r="B21" t="str">
        <f t="shared" si="0"/>
        <v/>
      </c>
      <c r="C21" t="str">
        <f>IF(AMOUNT!D32="","",AMOUNT!D32)</f>
        <v/>
      </c>
      <c r="D21" t="str">
        <f>IF(E21="","",'2 - FORM GENERAL'!D32)</f>
        <v/>
      </c>
      <c r="E21" t="str">
        <f>IF('2 - FORM GENERAL'!E32="","",'2 - FORM GENERAL'!E32)</f>
        <v/>
      </c>
      <c r="F21" t="str">
        <f>IF('2 - FORM GENERAL'!F32="","",'2 - FORM GENERAL'!F32)</f>
        <v/>
      </c>
      <c r="G21" t="str">
        <f>IF('2 - FORM GENERAL'!G32="","",'2 - FORM GENERAL'!G32)</f>
        <v/>
      </c>
      <c r="H21" t="str">
        <f>IF('2 - FORM GENERAL'!H32="","",'2 - FORM GENERAL'!H32)</f>
        <v/>
      </c>
      <c r="I21" t="str">
        <f>IF('2 - FORM GENERAL'!I32="","",'2 - FORM GENERAL'!I32)</f>
        <v/>
      </c>
      <c r="J21" s="8" t="str">
        <f>IF('2 - FORM GENERAL'!J32="","",'2 - FORM GENERAL'!J32)</f>
        <v/>
      </c>
      <c r="K21" t="str">
        <f>IF('2 - FORM GENERAL'!K32="","",'2 - FORM GENERAL'!K32)</f>
        <v/>
      </c>
      <c r="L21" s="8" t="str">
        <f>IF('2 - FORM GENERAL'!L32="","",'2 - FORM GENERAL'!L32)</f>
        <v/>
      </c>
      <c r="M21" s="8" t="str">
        <f>IF('2 - FORM GENERAL'!M32="","",'2 - FORM GENERAL'!M32)</f>
        <v/>
      </c>
      <c r="N21" t="str">
        <f>IF('2 - FORM GENERAL'!N32="","",'2 - FORM GENERAL'!N32)</f>
        <v/>
      </c>
      <c r="O21" t="str">
        <f>IF('3 - FORM COMP'!J32="","",'3 - FORM COMP'!J32)</f>
        <v/>
      </c>
      <c r="P21" s="8" t="str">
        <f>IF('3 - FORM COMP'!K32="","",'3 - FORM COMP'!K32)</f>
        <v/>
      </c>
      <c r="Q21" s="8" t="str">
        <f>IF('3 - FORM COMP'!N32="","",'3 - FORM COMP'!N32)</f>
        <v/>
      </c>
      <c r="R21" s="8" t="str">
        <f>IF('3 - FORM COMP'!Q32="","",'3 - FORM COMP'!Q32)</f>
        <v/>
      </c>
      <c r="S21" s="8" t="str">
        <f>IF('3 - FORM COMP'!T32="","",'3 - FORM COMP'!T32)</f>
        <v/>
      </c>
      <c r="T21" s="8" t="str">
        <f>IF('3 - FORM COMP'!W32="","",'3 - FORM COMP'!W32)</f>
        <v/>
      </c>
      <c r="U21" t="str">
        <f>IF('3 - FORM COMP'!Z32="","",'3 - FORM COMP'!Z32)</f>
        <v/>
      </c>
      <c r="V21" s="8"/>
      <c r="W21" s="8"/>
      <c r="X21" t="str">
        <f>IF('3 - FORM COMP'!AD32="","",'3 - FORM COMP'!AD32)</f>
        <v/>
      </c>
      <c r="Y21" t="str">
        <f>IF('3 - FORM COMP'!AE32="","",'3 - FORM COMP'!AE32)</f>
        <v/>
      </c>
      <c r="Z21" t="str">
        <f>IF('3 - FORM COMP'!AF32="","",'3 - FORM COMP'!AF32)</f>
        <v/>
      </c>
      <c r="AA21" s="8" t="str">
        <f>IF('4 - TRANSPORT'!G32="","",'4 - TRANSPORT'!G32)</f>
        <v/>
      </c>
      <c r="AB21" t="str">
        <f>IF('4 - TRANSPORT'!H32="","",'4 - TRANSPORT'!H32)</f>
        <v/>
      </c>
      <c r="AC21" t="str">
        <f>IF('4 - TRANSPORT'!I32="","",'4 - TRANSPORT'!I32)</f>
        <v/>
      </c>
      <c r="AD21" s="26" t="str">
        <f>IF('4 - TRANSPORT'!J32="","",'4 - TRANSPORT'!J32)</f>
        <v/>
      </c>
      <c r="AE21" t="str">
        <f>IF('4 - TRANSPORT'!K32="","",'4 - TRANSPORT'!K32)</f>
        <v/>
      </c>
      <c r="AF21" t="str">
        <f>IF('4 - TRANSPORT'!L32="","",'4 - TRANSPORT'!L32)</f>
        <v/>
      </c>
      <c r="AG21" t="str">
        <f>IF('4 - TRANSPORT'!M32="","",'4 - TRANSPORT'!M32)</f>
        <v/>
      </c>
      <c r="AH21" s="8" t="str">
        <f>IF('4 - TRANSPORT'!N32="","",'4 - TRANSPORT'!N32)</f>
        <v/>
      </c>
      <c r="AI21" t="str">
        <f>IF('4 - TRANSPORT'!O32="","",'4 - TRANSPORT'!O32)</f>
        <v/>
      </c>
      <c r="AJ21" t="str">
        <f>IF('4 - TRANSPORT'!P32="","",'4 - TRANSPORT'!P32)</f>
        <v/>
      </c>
      <c r="AK21" s="26" t="str">
        <f>IF('4 - TRANSPORT'!Q32="","",'4 - TRANSPORT'!Q32)</f>
        <v/>
      </c>
      <c r="AL21" t="str">
        <f>IF('4 - TRANSPORT'!R32="","",'4 - TRANSPORT'!R32)</f>
        <v/>
      </c>
      <c r="AM21" t="str">
        <f>IF('4 - TRANSPORT'!S32="","",'4 - TRANSPORT'!S32)</f>
        <v/>
      </c>
      <c r="AN21" t="str">
        <f>IF('4 - TRANSPORT'!T32="","",'4 - TRANSPORT'!T32)</f>
        <v/>
      </c>
      <c r="AO21" s="8" t="str">
        <f>IF('3 - FORM COMP'!L32="","",'3 - FORM COMP'!L32)</f>
        <v/>
      </c>
      <c r="AP21" t="str">
        <f>IF('3 - FORM COMP'!M32="","",'3 - FORM COMP'!M32)</f>
        <v/>
      </c>
      <c r="AQ21" t="str">
        <f>IF('3 - FORM COMP'!O32="","",'3 - FORM COMP'!O32)</f>
        <v/>
      </c>
      <c r="AR21" t="str">
        <f>IF('3 - FORM COMP'!P32="","",'3 - FORM COMP'!P32)</f>
        <v/>
      </c>
      <c r="AS21" t="str">
        <f>IF('3 - FORM COMP'!R32="","",'3 - FORM COMP'!R32)</f>
        <v/>
      </c>
      <c r="AT21" t="str">
        <f>IF('3 - FORM COMP'!S32="","",'3 - FORM COMP'!S32)</f>
        <v/>
      </c>
      <c r="AU21" t="str">
        <f>IF('3 - FORM COMP'!U32="","",'3 - FORM COMP'!U32)</f>
        <v/>
      </c>
      <c r="AV21" t="str">
        <f>IF('3 - FORM COMP'!V32="","",'3 - FORM COMP'!V32)</f>
        <v/>
      </c>
      <c r="AW21" t="str">
        <f>IF('3 - FORM COMP'!X32="","",'3 - FORM COMP'!X32)</f>
        <v/>
      </c>
      <c r="AX21" t="str">
        <f>IF('3 - FORM COMP'!Y32="","",'3 - FORM COMP'!Y32)</f>
        <v/>
      </c>
      <c r="AY21" t="str">
        <f>IF('3 - FORM COMP'!AA32="","",'3 - FORM COMP'!AA32)</f>
        <v/>
      </c>
      <c r="AZ21" t="str">
        <f>IF('3 - FORM COMP'!AB32="","",'3 - FORM COMP'!AB32)</f>
        <v/>
      </c>
      <c r="BA21" t="str">
        <f>IF('3 - FORM COMP'!AC32="","",'3 - FORM COMP'!AC32)</f>
        <v/>
      </c>
    </row>
    <row r="22" spans="1:53">
      <c r="A22" t="str">
        <f>IF(E22="","",'1 - SUMMARY'!F$10)</f>
        <v/>
      </c>
      <c r="B22" t="str">
        <f t="shared" si="0"/>
        <v/>
      </c>
      <c r="C22" t="str">
        <f>IF(AMOUNT!D33="","",AMOUNT!D33)</f>
        <v/>
      </c>
      <c r="D22" t="str">
        <f>IF(E22="","",'2 - FORM GENERAL'!D33)</f>
        <v/>
      </c>
      <c r="E22" t="str">
        <f>IF('2 - FORM GENERAL'!E33="","",'2 - FORM GENERAL'!E33)</f>
        <v/>
      </c>
      <c r="F22" t="str">
        <f>IF('2 - FORM GENERAL'!F33="","",'2 - FORM GENERAL'!F33)</f>
        <v/>
      </c>
      <c r="G22" t="str">
        <f>IF('2 - FORM GENERAL'!G33="","",'2 - FORM GENERAL'!G33)</f>
        <v/>
      </c>
      <c r="H22" t="str">
        <f>IF('2 - FORM GENERAL'!H33="","",'2 - FORM GENERAL'!H33)</f>
        <v/>
      </c>
      <c r="I22" t="str">
        <f>IF('2 - FORM GENERAL'!I33="","",'2 - FORM GENERAL'!I33)</f>
        <v/>
      </c>
      <c r="J22" s="8" t="str">
        <f>IF('2 - FORM GENERAL'!J33="","",'2 - FORM GENERAL'!J33)</f>
        <v/>
      </c>
      <c r="K22" t="str">
        <f>IF('2 - FORM GENERAL'!K33="","",'2 - FORM GENERAL'!K33)</f>
        <v/>
      </c>
      <c r="L22" s="8" t="str">
        <f>IF('2 - FORM GENERAL'!L33="","",'2 - FORM GENERAL'!L33)</f>
        <v/>
      </c>
      <c r="M22" s="8" t="str">
        <f>IF('2 - FORM GENERAL'!M33="","",'2 - FORM GENERAL'!M33)</f>
        <v/>
      </c>
      <c r="N22" t="str">
        <f>IF('2 - FORM GENERAL'!N33="","",'2 - FORM GENERAL'!N33)</f>
        <v/>
      </c>
      <c r="O22" t="str">
        <f>IF('3 - FORM COMP'!J33="","",'3 - FORM COMP'!J33)</f>
        <v/>
      </c>
      <c r="P22" s="8" t="str">
        <f>IF('3 - FORM COMP'!K33="","",'3 - FORM COMP'!K33)</f>
        <v/>
      </c>
      <c r="Q22" s="8" t="str">
        <f>IF('3 - FORM COMP'!N33="","",'3 - FORM COMP'!N33)</f>
        <v/>
      </c>
      <c r="R22" s="8" t="str">
        <f>IF('3 - FORM COMP'!Q33="","",'3 - FORM COMP'!Q33)</f>
        <v/>
      </c>
      <c r="S22" s="8" t="str">
        <f>IF('3 - FORM COMP'!T33="","",'3 - FORM COMP'!T33)</f>
        <v/>
      </c>
      <c r="T22" s="8" t="str">
        <f>IF('3 - FORM COMP'!W33="","",'3 - FORM COMP'!W33)</f>
        <v/>
      </c>
      <c r="U22" t="str">
        <f>IF('3 - FORM COMP'!Z33="","",'3 - FORM COMP'!Z33)</f>
        <v/>
      </c>
      <c r="V22" s="8"/>
      <c r="W22" s="8"/>
      <c r="X22" t="str">
        <f>IF('3 - FORM COMP'!AD33="","",'3 - FORM COMP'!AD33)</f>
        <v/>
      </c>
      <c r="Y22" t="str">
        <f>IF('3 - FORM COMP'!AE33="","",'3 - FORM COMP'!AE33)</f>
        <v/>
      </c>
      <c r="Z22" t="str">
        <f>IF('3 - FORM COMP'!AF33="","",'3 - FORM COMP'!AF33)</f>
        <v/>
      </c>
      <c r="AA22" s="8" t="str">
        <f>IF('4 - TRANSPORT'!G33="","",'4 - TRANSPORT'!G33)</f>
        <v/>
      </c>
      <c r="AB22" t="str">
        <f>IF('4 - TRANSPORT'!H33="","",'4 - TRANSPORT'!H33)</f>
        <v/>
      </c>
      <c r="AC22" t="str">
        <f>IF('4 - TRANSPORT'!I33="","",'4 - TRANSPORT'!I33)</f>
        <v/>
      </c>
      <c r="AD22" s="26" t="str">
        <f>IF('4 - TRANSPORT'!J33="","",'4 - TRANSPORT'!J33)</f>
        <v/>
      </c>
      <c r="AE22" t="str">
        <f>IF('4 - TRANSPORT'!K33="","",'4 - TRANSPORT'!K33)</f>
        <v/>
      </c>
      <c r="AF22" t="str">
        <f>IF('4 - TRANSPORT'!L33="","",'4 - TRANSPORT'!L33)</f>
        <v/>
      </c>
      <c r="AG22" t="str">
        <f>IF('4 - TRANSPORT'!M33="","",'4 - TRANSPORT'!M33)</f>
        <v/>
      </c>
      <c r="AH22" s="8" t="str">
        <f>IF('4 - TRANSPORT'!N33="","",'4 - TRANSPORT'!N33)</f>
        <v/>
      </c>
      <c r="AI22" t="str">
        <f>IF('4 - TRANSPORT'!O33="","",'4 - TRANSPORT'!O33)</f>
        <v/>
      </c>
      <c r="AJ22" t="str">
        <f>IF('4 - TRANSPORT'!P33="","",'4 - TRANSPORT'!P33)</f>
        <v/>
      </c>
      <c r="AK22" s="26" t="str">
        <f>IF('4 - TRANSPORT'!Q33="","",'4 - TRANSPORT'!Q33)</f>
        <v/>
      </c>
      <c r="AL22" t="str">
        <f>IF('4 - TRANSPORT'!R33="","",'4 - TRANSPORT'!R33)</f>
        <v/>
      </c>
      <c r="AM22" t="str">
        <f>IF('4 - TRANSPORT'!S33="","",'4 - TRANSPORT'!S33)</f>
        <v/>
      </c>
      <c r="AN22" t="str">
        <f>IF('4 - TRANSPORT'!T33="","",'4 - TRANSPORT'!T33)</f>
        <v/>
      </c>
      <c r="AO22" s="8" t="str">
        <f>IF('3 - FORM COMP'!L33="","",'3 - FORM COMP'!L33)</f>
        <v/>
      </c>
      <c r="AP22" t="str">
        <f>IF('3 - FORM COMP'!M33="","",'3 - FORM COMP'!M33)</f>
        <v/>
      </c>
      <c r="AQ22" t="str">
        <f>IF('3 - FORM COMP'!O33="","",'3 - FORM COMP'!O33)</f>
        <v/>
      </c>
      <c r="AR22" t="str">
        <f>IF('3 - FORM COMP'!P33="","",'3 - FORM COMP'!P33)</f>
        <v/>
      </c>
      <c r="AS22" t="str">
        <f>IF('3 - FORM COMP'!R33="","",'3 - FORM COMP'!R33)</f>
        <v/>
      </c>
      <c r="AT22" t="str">
        <f>IF('3 - FORM COMP'!S33="","",'3 - FORM COMP'!S33)</f>
        <v/>
      </c>
      <c r="AU22" t="str">
        <f>IF('3 - FORM COMP'!U33="","",'3 - FORM COMP'!U33)</f>
        <v/>
      </c>
      <c r="AV22" t="str">
        <f>IF('3 - FORM COMP'!V33="","",'3 - FORM COMP'!V33)</f>
        <v/>
      </c>
      <c r="AW22" t="str">
        <f>IF('3 - FORM COMP'!X33="","",'3 - FORM COMP'!X33)</f>
        <v/>
      </c>
      <c r="AX22" t="str">
        <f>IF('3 - FORM COMP'!Y33="","",'3 - FORM COMP'!Y33)</f>
        <v/>
      </c>
      <c r="AY22" t="str">
        <f>IF('3 - FORM COMP'!AA33="","",'3 - FORM COMP'!AA33)</f>
        <v/>
      </c>
      <c r="AZ22" t="str">
        <f>IF('3 - FORM COMP'!AB33="","",'3 - FORM COMP'!AB33)</f>
        <v/>
      </c>
      <c r="BA22" t="str">
        <f>IF('3 - FORM COMP'!AC33="","",'3 - FORM COMP'!AC33)</f>
        <v/>
      </c>
    </row>
    <row r="23" spans="1:53">
      <c r="A23" t="str">
        <f>IF(E23="","",'1 - SUMMARY'!F$10)</f>
        <v/>
      </c>
      <c r="B23" t="str">
        <f t="shared" si="0"/>
        <v/>
      </c>
      <c r="C23" t="str">
        <f>IF(AMOUNT!D34="","",AMOUNT!D34)</f>
        <v/>
      </c>
      <c r="D23" t="str">
        <f>IF(E23="","",'2 - FORM GENERAL'!D34)</f>
        <v/>
      </c>
      <c r="E23" t="str">
        <f>IF('2 - FORM GENERAL'!E34="","",'2 - FORM GENERAL'!E34)</f>
        <v/>
      </c>
      <c r="F23" t="str">
        <f>IF('2 - FORM GENERAL'!F34="","",'2 - FORM GENERAL'!F34)</f>
        <v/>
      </c>
      <c r="G23" t="str">
        <f>IF('2 - FORM GENERAL'!G34="","",'2 - FORM GENERAL'!G34)</f>
        <v/>
      </c>
      <c r="H23" t="str">
        <f>IF('2 - FORM GENERAL'!H34="","",'2 - FORM GENERAL'!H34)</f>
        <v/>
      </c>
      <c r="I23" t="str">
        <f>IF('2 - FORM GENERAL'!I34="","",'2 - FORM GENERAL'!I34)</f>
        <v/>
      </c>
      <c r="J23" s="8" t="str">
        <f>IF('2 - FORM GENERAL'!J34="","",'2 - FORM GENERAL'!J34)</f>
        <v/>
      </c>
      <c r="K23" t="str">
        <f>IF('2 - FORM GENERAL'!K34="","",'2 - FORM GENERAL'!K34)</f>
        <v/>
      </c>
      <c r="L23" s="8" t="str">
        <f>IF('2 - FORM GENERAL'!L34="","",'2 - FORM GENERAL'!L34)</f>
        <v/>
      </c>
      <c r="M23" s="8" t="str">
        <f>IF('2 - FORM GENERAL'!M34="","",'2 - FORM GENERAL'!M34)</f>
        <v/>
      </c>
      <c r="N23" t="str">
        <f>IF('2 - FORM GENERAL'!N34="","",'2 - FORM GENERAL'!N34)</f>
        <v/>
      </c>
      <c r="O23" t="str">
        <f>IF('3 - FORM COMP'!J34="","",'3 - FORM COMP'!J34)</f>
        <v/>
      </c>
      <c r="P23" s="8" t="str">
        <f>IF('3 - FORM COMP'!K34="","",'3 - FORM COMP'!K34)</f>
        <v/>
      </c>
      <c r="Q23" s="8" t="str">
        <f>IF('3 - FORM COMP'!N34="","",'3 - FORM COMP'!N34)</f>
        <v/>
      </c>
      <c r="R23" s="8" t="str">
        <f>IF('3 - FORM COMP'!Q34="","",'3 - FORM COMP'!Q34)</f>
        <v/>
      </c>
      <c r="S23" s="8" t="str">
        <f>IF('3 - FORM COMP'!T34="","",'3 - FORM COMP'!T34)</f>
        <v/>
      </c>
      <c r="T23" s="8" t="str">
        <f>IF('3 - FORM COMP'!W34="","",'3 - FORM COMP'!W34)</f>
        <v/>
      </c>
      <c r="U23" t="str">
        <f>IF('3 - FORM COMP'!Z34="","",'3 - FORM COMP'!Z34)</f>
        <v/>
      </c>
      <c r="V23" s="8"/>
      <c r="W23" s="8"/>
      <c r="X23" t="str">
        <f>IF('3 - FORM COMP'!AD34="","",'3 - FORM COMP'!AD34)</f>
        <v/>
      </c>
      <c r="Y23" t="str">
        <f>IF('3 - FORM COMP'!AE34="","",'3 - FORM COMP'!AE34)</f>
        <v/>
      </c>
      <c r="Z23" t="str">
        <f>IF('3 - FORM COMP'!AF34="","",'3 - FORM COMP'!AF34)</f>
        <v/>
      </c>
      <c r="AA23" s="8" t="str">
        <f>IF('4 - TRANSPORT'!G34="","",'4 - TRANSPORT'!G34)</f>
        <v/>
      </c>
      <c r="AB23" t="str">
        <f>IF('4 - TRANSPORT'!H34="","",'4 - TRANSPORT'!H34)</f>
        <v/>
      </c>
      <c r="AC23" t="str">
        <f>IF('4 - TRANSPORT'!I34="","",'4 - TRANSPORT'!I34)</f>
        <v/>
      </c>
      <c r="AD23" s="26" t="str">
        <f>IF('4 - TRANSPORT'!J34="","",'4 - TRANSPORT'!J34)</f>
        <v/>
      </c>
      <c r="AE23" t="str">
        <f>IF('4 - TRANSPORT'!K34="","",'4 - TRANSPORT'!K34)</f>
        <v/>
      </c>
      <c r="AF23" t="str">
        <f>IF('4 - TRANSPORT'!L34="","",'4 - TRANSPORT'!L34)</f>
        <v/>
      </c>
      <c r="AG23" t="str">
        <f>IF('4 - TRANSPORT'!M34="","",'4 - TRANSPORT'!M34)</f>
        <v/>
      </c>
      <c r="AH23" s="8" t="str">
        <f>IF('4 - TRANSPORT'!N34="","",'4 - TRANSPORT'!N34)</f>
        <v/>
      </c>
      <c r="AI23" t="str">
        <f>IF('4 - TRANSPORT'!O34="","",'4 - TRANSPORT'!O34)</f>
        <v/>
      </c>
      <c r="AJ23" t="str">
        <f>IF('4 - TRANSPORT'!P34="","",'4 - TRANSPORT'!P34)</f>
        <v/>
      </c>
      <c r="AK23" s="26" t="str">
        <f>IF('4 - TRANSPORT'!Q34="","",'4 - TRANSPORT'!Q34)</f>
        <v/>
      </c>
      <c r="AL23" t="str">
        <f>IF('4 - TRANSPORT'!R34="","",'4 - TRANSPORT'!R34)</f>
        <v/>
      </c>
      <c r="AM23" t="str">
        <f>IF('4 - TRANSPORT'!S34="","",'4 - TRANSPORT'!S34)</f>
        <v/>
      </c>
      <c r="AN23" t="str">
        <f>IF('4 - TRANSPORT'!T34="","",'4 - TRANSPORT'!T34)</f>
        <v/>
      </c>
      <c r="AO23" s="8" t="str">
        <f>IF('3 - FORM COMP'!L34="","",'3 - FORM COMP'!L34)</f>
        <v/>
      </c>
      <c r="AP23" t="str">
        <f>IF('3 - FORM COMP'!M34="","",'3 - FORM COMP'!M34)</f>
        <v/>
      </c>
      <c r="AQ23" t="str">
        <f>IF('3 - FORM COMP'!O34="","",'3 - FORM COMP'!O34)</f>
        <v/>
      </c>
      <c r="AR23" t="str">
        <f>IF('3 - FORM COMP'!P34="","",'3 - FORM COMP'!P34)</f>
        <v/>
      </c>
      <c r="AS23" t="str">
        <f>IF('3 - FORM COMP'!R34="","",'3 - FORM COMP'!R34)</f>
        <v/>
      </c>
      <c r="AT23" t="str">
        <f>IF('3 - FORM COMP'!S34="","",'3 - FORM COMP'!S34)</f>
        <v/>
      </c>
      <c r="AU23" t="str">
        <f>IF('3 - FORM COMP'!U34="","",'3 - FORM COMP'!U34)</f>
        <v/>
      </c>
      <c r="AV23" t="str">
        <f>IF('3 - FORM COMP'!V34="","",'3 - FORM COMP'!V34)</f>
        <v/>
      </c>
      <c r="AW23" t="str">
        <f>IF('3 - FORM COMP'!X34="","",'3 - FORM COMP'!X34)</f>
        <v/>
      </c>
      <c r="AX23" t="str">
        <f>IF('3 - FORM COMP'!Y34="","",'3 - FORM COMP'!Y34)</f>
        <v/>
      </c>
      <c r="AY23" t="str">
        <f>IF('3 - FORM COMP'!AA34="","",'3 - FORM COMP'!AA34)</f>
        <v/>
      </c>
      <c r="AZ23" t="str">
        <f>IF('3 - FORM COMP'!AB34="","",'3 - FORM COMP'!AB34)</f>
        <v/>
      </c>
      <c r="BA23" t="str">
        <f>IF('3 - FORM COMP'!AC34="","",'3 - FORM COMP'!AC34)</f>
        <v/>
      </c>
    </row>
    <row r="24" spans="1:53">
      <c r="A24" t="str">
        <f>IF(E24="","",'1 - SUMMARY'!F$10)</f>
        <v/>
      </c>
      <c r="B24" t="str">
        <f t="shared" si="0"/>
        <v/>
      </c>
      <c r="C24" t="str">
        <f>IF(AMOUNT!D35="","",AMOUNT!D35)</f>
        <v/>
      </c>
      <c r="D24" t="str">
        <f>IF(E24="","",'2 - FORM GENERAL'!D35)</f>
        <v/>
      </c>
      <c r="E24" t="str">
        <f>IF('2 - FORM GENERAL'!E35="","",'2 - FORM GENERAL'!E35)</f>
        <v/>
      </c>
      <c r="F24" t="str">
        <f>IF('2 - FORM GENERAL'!F35="","",'2 - FORM GENERAL'!F35)</f>
        <v/>
      </c>
      <c r="G24" t="str">
        <f>IF('2 - FORM GENERAL'!G35="","",'2 - FORM GENERAL'!G35)</f>
        <v/>
      </c>
      <c r="H24" t="str">
        <f>IF('2 - FORM GENERAL'!H35="","",'2 - FORM GENERAL'!H35)</f>
        <v/>
      </c>
      <c r="I24" t="str">
        <f>IF('2 - FORM GENERAL'!I35="","",'2 - FORM GENERAL'!I35)</f>
        <v/>
      </c>
      <c r="J24" s="8" t="str">
        <f>IF('2 - FORM GENERAL'!J35="","",'2 - FORM GENERAL'!J35)</f>
        <v/>
      </c>
      <c r="K24" t="str">
        <f>IF('2 - FORM GENERAL'!K35="","",'2 - FORM GENERAL'!K35)</f>
        <v/>
      </c>
      <c r="L24" s="8" t="str">
        <f>IF('2 - FORM GENERAL'!L35="","",'2 - FORM GENERAL'!L35)</f>
        <v/>
      </c>
      <c r="M24" s="8" t="str">
        <f>IF('2 - FORM GENERAL'!M35="","",'2 - FORM GENERAL'!M35)</f>
        <v/>
      </c>
      <c r="N24" t="str">
        <f>IF('2 - FORM GENERAL'!N35="","",'2 - FORM GENERAL'!N35)</f>
        <v/>
      </c>
      <c r="O24" t="str">
        <f>IF('3 - FORM COMP'!J35="","",'3 - FORM COMP'!J35)</f>
        <v/>
      </c>
      <c r="P24" s="8" t="str">
        <f>IF('3 - FORM COMP'!K35="","",'3 - FORM COMP'!K35)</f>
        <v/>
      </c>
      <c r="Q24" s="8" t="str">
        <f>IF('3 - FORM COMP'!N35="","",'3 - FORM COMP'!N35)</f>
        <v/>
      </c>
      <c r="R24" s="8" t="str">
        <f>IF('3 - FORM COMP'!Q35="","",'3 - FORM COMP'!Q35)</f>
        <v/>
      </c>
      <c r="S24" s="8" t="str">
        <f>IF('3 - FORM COMP'!T35="","",'3 - FORM COMP'!T35)</f>
        <v/>
      </c>
      <c r="T24" s="8" t="str">
        <f>IF('3 - FORM COMP'!W35="","",'3 - FORM COMP'!W35)</f>
        <v/>
      </c>
      <c r="U24" t="str">
        <f>IF('3 - FORM COMP'!Z35="","",'3 - FORM COMP'!Z35)</f>
        <v/>
      </c>
      <c r="V24" s="8"/>
      <c r="W24" s="8"/>
      <c r="X24" t="str">
        <f>IF('3 - FORM COMP'!AD35="","",'3 - FORM COMP'!AD35)</f>
        <v/>
      </c>
      <c r="Y24" t="str">
        <f>IF('3 - FORM COMP'!AE35="","",'3 - FORM COMP'!AE35)</f>
        <v/>
      </c>
      <c r="Z24" t="str">
        <f>IF('3 - FORM COMP'!AF35="","",'3 - FORM COMP'!AF35)</f>
        <v/>
      </c>
      <c r="AA24" s="8" t="str">
        <f>IF('4 - TRANSPORT'!G35="","",'4 - TRANSPORT'!G35)</f>
        <v/>
      </c>
      <c r="AB24" t="str">
        <f>IF('4 - TRANSPORT'!H35="","",'4 - TRANSPORT'!H35)</f>
        <v/>
      </c>
      <c r="AC24" t="str">
        <f>IF('4 - TRANSPORT'!I35="","",'4 - TRANSPORT'!I35)</f>
        <v/>
      </c>
      <c r="AD24" s="26" t="str">
        <f>IF('4 - TRANSPORT'!J35="","",'4 - TRANSPORT'!J35)</f>
        <v/>
      </c>
      <c r="AE24" t="str">
        <f>IF('4 - TRANSPORT'!K35="","",'4 - TRANSPORT'!K35)</f>
        <v/>
      </c>
      <c r="AF24" t="str">
        <f>IF('4 - TRANSPORT'!L35="","",'4 - TRANSPORT'!L35)</f>
        <v/>
      </c>
      <c r="AG24" t="str">
        <f>IF('4 - TRANSPORT'!M35="","",'4 - TRANSPORT'!M35)</f>
        <v/>
      </c>
      <c r="AH24" s="8" t="str">
        <f>IF('4 - TRANSPORT'!N35="","",'4 - TRANSPORT'!N35)</f>
        <v/>
      </c>
      <c r="AI24" t="str">
        <f>IF('4 - TRANSPORT'!O35="","",'4 - TRANSPORT'!O35)</f>
        <v/>
      </c>
      <c r="AJ24" t="str">
        <f>IF('4 - TRANSPORT'!P35="","",'4 - TRANSPORT'!P35)</f>
        <v/>
      </c>
      <c r="AK24" s="26" t="str">
        <f>IF('4 - TRANSPORT'!Q35="","",'4 - TRANSPORT'!Q35)</f>
        <v/>
      </c>
      <c r="AL24" t="str">
        <f>IF('4 - TRANSPORT'!R35="","",'4 - TRANSPORT'!R35)</f>
        <v/>
      </c>
      <c r="AM24" t="str">
        <f>IF('4 - TRANSPORT'!S35="","",'4 - TRANSPORT'!S35)</f>
        <v/>
      </c>
      <c r="AN24" t="str">
        <f>IF('4 - TRANSPORT'!T35="","",'4 - TRANSPORT'!T35)</f>
        <v/>
      </c>
      <c r="AO24" s="8" t="str">
        <f>IF('3 - FORM COMP'!L35="","",'3 - FORM COMP'!L35)</f>
        <v/>
      </c>
      <c r="AP24" t="str">
        <f>IF('3 - FORM COMP'!M35="","",'3 - FORM COMP'!M35)</f>
        <v/>
      </c>
      <c r="AQ24" t="str">
        <f>IF('3 - FORM COMP'!O35="","",'3 - FORM COMP'!O35)</f>
        <v/>
      </c>
      <c r="AR24" t="str">
        <f>IF('3 - FORM COMP'!P35="","",'3 - FORM COMP'!P35)</f>
        <v/>
      </c>
      <c r="AS24" t="str">
        <f>IF('3 - FORM COMP'!R35="","",'3 - FORM COMP'!R35)</f>
        <v/>
      </c>
      <c r="AT24" t="str">
        <f>IF('3 - FORM COMP'!S35="","",'3 - FORM COMP'!S35)</f>
        <v/>
      </c>
      <c r="AU24" t="str">
        <f>IF('3 - FORM COMP'!U35="","",'3 - FORM COMP'!U35)</f>
        <v/>
      </c>
      <c r="AV24" t="str">
        <f>IF('3 - FORM COMP'!V35="","",'3 - FORM COMP'!V35)</f>
        <v/>
      </c>
      <c r="AW24" t="str">
        <f>IF('3 - FORM COMP'!X35="","",'3 - FORM COMP'!X35)</f>
        <v/>
      </c>
      <c r="AX24" t="str">
        <f>IF('3 - FORM COMP'!Y35="","",'3 - FORM COMP'!Y35)</f>
        <v/>
      </c>
      <c r="AY24" t="str">
        <f>IF('3 - FORM COMP'!AA35="","",'3 - FORM COMP'!AA35)</f>
        <v/>
      </c>
      <c r="AZ24" t="str">
        <f>IF('3 - FORM COMP'!AB35="","",'3 - FORM COMP'!AB35)</f>
        <v/>
      </c>
      <c r="BA24" t="str">
        <f>IF('3 - FORM COMP'!AC35="","",'3 - FORM COMP'!AC35)</f>
        <v/>
      </c>
    </row>
    <row r="25" spans="1:53">
      <c r="A25" t="str">
        <f>IF(E25="","",'1 - SUMMARY'!F$10)</f>
        <v/>
      </c>
      <c r="B25" t="str">
        <f t="shared" si="0"/>
        <v/>
      </c>
      <c r="C25" t="str">
        <f>IF(AMOUNT!D36="","",AMOUNT!D36)</f>
        <v/>
      </c>
      <c r="D25" t="str">
        <f>IF(E25="","",'2 - FORM GENERAL'!D36)</f>
        <v/>
      </c>
      <c r="E25" t="str">
        <f>IF('2 - FORM GENERAL'!E36="","",'2 - FORM GENERAL'!E36)</f>
        <v/>
      </c>
      <c r="F25" t="str">
        <f>IF('2 - FORM GENERAL'!F36="","",'2 - FORM GENERAL'!F36)</f>
        <v/>
      </c>
      <c r="G25" t="str">
        <f>IF('2 - FORM GENERAL'!G36="","",'2 - FORM GENERAL'!G36)</f>
        <v/>
      </c>
      <c r="H25" t="str">
        <f>IF('2 - FORM GENERAL'!H36="","",'2 - FORM GENERAL'!H36)</f>
        <v/>
      </c>
      <c r="I25" t="str">
        <f>IF('2 - FORM GENERAL'!I36="","",'2 - FORM GENERAL'!I36)</f>
        <v/>
      </c>
      <c r="J25" s="8" t="str">
        <f>IF('2 - FORM GENERAL'!J36="","",'2 - FORM GENERAL'!J36)</f>
        <v/>
      </c>
      <c r="K25" t="str">
        <f>IF('2 - FORM GENERAL'!K36="","",'2 - FORM GENERAL'!K36)</f>
        <v/>
      </c>
      <c r="L25" s="8" t="str">
        <f>IF('2 - FORM GENERAL'!L36="","",'2 - FORM GENERAL'!L36)</f>
        <v/>
      </c>
      <c r="M25" s="8" t="str">
        <f>IF('2 - FORM GENERAL'!M36="","",'2 - FORM GENERAL'!M36)</f>
        <v/>
      </c>
      <c r="N25" t="str">
        <f>IF('2 - FORM GENERAL'!N36="","",'2 - FORM GENERAL'!N36)</f>
        <v/>
      </c>
      <c r="O25" t="str">
        <f>IF('3 - FORM COMP'!J36="","",'3 - FORM COMP'!J36)</f>
        <v/>
      </c>
      <c r="P25" s="8" t="str">
        <f>IF('3 - FORM COMP'!K36="","",'3 - FORM COMP'!K36)</f>
        <v/>
      </c>
      <c r="Q25" s="8" t="str">
        <f>IF('3 - FORM COMP'!N36="","",'3 - FORM COMP'!N36)</f>
        <v/>
      </c>
      <c r="R25" s="8" t="str">
        <f>IF('3 - FORM COMP'!Q36="","",'3 - FORM COMP'!Q36)</f>
        <v/>
      </c>
      <c r="S25" s="8" t="str">
        <f>IF('3 - FORM COMP'!T36="","",'3 - FORM COMP'!T36)</f>
        <v/>
      </c>
      <c r="T25" s="8" t="str">
        <f>IF('3 - FORM COMP'!W36="","",'3 - FORM COMP'!W36)</f>
        <v/>
      </c>
      <c r="U25" t="str">
        <f>IF('3 - FORM COMP'!Z36="","",'3 - FORM COMP'!Z36)</f>
        <v/>
      </c>
      <c r="V25" s="8"/>
      <c r="W25" s="8"/>
      <c r="X25" t="str">
        <f>IF('3 - FORM COMP'!AD36="","",'3 - FORM COMP'!AD36)</f>
        <v/>
      </c>
      <c r="Y25" t="str">
        <f>IF('3 - FORM COMP'!AE36="","",'3 - FORM COMP'!AE36)</f>
        <v/>
      </c>
      <c r="Z25" t="str">
        <f>IF('3 - FORM COMP'!AF36="","",'3 - FORM COMP'!AF36)</f>
        <v/>
      </c>
      <c r="AA25" s="8" t="str">
        <f>IF('4 - TRANSPORT'!G36="","",'4 - TRANSPORT'!G36)</f>
        <v/>
      </c>
      <c r="AB25" t="str">
        <f>IF('4 - TRANSPORT'!H36="","",'4 - TRANSPORT'!H36)</f>
        <v/>
      </c>
      <c r="AC25" t="str">
        <f>IF('4 - TRANSPORT'!I36="","",'4 - TRANSPORT'!I36)</f>
        <v/>
      </c>
      <c r="AD25" s="26" t="str">
        <f>IF('4 - TRANSPORT'!J36="","",'4 - TRANSPORT'!J36)</f>
        <v/>
      </c>
      <c r="AE25" t="str">
        <f>IF('4 - TRANSPORT'!K36="","",'4 - TRANSPORT'!K36)</f>
        <v/>
      </c>
      <c r="AF25" t="str">
        <f>IF('4 - TRANSPORT'!L36="","",'4 - TRANSPORT'!L36)</f>
        <v/>
      </c>
      <c r="AG25" t="str">
        <f>IF('4 - TRANSPORT'!M36="","",'4 - TRANSPORT'!M36)</f>
        <v/>
      </c>
      <c r="AH25" s="8" t="str">
        <f>IF('4 - TRANSPORT'!N36="","",'4 - TRANSPORT'!N36)</f>
        <v/>
      </c>
      <c r="AI25" t="str">
        <f>IF('4 - TRANSPORT'!O36="","",'4 - TRANSPORT'!O36)</f>
        <v/>
      </c>
      <c r="AJ25" t="str">
        <f>IF('4 - TRANSPORT'!P36="","",'4 - TRANSPORT'!P36)</f>
        <v/>
      </c>
      <c r="AK25" s="26" t="str">
        <f>IF('4 - TRANSPORT'!Q36="","",'4 - TRANSPORT'!Q36)</f>
        <v/>
      </c>
      <c r="AL25" t="str">
        <f>IF('4 - TRANSPORT'!R36="","",'4 - TRANSPORT'!R36)</f>
        <v/>
      </c>
      <c r="AM25" t="str">
        <f>IF('4 - TRANSPORT'!S36="","",'4 - TRANSPORT'!S36)</f>
        <v/>
      </c>
      <c r="AN25" t="str">
        <f>IF('4 - TRANSPORT'!T36="","",'4 - TRANSPORT'!T36)</f>
        <v/>
      </c>
      <c r="AO25" s="8" t="str">
        <f>IF('3 - FORM COMP'!L36="","",'3 - FORM COMP'!L36)</f>
        <v/>
      </c>
      <c r="AP25" t="str">
        <f>IF('3 - FORM COMP'!M36="","",'3 - FORM COMP'!M36)</f>
        <v/>
      </c>
      <c r="AQ25" t="str">
        <f>IF('3 - FORM COMP'!O36="","",'3 - FORM COMP'!O36)</f>
        <v/>
      </c>
      <c r="AR25" t="str">
        <f>IF('3 - FORM COMP'!P36="","",'3 - FORM COMP'!P36)</f>
        <v/>
      </c>
      <c r="AS25" t="str">
        <f>IF('3 - FORM COMP'!R36="","",'3 - FORM COMP'!R36)</f>
        <v/>
      </c>
      <c r="AT25" t="str">
        <f>IF('3 - FORM COMP'!S36="","",'3 - FORM COMP'!S36)</f>
        <v/>
      </c>
      <c r="AU25" t="str">
        <f>IF('3 - FORM COMP'!U36="","",'3 - FORM COMP'!U36)</f>
        <v/>
      </c>
      <c r="AV25" t="str">
        <f>IF('3 - FORM COMP'!V36="","",'3 - FORM COMP'!V36)</f>
        <v/>
      </c>
      <c r="AW25" t="str">
        <f>IF('3 - FORM COMP'!X36="","",'3 - FORM COMP'!X36)</f>
        <v/>
      </c>
      <c r="AX25" t="str">
        <f>IF('3 - FORM COMP'!Y36="","",'3 - FORM COMP'!Y36)</f>
        <v/>
      </c>
      <c r="AY25" t="str">
        <f>IF('3 - FORM COMP'!AA36="","",'3 - FORM COMP'!AA36)</f>
        <v/>
      </c>
      <c r="AZ25" t="str">
        <f>IF('3 - FORM COMP'!AB36="","",'3 - FORM COMP'!AB36)</f>
        <v/>
      </c>
      <c r="BA25" t="str">
        <f>IF('3 - FORM COMP'!AC36="","",'3 - FORM COMP'!AC36)</f>
        <v/>
      </c>
    </row>
    <row r="26" spans="1:53">
      <c r="A26" t="str">
        <f>IF(E26="","",'1 - SUMMARY'!F$10)</f>
        <v/>
      </c>
      <c r="B26" t="str">
        <f t="shared" si="0"/>
        <v/>
      </c>
      <c r="C26" t="str">
        <f>IF(AMOUNT!D37="","",AMOUNT!D37)</f>
        <v/>
      </c>
      <c r="D26" t="str">
        <f>IF(E26="","",'2 - FORM GENERAL'!D37)</f>
        <v/>
      </c>
      <c r="E26" t="str">
        <f>IF('2 - FORM GENERAL'!E37="","",'2 - FORM GENERAL'!E37)</f>
        <v/>
      </c>
      <c r="F26" t="str">
        <f>IF('2 - FORM GENERAL'!F37="","",'2 - FORM GENERAL'!F37)</f>
        <v/>
      </c>
      <c r="G26" t="str">
        <f>IF('2 - FORM GENERAL'!G37="","",'2 - FORM GENERAL'!G37)</f>
        <v/>
      </c>
      <c r="H26" t="str">
        <f>IF('2 - FORM GENERAL'!H37="","",'2 - FORM GENERAL'!H37)</f>
        <v/>
      </c>
      <c r="I26" t="str">
        <f>IF('2 - FORM GENERAL'!I37="","",'2 - FORM GENERAL'!I37)</f>
        <v/>
      </c>
      <c r="J26" s="8" t="str">
        <f>IF('2 - FORM GENERAL'!J37="","",'2 - FORM GENERAL'!J37)</f>
        <v/>
      </c>
      <c r="K26" t="str">
        <f>IF('2 - FORM GENERAL'!K37="","",'2 - FORM GENERAL'!K37)</f>
        <v/>
      </c>
      <c r="L26" s="8" t="str">
        <f>IF('2 - FORM GENERAL'!L37="","",'2 - FORM GENERAL'!L37)</f>
        <v/>
      </c>
      <c r="M26" s="8" t="str">
        <f>IF('2 - FORM GENERAL'!M37="","",'2 - FORM GENERAL'!M37)</f>
        <v/>
      </c>
      <c r="N26" t="str">
        <f>IF('2 - FORM GENERAL'!N37="","",'2 - FORM GENERAL'!N37)</f>
        <v/>
      </c>
      <c r="O26" t="str">
        <f>IF('3 - FORM COMP'!J37="","",'3 - FORM COMP'!J37)</f>
        <v/>
      </c>
      <c r="P26" s="8" t="str">
        <f>IF('3 - FORM COMP'!K37="","",'3 - FORM COMP'!K37)</f>
        <v/>
      </c>
      <c r="Q26" s="8" t="str">
        <f>IF('3 - FORM COMP'!N37="","",'3 - FORM COMP'!N37)</f>
        <v/>
      </c>
      <c r="R26" s="8" t="str">
        <f>IF('3 - FORM COMP'!Q37="","",'3 - FORM COMP'!Q37)</f>
        <v/>
      </c>
      <c r="S26" s="8" t="str">
        <f>IF('3 - FORM COMP'!T37="","",'3 - FORM COMP'!T37)</f>
        <v/>
      </c>
      <c r="T26" s="8" t="str">
        <f>IF('3 - FORM COMP'!W37="","",'3 - FORM COMP'!W37)</f>
        <v/>
      </c>
      <c r="U26" t="str">
        <f>IF('3 - FORM COMP'!Z37="","",'3 - FORM COMP'!Z37)</f>
        <v/>
      </c>
      <c r="V26" s="8"/>
      <c r="W26" s="8"/>
      <c r="X26" t="str">
        <f>IF('3 - FORM COMP'!AD37="","",'3 - FORM COMP'!AD37)</f>
        <v/>
      </c>
      <c r="Y26" t="str">
        <f>IF('3 - FORM COMP'!AE37="","",'3 - FORM COMP'!AE37)</f>
        <v/>
      </c>
      <c r="Z26" t="str">
        <f>IF('3 - FORM COMP'!AF37="","",'3 - FORM COMP'!AF37)</f>
        <v/>
      </c>
      <c r="AA26" s="8" t="str">
        <f>IF('4 - TRANSPORT'!G37="","",'4 - TRANSPORT'!G37)</f>
        <v/>
      </c>
      <c r="AB26" t="str">
        <f>IF('4 - TRANSPORT'!H37="","",'4 - TRANSPORT'!H37)</f>
        <v/>
      </c>
      <c r="AC26" t="str">
        <f>IF('4 - TRANSPORT'!I37="","",'4 - TRANSPORT'!I37)</f>
        <v/>
      </c>
      <c r="AD26" s="26" t="str">
        <f>IF('4 - TRANSPORT'!J37="","",'4 - TRANSPORT'!J37)</f>
        <v/>
      </c>
      <c r="AE26" t="str">
        <f>IF('4 - TRANSPORT'!K37="","",'4 - TRANSPORT'!K37)</f>
        <v/>
      </c>
      <c r="AF26" t="str">
        <f>IF('4 - TRANSPORT'!L37="","",'4 - TRANSPORT'!L37)</f>
        <v/>
      </c>
      <c r="AG26" t="str">
        <f>IF('4 - TRANSPORT'!M37="","",'4 - TRANSPORT'!M37)</f>
        <v/>
      </c>
      <c r="AH26" s="8" t="str">
        <f>IF('4 - TRANSPORT'!N37="","",'4 - TRANSPORT'!N37)</f>
        <v/>
      </c>
      <c r="AI26" t="str">
        <f>IF('4 - TRANSPORT'!O37="","",'4 - TRANSPORT'!O37)</f>
        <v/>
      </c>
      <c r="AJ26" t="str">
        <f>IF('4 - TRANSPORT'!P37="","",'4 - TRANSPORT'!P37)</f>
        <v/>
      </c>
      <c r="AK26" s="26" t="str">
        <f>IF('4 - TRANSPORT'!Q37="","",'4 - TRANSPORT'!Q37)</f>
        <v/>
      </c>
      <c r="AL26" t="str">
        <f>IF('4 - TRANSPORT'!R37="","",'4 - TRANSPORT'!R37)</f>
        <v/>
      </c>
      <c r="AM26" t="str">
        <f>IF('4 - TRANSPORT'!S37="","",'4 - TRANSPORT'!S37)</f>
        <v/>
      </c>
      <c r="AN26" t="str">
        <f>IF('4 - TRANSPORT'!T37="","",'4 - TRANSPORT'!T37)</f>
        <v/>
      </c>
      <c r="AO26" s="8" t="str">
        <f>IF('3 - FORM COMP'!L37="","",'3 - FORM COMP'!L37)</f>
        <v/>
      </c>
      <c r="AP26" t="str">
        <f>IF('3 - FORM COMP'!M37="","",'3 - FORM COMP'!M37)</f>
        <v/>
      </c>
      <c r="AQ26" t="str">
        <f>IF('3 - FORM COMP'!O37="","",'3 - FORM COMP'!O37)</f>
        <v/>
      </c>
      <c r="AR26" t="str">
        <f>IF('3 - FORM COMP'!P37="","",'3 - FORM COMP'!P37)</f>
        <v/>
      </c>
      <c r="AS26" t="str">
        <f>IF('3 - FORM COMP'!R37="","",'3 - FORM COMP'!R37)</f>
        <v/>
      </c>
      <c r="AT26" t="str">
        <f>IF('3 - FORM COMP'!S37="","",'3 - FORM COMP'!S37)</f>
        <v/>
      </c>
      <c r="AU26" t="str">
        <f>IF('3 - FORM COMP'!U37="","",'3 - FORM COMP'!U37)</f>
        <v/>
      </c>
      <c r="AV26" t="str">
        <f>IF('3 - FORM COMP'!V37="","",'3 - FORM COMP'!V37)</f>
        <v/>
      </c>
      <c r="AW26" t="str">
        <f>IF('3 - FORM COMP'!X37="","",'3 - FORM COMP'!X37)</f>
        <v/>
      </c>
      <c r="AX26" t="str">
        <f>IF('3 - FORM COMP'!Y37="","",'3 - FORM COMP'!Y37)</f>
        <v/>
      </c>
      <c r="AY26" t="str">
        <f>IF('3 - FORM COMP'!AA37="","",'3 - FORM COMP'!AA37)</f>
        <v/>
      </c>
      <c r="AZ26" t="str">
        <f>IF('3 - FORM COMP'!AB37="","",'3 - FORM COMP'!AB37)</f>
        <v/>
      </c>
      <c r="BA26" t="str">
        <f>IF('3 - FORM COMP'!AC37="","",'3 - FORM COMP'!AC37)</f>
        <v/>
      </c>
    </row>
    <row r="27" spans="1:53">
      <c r="A27" t="str">
        <f>IF(E27="","",'1 - SUMMARY'!F$10)</f>
        <v/>
      </c>
      <c r="B27" t="str">
        <f t="shared" si="0"/>
        <v/>
      </c>
      <c r="C27" t="str">
        <f>IF(AMOUNT!D38="","",AMOUNT!D38)</f>
        <v/>
      </c>
      <c r="D27" t="str">
        <f>IF(E27="","",'2 - FORM GENERAL'!D38)</f>
        <v/>
      </c>
      <c r="E27" t="str">
        <f>IF('2 - FORM GENERAL'!E38="","",'2 - FORM GENERAL'!E38)</f>
        <v/>
      </c>
      <c r="F27" t="str">
        <f>IF('2 - FORM GENERAL'!F38="","",'2 - FORM GENERAL'!F38)</f>
        <v/>
      </c>
      <c r="G27" t="str">
        <f>IF('2 - FORM GENERAL'!G38="","",'2 - FORM GENERAL'!G38)</f>
        <v/>
      </c>
      <c r="H27" t="str">
        <f>IF('2 - FORM GENERAL'!H38="","",'2 - FORM GENERAL'!H38)</f>
        <v/>
      </c>
      <c r="I27" t="str">
        <f>IF('2 - FORM GENERAL'!I38="","",'2 - FORM GENERAL'!I38)</f>
        <v/>
      </c>
      <c r="J27" s="8" t="str">
        <f>IF('2 - FORM GENERAL'!J38="","",'2 - FORM GENERAL'!J38)</f>
        <v/>
      </c>
      <c r="K27" t="str">
        <f>IF('2 - FORM GENERAL'!K38="","",'2 - FORM GENERAL'!K38)</f>
        <v/>
      </c>
      <c r="L27" s="8" t="str">
        <f>IF('2 - FORM GENERAL'!L38="","",'2 - FORM GENERAL'!L38)</f>
        <v/>
      </c>
      <c r="M27" s="8" t="str">
        <f>IF('2 - FORM GENERAL'!M38="","",'2 - FORM GENERAL'!M38)</f>
        <v/>
      </c>
      <c r="N27" t="str">
        <f>IF('2 - FORM GENERAL'!N38="","",'2 - FORM GENERAL'!N38)</f>
        <v/>
      </c>
      <c r="O27" t="str">
        <f>IF('3 - FORM COMP'!J38="","",'3 - FORM COMP'!J38)</f>
        <v/>
      </c>
      <c r="P27" s="8" t="str">
        <f>IF('3 - FORM COMP'!K38="","",'3 - FORM COMP'!K38)</f>
        <v/>
      </c>
      <c r="Q27" s="8" t="str">
        <f>IF('3 - FORM COMP'!N38="","",'3 - FORM COMP'!N38)</f>
        <v/>
      </c>
      <c r="R27" s="8" t="str">
        <f>IF('3 - FORM COMP'!Q38="","",'3 - FORM COMP'!Q38)</f>
        <v/>
      </c>
      <c r="S27" s="8" t="str">
        <f>IF('3 - FORM COMP'!T38="","",'3 - FORM COMP'!T38)</f>
        <v/>
      </c>
      <c r="T27" s="8" t="str">
        <f>IF('3 - FORM COMP'!W38="","",'3 - FORM COMP'!W38)</f>
        <v/>
      </c>
      <c r="U27" t="str">
        <f>IF('3 - FORM COMP'!Z38="","",'3 - FORM COMP'!Z38)</f>
        <v/>
      </c>
      <c r="V27" s="8"/>
      <c r="W27" s="8"/>
      <c r="X27" t="str">
        <f>IF('3 - FORM COMP'!AD38="","",'3 - FORM COMP'!AD38)</f>
        <v/>
      </c>
      <c r="Y27" t="str">
        <f>IF('3 - FORM COMP'!AE38="","",'3 - FORM COMP'!AE38)</f>
        <v/>
      </c>
      <c r="Z27" t="str">
        <f>IF('3 - FORM COMP'!AF38="","",'3 - FORM COMP'!AF38)</f>
        <v/>
      </c>
      <c r="AA27" s="8" t="str">
        <f>IF('4 - TRANSPORT'!G38="","",'4 - TRANSPORT'!G38)</f>
        <v/>
      </c>
      <c r="AB27" t="str">
        <f>IF('4 - TRANSPORT'!H38="","",'4 - TRANSPORT'!H38)</f>
        <v/>
      </c>
      <c r="AC27" t="str">
        <f>IF('4 - TRANSPORT'!I38="","",'4 - TRANSPORT'!I38)</f>
        <v/>
      </c>
      <c r="AD27" s="26" t="str">
        <f>IF('4 - TRANSPORT'!J38="","",'4 - TRANSPORT'!J38)</f>
        <v/>
      </c>
      <c r="AE27" t="str">
        <f>IF('4 - TRANSPORT'!K38="","",'4 - TRANSPORT'!K38)</f>
        <v/>
      </c>
      <c r="AF27" t="str">
        <f>IF('4 - TRANSPORT'!L38="","",'4 - TRANSPORT'!L38)</f>
        <v/>
      </c>
      <c r="AG27" t="str">
        <f>IF('4 - TRANSPORT'!M38="","",'4 - TRANSPORT'!M38)</f>
        <v/>
      </c>
      <c r="AH27" s="8" t="str">
        <f>IF('4 - TRANSPORT'!N38="","",'4 - TRANSPORT'!N38)</f>
        <v/>
      </c>
      <c r="AI27" t="str">
        <f>IF('4 - TRANSPORT'!O38="","",'4 - TRANSPORT'!O38)</f>
        <v/>
      </c>
      <c r="AJ27" t="str">
        <f>IF('4 - TRANSPORT'!P38="","",'4 - TRANSPORT'!P38)</f>
        <v/>
      </c>
      <c r="AK27" s="26" t="str">
        <f>IF('4 - TRANSPORT'!Q38="","",'4 - TRANSPORT'!Q38)</f>
        <v/>
      </c>
      <c r="AL27" t="str">
        <f>IF('4 - TRANSPORT'!R38="","",'4 - TRANSPORT'!R38)</f>
        <v/>
      </c>
      <c r="AM27" t="str">
        <f>IF('4 - TRANSPORT'!S38="","",'4 - TRANSPORT'!S38)</f>
        <v/>
      </c>
      <c r="AN27" t="str">
        <f>IF('4 - TRANSPORT'!T38="","",'4 - TRANSPORT'!T38)</f>
        <v/>
      </c>
      <c r="AO27" s="8" t="str">
        <f>IF('3 - FORM COMP'!L38="","",'3 - FORM COMP'!L38)</f>
        <v/>
      </c>
      <c r="AP27" t="str">
        <f>IF('3 - FORM COMP'!M38="","",'3 - FORM COMP'!M38)</f>
        <v/>
      </c>
      <c r="AQ27" t="str">
        <f>IF('3 - FORM COMP'!O38="","",'3 - FORM COMP'!O38)</f>
        <v/>
      </c>
      <c r="AR27" t="str">
        <f>IF('3 - FORM COMP'!P38="","",'3 - FORM COMP'!P38)</f>
        <v/>
      </c>
      <c r="AS27" t="str">
        <f>IF('3 - FORM COMP'!R38="","",'3 - FORM COMP'!R38)</f>
        <v/>
      </c>
      <c r="AT27" t="str">
        <f>IF('3 - FORM COMP'!S38="","",'3 - FORM COMP'!S38)</f>
        <v/>
      </c>
      <c r="AU27" t="str">
        <f>IF('3 - FORM COMP'!U38="","",'3 - FORM COMP'!U38)</f>
        <v/>
      </c>
      <c r="AV27" t="str">
        <f>IF('3 - FORM COMP'!V38="","",'3 - FORM COMP'!V38)</f>
        <v/>
      </c>
      <c r="AW27" t="str">
        <f>IF('3 - FORM COMP'!X38="","",'3 - FORM COMP'!X38)</f>
        <v/>
      </c>
      <c r="AX27" t="str">
        <f>IF('3 - FORM COMP'!Y38="","",'3 - FORM COMP'!Y38)</f>
        <v/>
      </c>
      <c r="AY27" t="str">
        <f>IF('3 - FORM COMP'!AA38="","",'3 - FORM COMP'!AA38)</f>
        <v/>
      </c>
      <c r="AZ27" t="str">
        <f>IF('3 - FORM COMP'!AB38="","",'3 - FORM COMP'!AB38)</f>
        <v/>
      </c>
      <c r="BA27" t="str">
        <f>IF('3 - FORM COMP'!AC38="","",'3 - FORM COMP'!AC38)</f>
        <v/>
      </c>
    </row>
    <row r="28" spans="1:53">
      <c r="A28" t="str">
        <f>IF(E28="","",'1 - SUMMARY'!F$10)</f>
        <v/>
      </c>
      <c r="B28" t="str">
        <f t="shared" si="0"/>
        <v/>
      </c>
      <c r="C28" t="str">
        <f>IF(AMOUNT!D39="","",AMOUNT!D39)</f>
        <v/>
      </c>
      <c r="D28" t="str">
        <f>IF(E28="","",'2 - FORM GENERAL'!D39)</f>
        <v/>
      </c>
      <c r="E28" t="str">
        <f>IF('2 - FORM GENERAL'!E39="","",'2 - FORM GENERAL'!E39)</f>
        <v/>
      </c>
      <c r="F28" t="str">
        <f>IF('2 - FORM GENERAL'!F39="","",'2 - FORM GENERAL'!F39)</f>
        <v/>
      </c>
      <c r="G28" t="str">
        <f>IF('2 - FORM GENERAL'!G39="","",'2 - FORM GENERAL'!G39)</f>
        <v/>
      </c>
      <c r="H28" t="str">
        <f>IF('2 - FORM GENERAL'!H39="","",'2 - FORM GENERAL'!H39)</f>
        <v/>
      </c>
      <c r="I28" t="str">
        <f>IF('2 - FORM GENERAL'!I39="","",'2 - FORM GENERAL'!I39)</f>
        <v/>
      </c>
      <c r="J28" s="8" t="str">
        <f>IF('2 - FORM GENERAL'!J39="","",'2 - FORM GENERAL'!J39)</f>
        <v/>
      </c>
      <c r="K28" t="str">
        <f>IF('2 - FORM GENERAL'!K39="","",'2 - FORM GENERAL'!K39)</f>
        <v/>
      </c>
      <c r="L28" s="8" t="str">
        <f>IF('2 - FORM GENERAL'!L39="","",'2 - FORM GENERAL'!L39)</f>
        <v/>
      </c>
      <c r="M28" s="8" t="str">
        <f>IF('2 - FORM GENERAL'!M39="","",'2 - FORM GENERAL'!M39)</f>
        <v/>
      </c>
      <c r="N28" t="str">
        <f>IF('2 - FORM GENERAL'!N39="","",'2 - FORM GENERAL'!N39)</f>
        <v/>
      </c>
      <c r="O28" t="str">
        <f>IF('3 - FORM COMP'!J39="","",'3 - FORM COMP'!J39)</f>
        <v/>
      </c>
      <c r="P28" s="8" t="str">
        <f>IF('3 - FORM COMP'!K39="","",'3 - FORM COMP'!K39)</f>
        <v/>
      </c>
      <c r="Q28" s="8" t="str">
        <f>IF('3 - FORM COMP'!N39="","",'3 - FORM COMP'!N39)</f>
        <v/>
      </c>
      <c r="R28" s="8" t="str">
        <f>IF('3 - FORM COMP'!Q39="","",'3 - FORM COMP'!Q39)</f>
        <v/>
      </c>
      <c r="S28" s="8" t="str">
        <f>IF('3 - FORM COMP'!T39="","",'3 - FORM COMP'!T39)</f>
        <v/>
      </c>
      <c r="T28" s="8" t="str">
        <f>IF('3 - FORM COMP'!W39="","",'3 - FORM COMP'!W39)</f>
        <v/>
      </c>
      <c r="U28" t="str">
        <f>IF('3 - FORM COMP'!Z39="","",'3 - FORM COMP'!Z39)</f>
        <v/>
      </c>
      <c r="V28" s="8"/>
      <c r="W28" s="8"/>
      <c r="X28" t="str">
        <f>IF('3 - FORM COMP'!AD39="","",'3 - FORM COMP'!AD39)</f>
        <v/>
      </c>
      <c r="Y28" t="str">
        <f>IF('3 - FORM COMP'!AE39="","",'3 - FORM COMP'!AE39)</f>
        <v/>
      </c>
      <c r="Z28" t="str">
        <f>IF('3 - FORM COMP'!AF39="","",'3 - FORM COMP'!AF39)</f>
        <v/>
      </c>
      <c r="AA28" s="8" t="str">
        <f>IF('4 - TRANSPORT'!G39="","",'4 - TRANSPORT'!G39)</f>
        <v/>
      </c>
      <c r="AB28" t="str">
        <f>IF('4 - TRANSPORT'!H39="","",'4 - TRANSPORT'!H39)</f>
        <v/>
      </c>
      <c r="AC28" t="str">
        <f>IF('4 - TRANSPORT'!I39="","",'4 - TRANSPORT'!I39)</f>
        <v/>
      </c>
      <c r="AD28" s="26" t="str">
        <f>IF('4 - TRANSPORT'!J39="","",'4 - TRANSPORT'!J39)</f>
        <v/>
      </c>
      <c r="AE28" t="str">
        <f>IF('4 - TRANSPORT'!K39="","",'4 - TRANSPORT'!K39)</f>
        <v/>
      </c>
      <c r="AF28" t="str">
        <f>IF('4 - TRANSPORT'!L39="","",'4 - TRANSPORT'!L39)</f>
        <v/>
      </c>
      <c r="AG28" t="str">
        <f>IF('4 - TRANSPORT'!M39="","",'4 - TRANSPORT'!M39)</f>
        <v/>
      </c>
      <c r="AH28" s="8" t="str">
        <f>IF('4 - TRANSPORT'!N39="","",'4 - TRANSPORT'!N39)</f>
        <v/>
      </c>
      <c r="AI28" t="str">
        <f>IF('4 - TRANSPORT'!O39="","",'4 - TRANSPORT'!O39)</f>
        <v/>
      </c>
      <c r="AJ28" t="str">
        <f>IF('4 - TRANSPORT'!P39="","",'4 - TRANSPORT'!P39)</f>
        <v/>
      </c>
      <c r="AK28" s="26" t="str">
        <f>IF('4 - TRANSPORT'!Q39="","",'4 - TRANSPORT'!Q39)</f>
        <v/>
      </c>
      <c r="AL28" t="str">
        <f>IF('4 - TRANSPORT'!R39="","",'4 - TRANSPORT'!R39)</f>
        <v/>
      </c>
      <c r="AM28" t="str">
        <f>IF('4 - TRANSPORT'!S39="","",'4 - TRANSPORT'!S39)</f>
        <v/>
      </c>
      <c r="AN28" t="str">
        <f>IF('4 - TRANSPORT'!T39="","",'4 - TRANSPORT'!T39)</f>
        <v/>
      </c>
      <c r="AO28" s="8" t="str">
        <f>IF('3 - FORM COMP'!L39="","",'3 - FORM COMP'!L39)</f>
        <v/>
      </c>
      <c r="AP28" t="str">
        <f>IF('3 - FORM COMP'!M39="","",'3 - FORM COMP'!M39)</f>
        <v/>
      </c>
      <c r="AQ28" t="str">
        <f>IF('3 - FORM COMP'!O39="","",'3 - FORM COMP'!O39)</f>
        <v/>
      </c>
      <c r="AR28" t="str">
        <f>IF('3 - FORM COMP'!P39="","",'3 - FORM COMP'!P39)</f>
        <v/>
      </c>
      <c r="AS28" t="str">
        <f>IF('3 - FORM COMP'!R39="","",'3 - FORM COMP'!R39)</f>
        <v/>
      </c>
      <c r="AT28" t="str">
        <f>IF('3 - FORM COMP'!S39="","",'3 - FORM COMP'!S39)</f>
        <v/>
      </c>
      <c r="AU28" t="str">
        <f>IF('3 - FORM COMP'!U39="","",'3 - FORM COMP'!U39)</f>
        <v/>
      </c>
      <c r="AV28" t="str">
        <f>IF('3 - FORM COMP'!V39="","",'3 - FORM COMP'!V39)</f>
        <v/>
      </c>
      <c r="AW28" t="str">
        <f>IF('3 - FORM COMP'!X39="","",'3 - FORM COMP'!X39)</f>
        <v/>
      </c>
      <c r="AX28" t="str">
        <f>IF('3 - FORM COMP'!Y39="","",'3 - FORM COMP'!Y39)</f>
        <v/>
      </c>
      <c r="AY28" t="str">
        <f>IF('3 - FORM COMP'!AA39="","",'3 - FORM COMP'!AA39)</f>
        <v/>
      </c>
      <c r="AZ28" t="str">
        <f>IF('3 - FORM COMP'!AB39="","",'3 - FORM COMP'!AB39)</f>
        <v/>
      </c>
      <c r="BA28" t="str">
        <f>IF('3 - FORM COMP'!AC39="","",'3 - FORM COMP'!AC39)</f>
        <v/>
      </c>
    </row>
    <row r="29" spans="1:53">
      <c r="A29" t="str">
        <f>IF(E29="","",'1 - SUMMARY'!F$10)</f>
        <v/>
      </c>
      <c r="B29" t="str">
        <f t="shared" si="0"/>
        <v/>
      </c>
      <c r="C29" t="str">
        <f>IF(AMOUNT!D40="","",AMOUNT!D40)</f>
        <v/>
      </c>
      <c r="D29" t="str">
        <f>IF(E29="","",'2 - FORM GENERAL'!D40)</f>
        <v/>
      </c>
      <c r="E29" t="str">
        <f>IF('2 - FORM GENERAL'!E40="","",'2 - FORM GENERAL'!E40)</f>
        <v/>
      </c>
      <c r="F29" t="str">
        <f>IF('2 - FORM GENERAL'!F40="","",'2 - FORM GENERAL'!F40)</f>
        <v/>
      </c>
      <c r="G29" t="str">
        <f>IF('2 - FORM GENERAL'!G40="","",'2 - FORM GENERAL'!G40)</f>
        <v/>
      </c>
      <c r="H29" t="str">
        <f>IF('2 - FORM GENERAL'!H40="","",'2 - FORM GENERAL'!H40)</f>
        <v/>
      </c>
      <c r="I29" t="str">
        <f>IF('2 - FORM GENERAL'!I40="","",'2 - FORM GENERAL'!I40)</f>
        <v/>
      </c>
      <c r="J29" s="8" t="str">
        <f>IF('2 - FORM GENERAL'!J40="","",'2 - FORM GENERAL'!J40)</f>
        <v/>
      </c>
      <c r="K29" t="str">
        <f>IF('2 - FORM GENERAL'!K40="","",'2 - FORM GENERAL'!K40)</f>
        <v/>
      </c>
      <c r="L29" s="8" t="str">
        <f>IF('2 - FORM GENERAL'!L40="","",'2 - FORM GENERAL'!L40)</f>
        <v/>
      </c>
      <c r="M29" s="8" t="str">
        <f>IF('2 - FORM GENERAL'!M40="","",'2 - FORM GENERAL'!M40)</f>
        <v/>
      </c>
      <c r="N29" t="str">
        <f>IF('2 - FORM GENERAL'!N40="","",'2 - FORM GENERAL'!N40)</f>
        <v/>
      </c>
      <c r="O29" t="str">
        <f>IF('3 - FORM COMP'!J40="","",'3 - FORM COMP'!J40)</f>
        <v/>
      </c>
      <c r="P29" s="8" t="str">
        <f>IF('3 - FORM COMP'!K40="","",'3 - FORM COMP'!K40)</f>
        <v/>
      </c>
      <c r="Q29" s="8" t="str">
        <f>IF('3 - FORM COMP'!N40="","",'3 - FORM COMP'!N40)</f>
        <v/>
      </c>
      <c r="R29" s="8" t="str">
        <f>IF('3 - FORM COMP'!Q40="","",'3 - FORM COMP'!Q40)</f>
        <v/>
      </c>
      <c r="S29" s="8" t="str">
        <f>IF('3 - FORM COMP'!T40="","",'3 - FORM COMP'!T40)</f>
        <v/>
      </c>
      <c r="T29" s="8" t="str">
        <f>IF('3 - FORM COMP'!W40="","",'3 - FORM COMP'!W40)</f>
        <v/>
      </c>
      <c r="U29" t="str">
        <f>IF('3 - FORM COMP'!Z40="","",'3 - FORM COMP'!Z40)</f>
        <v/>
      </c>
      <c r="V29" s="8"/>
      <c r="W29" s="8"/>
      <c r="X29" t="str">
        <f>IF('3 - FORM COMP'!AD40="","",'3 - FORM COMP'!AD40)</f>
        <v/>
      </c>
      <c r="Y29" t="str">
        <f>IF('3 - FORM COMP'!AE40="","",'3 - FORM COMP'!AE40)</f>
        <v/>
      </c>
      <c r="Z29" t="str">
        <f>IF('3 - FORM COMP'!AF40="","",'3 - FORM COMP'!AF40)</f>
        <v/>
      </c>
      <c r="AA29" s="8" t="str">
        <f>IF('4 - TRANSPORT'!G40="","",'4 - TRANSPORT'!G40)</f>
        <v/>
      </c>
      <c r="AB29" t="str">
        <f>IF('4 - TRANSPORT'!H40="","",'4 - TRANSPORT'!H40)</f>
        <v/>
      </c>
      <c r="AC29" t="str">
        <f>IF('4 - TRANSPORT'!I40="","",'4 - TRANSPORT'!I40)</f>
        <v/>
      </c>
      <c r="AD29" s="26" t="str">
        <f>IF('4 - TRANSPORT'!J40="","",'4 - TRANSPORT'!J40)</f>
        <v/>
      </c>
      <c r="AE29" t="str">
        <f>IF('4 - TRANSPORT'!K40="","",'4 - TRANSPORT'!K40)</f>
        <v/>
      </c>
      <c r="AF29" t="str">
        <f>IF('4 - TRANSPORT'!L40="","",'4 - TRANSPORT'!L40)</f>
        <v/>
      </c>
      <c r="AG29" t="str">
        <f>IF('4 - TRANSPORT'!M40="","",'4 - TRANSPORT'!M40)</f>
        <v/>
      </c>
      <c r="AH29" s="8" t="str">
        <f>IF('4 - TRANSPORT'!N40="","",'4 - TRANSPORT'!N40)</f>
        <v/>
      </c>
      <c r="AI29" t="str">
        <f>IF('4 - TRANSPORT'!O40="","",'4 - TRANSPORT'!O40)</f>
        <v/>
      </c>
      <c r="AJ29" t="str">
        <f>IF('4 - TRANSPORT'!P40="","",'4 - TRANSPORT'!P40)</f>
        <v/>
      </c>
      <c r="AK29" s="26" t="str">
        <f>IF('4 - TRANSPORT'!Q40="","",'4 - TRANSPORT'!Q40)</f>
        <v/>
      </c>
      <c r="AL29" t="str">
        <f>IF('4 - TRANSPORT'!R40="","",'4 - TRANSPORT'!R40)</f>
        <v/>
      </c>
      <c r="AM29" t="str">
        <f>IF('4 - TRANSPORT'!S40="","",'4 - TRANSPORT'!S40)</f>
        <v/>
      </c>
      <c r="AN29" t="str">
        <f>IF('4 - TRANSPORT'!T40="","",'4 - TRANSPORT'!T40)</f>
        <v/>
      </c>
      <c r="AO29" s="8" t="str">
        <f>IF('3 - FORM COMP'!L40="","",'3 - FORM COMP'!L40)</f>
        <v/>
      </c>
      <c r="AP29" t="str">
        <f>IF('3 - FORM COMP'!M40="","",'3 - FORM COMP'!M40)</f>
        <v/>
      </c>
      <c r="AQ29" t="str">
        <f>IF('3 - FORM COMP'!O40="","",'3 - FORM COMP'!O40)</f>
        <v/>
      </c>
      <c r="AR29" t="str">
        <f>IF('3 - FORM COMP'!P40="","",'3 - FORM COMP'!P40)</f>
        <v/>
      </c>
      <c r="AS29" t="str">
        <f>IF('3 - FORM COMP'!R40="","",'3 - FORM COMP'!R40)</f>
        <v/>
      </c>
      <c r="AT29" t="str">
        <f>IF('3 - FORM COMP'!S40="","",'3 - FORM COMP'!S40)</f>
        <v/>
      </c>
      <c r="AU29" t="str">
        <f>IF('3 - FORM COMP'!U40="","",'3 - FORM COMP'!U40)</f>
        <v/>
      </c>
      <c r="AV29" t="str">
        <f>IF('3 - FORM COMP'!V40="","",'3 - FORM COMP'!V40)</f>
        <v/>
      </c>
      <c r="AW29" t="str">
        <f>IF('3 - FORM COMP'!X40="","",'3 - FORM COMP'!X40)</f>
        <v/>
      </c>
      <c r="AX29" t="str">
        <f>IF('3 - FORM COMP'!Y40="","",'3 - FORM COMP'!Y40)</f>
        <v/>
      </c>
      <c r="AY29" t="str">
        <f>IF('3 - FORM COMP'!AA40="","",'3 - FORM COMP'!AA40)</f>
        <v/>
      </c>
      <c r="AZ29" t="str">
        <f>IF('3 - FORM COMP'!AB40="","",'3 - FORM COMP'!AB40)</f>
        <v/>
      </c>
      <c r="BA29" t="str">
        <f>IF('3 - FORM COMP'!AC40="","",'3 - FORM COMP'!AC40)</f>
        <v/>
      </c>
    </row>
    <row r="30" spans="1:53">
      <c r="A30" t="str">
        <f>IF(E30="","",'1 - SUMMARY'!F$10)</f>
        <v/>
      </c>
      <c r="B30" t="str">
        <f t="shared" si="0"/>
        <v/>
      </c>
      <c r="C30" t="str">
        <f>IF(AMOUNT!D41="","",AMOUNT!D41)</f>
        <v/>
      </c>
      <c r="D30" t="str">
        <f>IF(E30="","",'2 - FORM GENERAL'!D41)</f>
        <v/>
      </c>
      <c r="E30" t="str">
        <f>IF('2 - FORM GENERAL'!E41="","",'2 - FORM GENERAL'!E41)</f>
        <v/>
      </c>
      <c r="F30" t="str">
        <f>IF('2 - FORM GENERAL'!F41="","",'2 - FORM GENERAL'!F41)</f>
        <v/>
      </c>
      <c r="G30" t="str">
        <f>IF('2 - FORM GENERAL'!G41="","",'2 - FORM GENERAL'!G41)</f>
        <v/>
      </c>
      <c r="H30" t="str">
        <f>IF('2 - FORM GENERAL'!H41="","",'2 - FORM GENERAL'!H41)</f>
        <v/>
      </c>
      <c r="I30" t="str">
        <f>IF('2 - FORM GENERAL'!I41="","",'2 - FORM GENERAL'!I41)</f>
        <v/>
      </c>
      <c r="J30" s="8" t="str">
        <f>IF('2 - FORM GENERAL'!J41="","",'2 - FORM GENERAL'!J41)</f>
        <v/>
      </c>
      <c r="K30" t="str">
        <f>IF('2 - FORM GENERAL'!K41="","",'2 - FORM GENERAL'!K41)</f>
        <v/>
      </c>
      <c r="L30" s="8" t="str">
        <f>IF('2 - FORM GENERAL'!L41="","",'2 - FORM GENERAL'!L41)</f>
        <v/>
      </c>
      <c r="M30" s="8" t="str">
        <f>IF('2 - FORM GENERAL'!M41="","",'2 - FORM GENERAL'!M41)</f>
        <v/>
      </c>
      <c r="N30" t="str">
        <f>IF('2 - FORM GENERAL'!N41="","",'2 - FORM GENERAL'!N41)</f>
        <v/>
      </c>
      <c r="O30" t="str">
        <f>IF('3 - FORM COMP'!J41="","",'3 - FORM COMP'!J41)</f>
        <v/>
      </c>
      <c r="P30" s="8" t="str">
        <f>IF('3 - FORM COMP'!K41="","",'3 - FORM COMP'!K41)</f>
        <v/>
      </c>
      <c r="Q30" s="8" t="str">
        <f>IF('3 - FORM COMP'!N41="","",'3 - FORM COMP'!N41)</f>
        <v/>
      </c>
      <c r="R30" s="8" t="str">
        <f>IF('3 - FORM COMP'!Q41="","",'3 - FORM COMP'!Q41)</f>
        <v/>
      </c>
      <c r="S30" s="8" t="str">
        <f>IF('3 - FORM COMP'!T41="","",'3 - FORM COMP'!T41)</f>
        <v/>
      </c>
      <c r="T30" s="8" t="str">
        <f>IF('3 - FORM COMP'!W41="","",'3 - FORM COMP'!W41)</f>
        <v/>
      </c>
      <c r="U30" t="str">
        <f>IF('3 - FORM COMP'!Z41="","",'3 - FORM COMP'!Z41)</f>
        <v/>
      </c>
      <c r="V30" s="8"/>
      <c r="W30" s="8"/>
      <c r="X30" t="str">
        <f>IF('3 - FORM COMP'!AD41="","",'3 - FORM COMP'!AD41)</f>
        <v/>
      </c>
      <c r="Y30" t="str">
        <f>IF('3 - FORM COMP'!AE41="","",'3 - FORM COMP'!AE41)</f>
        <v/>
      </c>
      <c r="Z30" t="str">
        <f>IF('3 - FORM COMP'!AF41="","",'3 - FORM COMP'!AF41)</f>
        <v/>
      </c>
      <c r="AA30" s="8" t="str">
        <f>IF('4 - TRANSPORT'!G41="","",'4 - TRANSPORT'!G41)</f>
        <v/>
      </c>
      <c r="AB30" t="str">
        <f>IF('4 - TRANSPORT'!H41="","",'4 - TRANSPORT'!H41)</f>
        <v/>
      </c>
      <c r="AC30" t="str">
        <f>IF('4 - TRANSPORT'!I41="","",'4 - TRANSPORT'!I41)</f>
        <v/>
      </c>
      <c r="AD30" s="26" t="str">
        <f>IF('4 - TRANSPORT'!J41="","",'4 - TRANSPORT'!J41)</f>
        <v/>
      </c>
      <c r="AE30" t="str">
        <f>IF('4 - TRANSPORT'!K41="","",'4 - TRANSPORT'!K41)</f>
        <v/>
      </c>
      <c r="AF30" t="str">
        <f>IF('4 - TRANSPORT'!L41="","",'4 - TRANSPORT'!L41)</f>
        <v/>
      </c>
      <c r="AG30" t="str">
        <f>IF('4 - TRANSPORT'!M41="","",'4 - TRANSPORT'!M41)</f>
        <v/>
      </c>
      <c r="AH30" s="8" t="str">
        <f>IF('4 - TRANSPORT'!N41="","",'4 - TRANSPORT'!N41)</f>
        <v/>
      </c>
      <c r="AI30" t="str">
        <f>IF('4 - TRANSPORT'!O41="","",'4 - TRANSPORT'!O41)</f>
        <v/>
      </c>
      <c r="AJ30" t="str">
        <f>IF('4 - TRANSPORT'!P41="","",'4 - TRANSPORT'!P41)</f>
        <v/>
      </c>
      <c r="AK30" s="26" t="str">
        <f>IF('4 - TRANSPORT'!Q41="","",'4 - TRANSPORT'!Q41)</f>
        <v/>
      </c>
      <c r="AL30" t="str">
        <f>IF('4 - TRANSPORT'!R41="","",'4 - TRANSPORT'!R41)</f>
        <v/>
      </c>
      <c r="AM30" t="str">
        <f>IF('4 - TRANSPORT'!S41="","",'4 - TRANSPORT'!S41)</f>
        <v/>
      </c>
      <c r="AN30" t="str">
        <f>IF('4 - TRANSPORT'!T41="","",'4 - TRANSPORT'!T41)</f>
        <v/>
      </c>
      <c r="AO30" s="8" t="str">
        <f>IF('3 - FORM COMP'!L41="","",'3 - FORM COMP'!L41)</f>
        <v/>
      </c>
      <c r="AP30" t="str">
        <f>IF('3 - FORM COMP'!M41="","",'3 - FORM COMP'!M41)</f>
        <v/>
      </c>
      <c r="AQ30" t="str">
        <f>IF('3 - FORM COMP'!O41="","",'3 - FORM COMP'!O41)</f>
        <v/>
      </c>
      <c r="AR30" t="str">
        <f>IF('3 - FORM COMP'!P41="","",'3 - FORM COMP'!P41)</f>
        <v/>
      </c>
      <c r="AS30" t="str">
        <f>IF('3 - FORM COMP'!R41="","",'3 - FORM COMP'!R41)</f>
        <v/>
      </c>
      <c r="AT30" t="str">
        <f>IF('3 - FORM COMP'!S41="","",'3 - FORM COMP'!S41)</f>
        <v/>
      </c>
      <c r="AU30" t="str">
        <f>IF('3 - FORM COMP'!U41="","",'3 - FORM COMP'!U41)</f>
        <v/>
      </c>
      <c r="AV30" t="str">
        <f>IF('3 - FORM COMP'!V41="","",'3 - FORM COMP'!V41)</f>
        <v/>
      </c>
      <c r="AW30" t="str">
        <f>IF('3 - FORM COMP'!X41="","",'3 - FORM COMP'!X41)</f>
        <v/>
      </c>
      <c r="AX30" t="str">
        <f>IF('3 - FORM COMP'!Y41="","",'3 - FORM COMP'!Y41)</f>
        <v/>
      </c>
      <c r="AY30" t="str">
        <f>IF('3 - FORM COMP'!AA41="","",'3 - FORM COMP'!AA41)</f>
        <v/>
      </c>
      <c r="AZ30" t="str">
        <f>IF('3 - FORM COMP'!AB41="","",'3 - FORM COMP'!AB41)</f>
        <v/>
      </c>
      <c r="BA30" t="str">
        <f>IF('3 - FORM COMP'!AC41="","",'3 - FORM COMP'!AC41)</f>
        <v/>
      </c>
    </row>
    <row r="31" spans="1:53">
      <c r="A31" t="str">
        <f>IF(E31="","",'1 - SUMMARY'!F$10)</f>
        <v/>
      </c>
      <c r="B31" t="str">
        <f t="shared" si="0"/>
        <v/>
      </c>
      <c r="C31" t="str">
        <f>IF(AMOUNT!D42="","",AMOUNT!D42)</f>
        <v/>
      </c>
      <c r="D31" t="str">
        <f>IF(E31="","",'2 - FORM GENERAL'!D42)</f>
        <v/>
      </c>
      <c r="E31" t="str">
        <f>IF('2 - FORM GENERAL'!E42="","",'2 - FORM GENERAL'!E42)</f>
        <v/>
      </c>
      <c r="F31" t="str">
        <f>IF('2 - FORM GENERAL'!F42="","",'2 - FORM GENERAL'!F42)</f>
        <v/>
      </c>
      <c r="G31" t="str">
        <f>IF('2 - FORM GENERAL'!G42="","",'2 - FORM GENERAL'!G42)</f>
        <v/>
      </c>
      <c r="H31" t="str">
        <f>IF('2 - FORM GENERAL'!H42="","",'2 - FORM GENERAL'!H42)</f>
        <v/>
      </c>
      <c r="I31" t="str">
        <f>IF('2 - FORM GENERAL'!I42="","",'2 - FORM GENERAL'!I42)</f>
        <v/>
      </c>
      <c r="J31" s="8" t="str">
        <f>IF('2 - FORM GENERAL'!J42="","",'2 - FORM GENERAL'!J42)</f>
        <v/>
      </c>
      <c r="K31" t="str">
        <f>IF('2 - FORM GENERAL'!K42="","",'2 - FORM GENERAL'!K42)</f>
        <v/>
      </c>
      <c r="L31" s="8" t="str">
        <f>IF('2 - FORM GENERAL'!L42="","",'2 - FORM GENERAL'!L42)</f>
        <v/>
      </c>
      <c r="M31" s="8" t="str">
        <f>IF('2 - FORM GENERAL'!M42="","",'2 - FORM GENERAL'!M42)</f>
        <v/>
      </c>
      <c r="N31" t="str">
        <f>IF('2 - FORM GENERAL'!N42="","",'2 - FORM GENERAL'!N42)</f>
        <v/>
      </c>
      <c r="O31" t="str">
        <f>IF('3 - FORM COMP'!J42="","",'3 - FORM COMP'!J42)</f>
        <v/>
      </c>
      <c r="P31" s="8" t="str">
        <f>IF('3 - FORM COMP'!K42="","",'3 - FORM COMP'!K42)</f>
        <v/>
      </c>
      <c r="Q31" s="8" t="str">
        <f>IF('3 - FORM COMP'!N42="","",'3 - FORM COMP'!N42)</f>
        <v/>
      </c>
      <c r="R31" s="8" t="str">
        <f>IF('3 - FORM COMP'!Q42="","",'3 - FORM COMP'!Q42)</f>
        <v/>
      </c>
      <c r="S31" s="8" t="str">
        <f>IF('3 - FORM COMP'!T42="","",'3 - FORM COMP'!T42)</f>
        <v/>
      </c>
      <c r="T31" s="8" t="str">
        <f>IF('3 - FORM COMP'!W42="","",'3 - FORM COMP'!W42)</f>
        <v/>
      </c>
      <c r="U31" t="str">
        <f>IF('3 - FORM COMP'!Z42="","",'3 - FORM COMP'!Z42)</f>
        <v/>
      </c>
      <c r="V31" s="8"/>
      <c r="W31" s="8"/>
      <c r="X31" t="str">
        <f>IF('3 - FORM COMP'!AD42="","",'3 - FORM COMP'!AD42)</f>
        <v/>
      </c>
      <c r="Y31" t="str">
        <f>IF('3 - FORM COMP'!AE42="","",'3 - FORM COMP'!AE42)</f>
        <v/>
      </c>
      <c r="Z31" t="str">
        <f>IF('3 - FORM COMP'!AF42="","",'3 - FORM COMP'!AF42)</f>
        <v/>
      </c>
      <c r="AA31" s="8" t="str">
        <f>IF('4 - TRANSPORT'!G42="","",'4 - TRANSPORT'!G42)</f>
        <v/>
      </c>
      <c r="AB31" t="str">
        <f>IF('4 - TRANSPORT'!H42="","",'4 - TRANSPORT'!H42)</f>
        <v/>
      </c>
      <c r="AC31" t="str">
        <f>IF('4 - TRANSPORT'!I42="","",'4 - TRANSPORT'!I42)</f>
        <v/>
      </c>
      <c r="AD31" s="26" t="str">
        <f>IF('4 - TRANSPORT'!J42="","",'4 - TRANSPORT'!J42)</f>
        <v/>
      </c>
      <c r="AE31" t="str">
        <f>IF('4 - TRANSPORT'!K42="","",'4 - TRANSPORT'!K42)</f>
        <v/>
      </c>
      <c r="AF31" t="str">
        <f>IF('4 - TRANSPORT'!L42="","",'4 - TRANSPORT'!L42)</f>
        <v/>
      </c>
      <c r="AG31" t="str">
        <f>IF('4 - TRANSPORT'!M42="","",'4 - TRANSPORT'!M42)</f>
        <v/>
      </c>
      <c r="AH31" s="8" t="str">
        <f>IF('4 - TRANSPORT'!N42="","",'4 - TRANSPORT'!N42)</f>
        <v/>
      </c>
      <c r="AI31" t="str">
        <f>IF('4 - TRANSPORT'!O42="","",'4 - TRANSPORT'!O42)</f>
        <v/>
      </c>
      <c r="AJ31" t="str">
        <f>IF('4 - TRANSPORT'!P42="","",'4 - TRANSPORT'!P42)</f>
        <v/>
      </c>
      <c r="AK31" s="26" t="str">
        <f>IF('4 - TRANSPORT'!Q42="","",'4 - TRANSPORT'!Q42)</f>
        <v/>
      </c>
      <c r="AL31" t="str">
        <f>IF('4 - TRANSPORT'!R42="","",'4 - TRANSPORT'!R42)</f>
        <v/>
      </c>
      <c r="AM31" t="str">
        <f>IF('4 - TRANSPORT'!S42="","",'4 - TRANSPORT'!S42)</f>
        <v/>
      </c>
      <c r="AN31" t="str">
        <f>IF('4 - TRANSPORT'!T42="","",'4 - TRANSPORT'!T42)</f>
        <v/>
      </c>
      <c r="AO31" s="8" t="str">
        <f>IF('3 - FORM COMP'!L42="","",'3 - FORM COMP'!L42)</f>
        <v/>
      </c>
      <c r="AP31" t="str">
        <f>IF('3 - FORM COMP'!M42="","",'3 - FORM COMP'!M42)</f>
        <v/>
      </c>
      <c r="AQ31" t="str">
        <f>IF('3 - FORM COMP'!O42="","",'3 - FORM COMP'!O42)</f>
        <v/>
      </c>
      <c r="AR31" t="str">
        <f>IF('3 - FORM COMP'!P42="","",'3 - FORM COMP'!P42)</f>
        <v/>
      </c>
      <c r="AS31" t="str">
        <f>IF('3 - FORM COMP'!R42="","",'3 - FORM COMP'!R42)</f>
        <v/>
      </c>
      <c r="AT31" t="str">
        <f>IF('3 - FORM COMP'!S42="","",'3 - FORM COMP'!S42)</f>
        <v/>
      </c>
      <c r="AU31" t="str">
        <f>IF('3 - FORM COMP'!U42="","",'3 - FORM COMP'!U42)</f>
        <v/>
      </c>
      <c r="AV31" t="str">
        <f>IF('3 - FORM COMP'!V42="","",'3 - FORM COMP'!V42)</f>
        <v/>
      </c>
      <c r="AW31" t="str">
        <f>IF('3 - FORM COMP'!X42="","",'3 - FORM COMP'!X42)</f>
        <v/>
      </c>
      <c r="AX31" t="str">
        <f>IF('3 - FORM COMP'!Y42="","",'3 - FORM COMP'!Y42)</f>
        <v/>
      </c>
      <c r="AY31" t="str">
        <f>IF('3 - FORM COMP'!AA42="","",'3 - FORM COMP'!AA42)</f>
        <v/>
      </c>
      <c r="AZ31" t="str">
        <f>IF('3 - FORM COMP'!AB42="","",'3 - FORM COMP'!AB42)</f>
        <v/>
      </c>
      <c r="BA31" t="str">
        <f>IF('3 - FORM COMP'!AC42="","",'3 - FORM COMP'!AC42)</f>
        <v/>
      </c>
    </row>
    <row r="32" spans="1:53">
      <c r="A32" t="str">
        <f>IF(E32="","",'1 - SUMMARY'!F$10)</f>
        <v/>
      </c>
      <c r="B32" t="str">
        <f t="shared" si="0"/>
        <v/>
      </c>
      <c r="C32" t="str">
        <f>IF(AMOUNT!D43="","",AMOUNT!D43)</f>
        <v/>
      </c>
      <c r="D32" t="str">
        <f>IF(E32="","",'2 - FORM GENERAL'!D43)</f>
        <v/>
      </c>
      <c r="E32" t="str">
        <f>IF('2 - FORM GENERAL'!E43="","",'2 - FORM GENERAL'!E43)</f>
        <v/>
      </c>
      <c r="F32" t="str">
        <f>IF('2 - FORM GENERAL'!F43="","",'2 - FORM GENERAL'!F43)</f>
        <v/>
      </c>
      <c r="G32" t="str">
        <f>IF('2 - FORM GENERAL'!G43="","",'2 - FORM GENERAL'!G43)</f>
        <v/>
      </c>
      <c r="H32" t="str">
        <f>IF('2 - FORM GENERAL'!H43="","",'2 - FORM GENERAL'!H43)</f>
        <v/>
      </c>
      <c r="I32" t="str">
        <f>IF('2 - FORM GENERAL'!I43="","",'2 - FORM GENERAL'!I43)</f>
        <v/>
      </c>
      <c r="J32" s="8" t="str">
        <f>IF('2 - FORM GENERAL'!J43="","",'2 - FORM GENERAL'!J43)</f>
        <v/>
      </c>
      <c r="K32" t="str">
        <f>IF('2 - FORM GENERAL'!K43="","",'2 - FORM GENERAL'!K43)</f>
        <v/>
      </c>
      <c r="L32" s="8" t="str">
        <f>IF('2 - FORM GENERAL'!L43="","",'2 - FORM GENERAL'!L43)</f>
        <v/>
      </c>
      <c r="M32" s="8" t="str">
        <f>IF('2 - FORM GENERAL'!M43="","",'2 - FORM GENERAL'!M43)</f>
        <v/>
      </c>
      <c r="N32" t="str">
        <f>IF('2 - FORM GENERAL'!N43="","",'2 - FORM GENERAL'!N43)</f>
        <v/>
      </c>
      <c r="O32" t="str">
        <f>IF('3 - FORM COMP'!J43="","",'3 - FORM COMP'!J43)</f>
        <v/>
      </c>
      <c r="P32" s="8" t="str">
        <f>IF('3 - FORM COMP'!K43="","",'3 - FORM COMP'!K43)</f>
        <v/>
      </c>
      <c r="Q32" s="8" t="str">
        <f>IF('3 - FORM COMP'!N43="","",'3 - FORM COMP'!N43)</f>
        <v/>
      </c>
      <c r="R32" s="8" t="str">
        <f>IF('3 - FORM COMP'!Q43="","",'3 - FORM COMP'!Q43)</f>
        <v/>
      </c>
      <c r="S32" s="8" t="str">
        <f>IF('3 - FORM COMP'!T43="","",'3 - FORM COMP'!T43)</f>
        <v/>
      </c>
      <c r="T32" s="8" t="str">
        <f>IF('3 - FORM COMP'!W43="","",'3 - FORM COMP'!W43)</f>
        <v/>
      </c>
      <c r="U32" t="str">
        <f>IF('3 - FORM COMP'!Z43="","",'3 - FORM COMP'!Z43)</f>
        <v/>
      </c>
      <c r="V32" s="8"/>
      <c r="W32" s="8"/>
      <c r="X32" t="str">
        <f>IF('3 - FORM COMP'!AD43="","",'3 - FORM COMP'!AD43)</f>
        <v/>
      </c>
      <c r="Y32" t="str">
        <f>IF('3 - FORM COMP'!AE43="","",'3 - FORM COMP'!AE43)</f>
        <v/>
      </c>
      <c r="Z32" t="str">
        <f>IF('3 - FORM COMP'!AF43="","",'3 - FORM COMP'!AF43)</f>
        <v/>
      </c>
      <c r="AA32" s="8" t="str">
        <f>IF('4 - TRANSPORT'!G43="","",'4 - TRANSPORT'!G43)</f>
        <v/>
      </c>
      <c r="AB32" t="str">
        <f>IF('4 - TRANSPORT'!H43="","",'4 - TRANSPORT'!H43)</f>
        <v/>
      </c>
      <c r="AC32" t="str">
        <f>IF('4 - TRANSPORT'!I43="","",'4 - TRANSPORT'!I43)</f>
        <v/>
      </c>
      <c r="AD32" s="26" t="str">
        <f>IF('4 - TRANSPORT'!J43="","",'4 - TRANSPORT'!J43)</f>
        <v/>
      </c>
      <c r="AE32" t="str">
        <f>IF('4 - TRANSPORT'!K43="","",'4 - TRANSPORT'!K43)</f>
        <v/>
      </c>
      <c r="AF32" t="str">
        <f>IF('4 - TRANSPORT'!L43="","",'4 - TRANSPORT'!L43)</f>
        <v/>
      </c>
      <c r="AG32" t="str">
        <f>IF('4 - TRANSPORT'!M43="","",'4 - TRANSPORT'!M43)</f>
        <v/>
      </c>
      <c r="AH32" s="8" t="str">
        <f>IF('4 - TRANSPORT'!N43="","",'4 - TRANSPORT'!N43)</f>
        <v/>
      </c>
      <c r="AI32" t="str">
        <f>IF('4 - TRANSPORT'!O43="","",'4 - TRANSPORT'!O43)</f>
        <v/>
      </c>
      <c r="AJ32" t="str">
        <f>IF('4 - TRANSPORT'!P43="","",'4 - TRANSPORT'!P43)</f>
        <v/>
      </c>
      <c r="AK32" s="26" t="str">
        <f>IF('4 - TRANSPORT'!Q43="","",'4 - TRANSPORT'!Q43)</f>
        <v/>
      </c>
      <c r="AL32" t="str">
        <f>IF('4 - TRANSPORT'!R43="","",'4 - TRANSPORT'!R43)</f>
        <v/>
      </c>
      <c r="AM32" t="str">
        <f>IF('4 - TRANSPORT'!S43="","",'4 - TRANSPORT'!S43)</f>
        <v/>
      </c>
      <c r="AN32" t="str">
        <f>IF('4 - TRANSPORT'!T43="","",'4 - TRANSPORT'!T43)</f>
        <v/>
      </c>
      <c r="AO32" s="8" t="str">
        <f>IF('3 - FORM COMP'!L43="","",'3 - FORM COMP'!L43)</f>
        <v/>
      </c>
      <c r="AP32" t="str">
        <f>IF('3 - FORM COMP'!M43="","",'3 - FORM COMP'!M43)</f>
        <v/>
      </c>
      <c r="AQ32" t="str">
        <f>IF('3 - FORM COMP'!O43="","",'3 - FORM COMP'!O43)</f>
        <v/>
      </c>
      <c r="AR32" t="str">
        <f>IF('3 - FORM COMP'!P43="","",'3 - FORM COMP'!P43)</f>
        <v/>
      </c>
      <c r="AS32" t="str">
        <f>IF('3 - FORM COMP'!R43="","",'3 - FORM COMP'!R43)</f>
        <v/>
      </c>
      <c r="AT32" t="str">
        <f>IF('3 - FORM COMP'!S43="","",'3 - FORM COMP'!S43)</f>
        <v/>
      </c>
      <c r="AU32" t="str">
        <f>IF('3 - FORM COMP'!U43="","",'3 - FORM COMP'!U43)</f>
        <v/>
      </c>
      <c r="AV32" t="str">
        <f>IF('3 - FORM COMP'!V43="","",'3 - FORM COMP'!V43)</f>
        <v/>
      </c>
      <c r="AW32" t="str">
        <f>IF('3 - FORM COMP'!X43="","",'3 - FORM COMP'!X43)</f>
        <v/>
      </c>
      <c r="AX32" t="str">
        <f>IF('3 - FORM COMP'!Y43="","",'3 - FORM COMP'!Y43)</f>
        <v/>
      </c>
      <c r="AY32" t="str">
        <f>IF('3 - FORM COMP'!AA43="","",'3 - FORM COMP'!AA43)</f>
        <v/>
      </c>
      <c r="AZ32" t="str">
        <f>IF('3 - FORM COMP'!AB43="","",'3 - FORM COMP'!AB43)</f>
        <v/>
      </c>
      <c r="BA32" t="str">
        <f>IF('3 - FORM COMP'!AC43="","",'3 - FORM COMP'!AC43)</f>
        <v/>
      </c>
    </row>
    <row r="33" spans="1:53">
      <c r="A33" t="str">
        <f>IF(E33="","",'1 - SUMMARY'!F$10)</f>
        <v/>
      </c>
      <c r="B33" t="str">
        <f t="shared" si="0"/>
        <v/>
      </c>
      <c r="C33" t="str">
        <f>IF(AMOUNT!D44="","",AMOUNT!D44)</f>
        <v/>
      </c>
      <c r="D33" t="str">
        <f>IF(E33="","",'2 - FORM GENERAL'!D44)</f>
        <v/>
      </c>
      <c r="E33" t="str">
        <f>IF('2 - FORM GENERAL'!E44="","",'2 - FORM GENERAL'!E44)</f>
        <v/>
      </c>
      <c r="F33" t="str">
        <f>IF('2 - FORM GENERAL'!F44="","",'2 - FORM GENERAL'!F44)</f>
        <v/>
      </c>
      <c r="G33" t="str">
        <f>IF('2 - FORM GENERAL'!G44="","",'2 - FORM GENERAL'!G44)</f>
        <v/>
      </c>
      <c r="H33" t="str">
        <f>IF('2 - FORM GENERAL'!H44="","",'2 - FORM GENERAL'!H44)</f>
        <v/>
      </c>
      <c r="I33" t="str">
        <f>IF('2 - FORM GENERAL'!I44="","",'2 - FORM GENERAL'!I44)</f>
        <v/>
      </c>
      <c r="J33" s="8" t="str">
        <f>IF('2 - FORM GENERAL'!J44="","",'2 - FORM GENERAL'!J44)</f>
        <v/>
      </c>
      <c r="K33" t="str">
        <f>IF('2 - FORM GENERAL'!K44="","",'2 - FORM GENERAL'!K44)</f>
        <v/>
      </c>
      <c r="L33" s="8" t="str">
        <f>IF('2 - FORM GENERAL'!L44="","",'2 - FORM GENERAL'!L44)</f>
        <v/>
      </c>
      <c r="M33" s="8" t="str">
        <f>IF('2 - FORM GENERAL'!M44="","",'2 - FORM GENERAL'!M44)</f>
        <v/>
      </c>
      <c r="N33" t="str">
        <f>IF('2 - FORM GENERAL'!N44="","",'2 - FORM GENERAL'!N44)</f>
        <v/>
      </c>
      <c r="O33" t="str">
        <f>IF('3 - FORM COMP'!J44="","",'3 - FORM COMP'!J44)</f>
        <v/>
      </c>
      <c r="P33" s="8" t="str">
        <f>IF('3 - FORM COMP'!K44="","",'3 - FORM COMP'!K44)</f>
        <v/>
      </c>
      <c r="Q33" s="8" t="str">
        <f>IF('3 - FORM COMP'!N44="","",'3 - FORM COMP'!N44)</f>
        <v/>
      </c>
      <c r="R33" s="8" t="str">
        <f>IF('3 - FORM COMP'!Q44="","",'3 - FORM COMP'!Q44)</f>
        <v/>
      </c>
      <c r="S33" s="8" t="str">
        <f>IF('3 - FORM COMP'!T44="","",'3 - FORM COMP'!T44)</f>
        <v/>
      </c>
      <c r="T33" s="8" t="str">
        <f>IF('3 - FORM COMP'!W44="","",'3 - FORM COMP'!W44)</f>
        <v/>
      </c>
      <c r="U33" t="str">
        <f>IF('3 - FORM COMP'!Z44="","",'3 - FORM COMP'!Z44)</f>
        <v/>
      </c>
      <c r="V33" s="8"/>
      <c r="W33" s="8"/>
      <c r="X33" t="str">
        <f>IF('3 - FORM COMP'!AD44="","",'3 - FORM COMP'!AD44)</f>
        <v/>
      </c>
      <c r="Y33" t="str">
        <f>IF('3 - FORM COMP'!AE44="","",'3 - FORM COMP'!AE44)</f>
        <v/>
      </c>
      <c r="Z33" t="str">
        <f>IF('3 - FORM COMP'!AF44="","",'3 - FORM COMP'!AF44)</f>
        <v/>
      </c>
      <c r="AA33" s="8" t="str">
        <f>IF('4 - TRANSPORT'!G44="","",'4 - TRANSPORT'!G44)</f>
        <v/>
      </c>
      <c r="AB33" t="str">
        <f>IF('4 - TRANSPORT'!H44="","",'4 - TRANSPORT'!H44)</f>
        <v/>
      </c>
      <c r="AC33" t="str">
        <f>IF('4 - TRANSPORT'!I44="","",'4 - TRANSPORT'!I44)</f>
        <v/>
      </c>
      <c r="AD33" s="26" t="str">
        <f>IF('4 - TRANSPORT'!J44="","",'4 - TRANSPORT'!J44)</f>
        <v/>
      </c>
      <c r="AE33" t="str">
        <f>IF('4 - TRANSPORT'!K44="","",'4 - TRANSPORT'!K44)</f>
        <v/>
      </c>
      <c r="AF33" t="str">
        <f>IF('4 - TRANSPORT'!L44="","",'4 - TRANSPORT'!L44)</f>
        <v/>
      </c>
      <c r="AG33" t="str">
        <f>IF('4 - TRANSPORT'!M44="","",'4 - TRANSPORT'!M44)</f>
        <v/>
      </c>
      <c r="AH33" s="8" t="str">
        <f>IF('4 - TRANSPORT'!N44="","",'4 - TRANSPORT'!N44)</f>
        <v/>
      </c>
      <c r="AI33" t="str">
        <f>IF('4 - TRANSPORT'!O44="","",'4 - TRANSPORT'!O44)</f>
        <v/>
      </c>
      <c r="AJ33" t="str">
        <f>IF('4 - TRANSPORT'!P44="","",'4 - TRANSPORT'!P44)</f>
        <v/>
      </c>
      <c r="AK33" s="26" t="str">
        <f>IF('4 - TRANSPORT'!Q44="","",'4 - TRANSPORT'!Q44)</f>
        <v/>
      </c>
      <c r="AL33" t="str">
        <f>IF('4 - TRANSPORT'!R44="","",'4 - TRANSPORT'!R44)</f>
        <v/>
      </c>
      <c r="AM33" t="str">
        <f>IF('4 - TRANSPORT'!S44="","",'4 - TRANSPORT'!S44)</f>
        <v/>
      </c>
      <c r="AN33" t="str">
        <f>IF('4 - TRANSPORT'!T44="","",'4 - TRANSPORT'!T44)</f>
        <v/>
      </c>
      <c r="AO33" s="8" t="str">
        <f>IF('3 - FORM COMP'!L44="","",'3 - FORM COMP'!L44)</f>
        <v/>
      </c>
      <c r="AP33" t="str">
        <f>IF('3 - FORM COMP'!M44="","",'3 - FORM COMP'!M44)</f>
        <v/>
      </c>
      <c r="AQ33" t="str">
        <f>IF('3 - FORM COMP'!O44="","",'3 - FORM COMP'!O44)</f>
        <v/>
      </c>
      <c r="AR33" t="str">
        <f>IF('3 - FORM COMP'!P44="","",'3 - FORM COMP'!P44)</f>
        <v/>
      </c>
      <c r="AS33" t="str">
        <f>IF('3 - FORM COMP'!R44="","",'3 - FORM COMP'!R44)</f>
        <v/>
      </c>
      <c r="AT33" t="str">
        <f>IF('3 - FORM COMP'!S44="","",'3 - FORM COMP'!S44)</f>
        <v/>
      </c>
      <c r="AU33" t="str">
        <f>IF('3 - FORM COMP'!U44="","",'3 - FORM COMP'!U44)</f>
        <v/>
      </c>
      <c r="AV33" t="str">
        <f>IF('3 - FORM COMP'!V44="","",'3 - FORM COMP'!V44)</f>
        <v/>
      </c>
      <c r="AW33" t="str">
        <f>IF('3 - FORM COMP'!X44="","",'3 - FORM COMP'!X44)</f>
        <v/>
      </c>
      <c r="AX33" t="str">
        <f>IF('3 - FORM COMP'!Y44="","",'3 - FORM COMP'!Y44)</f>
        <v/>
      </c>
      <c r="AY33" t="str">
        <f>IF('3 - FORM COMP'!AA44="","",'3 - FORM COMP'!AA44)</f>
        <v/>
      </c>
      <c r="AZ33" t="str">
        <f>IF('3 - FORM COMP'!AB44="","",'3 - FORM COMP'!AB44)</f>
        <v/>
      </c>
      <c r="BA33" t="str">
        <f>IF('3 - FORM COMP'!AC44="","",'3 - FORM COMP'!AC44)</f>
        <v/>
      </c>
    </row>
    <row r="34" spans="1:53">
      <c r="A34" t="str">
        <f>IF(E34="","",'1 - SUMMARY'!F$10)</f>
        <v/>
      </c>
      <c r="B34" t="str">
        <f t="shared" si="0"/>
        <v/>
      </c>
      <c r="C34" t="str">
        <f>IF(AMOUNT!D45="","",AMOUNT!D45)</f>
        <v/>
      </c>
      <c r="D34" t="str">
        <f>IF(E34="","",'2 - FORM GENERAL'!D45)</f>
        <v/>
      </c>
      <c r="E34" t="str">
        <f>IF('2 - FORM GENERAL'!E45="","",'2 - FORM GENERAL'!E45)</f>
        <v/>
      </c>
      <c r="F34" t="str">
        <f>IF('2 - FORM GENERAL'!F45="","",'2 - FORM GENERAL'!F45)</f>
        <v/>
      </c>
      <c r="G34" t="str">
        <f>IF('2 - FORM GENERAL'!G45="","",'2 - FORM GENERAL'!G45)</f>
        <v/>
      </c>
      <c r="H34" t="str">
        <f>IF('2 - FORM GENERAL'!H45="","",'2 - FORM GENERAL'!H45)</f>
        <v/>
      </c>
      <c r="I34" t="str">
        <f>IF('2 - FORM GENERAL'!I45="","",'2 - FORM GENERAL'!I45)</f>
        <v/>
      </c>
      <c r="J34" s="8" t="str">
        <f>IF('2 - FORM GENERAL'!J45="","",'2 - FORM GENERAL'!J45)</f>
        <v/>
      </c>
      <c r="K34" t="str">
        <f>IF('2 - FORM GENERAL'!K45="","",'2 - FORM GENERAL'!K45)</f>
        <v/>
      </c>
      <c r="L34" s="8" t="str">
        <f>IF('2 - FORM GENERAL'!L45="","",'2 - FORM GENERAL'!L45)</f>
        <v/>
      </c>
      <c r="M34" s="8" t="str">
        <f>IF('2 - FORM GENERAL'!M45="","",'2 - FORM GENERAL'!M45)</f>
        <v/>
      </c>
      <c r="N34" t="str">
        <f>IF('2 - FORM GENERAL'!N45="","",'2 - FORM GENERAL'!N45)</f>
        <v/>
      </c>
      <c r="O34" t="str">
        <f>IF('3 - FORM COMP'!J45="","",'3 - FORM COMP'!J45)</f>
        <v/>
      </c>
      <c r="P34" s="8" t="str">
        <f>IF('3 - FORM COMP'!K45="","",'3 - FORM COMP'!K45)</f>
        <v/>
      </c>
      <c r="Q34" s="8" t="str">
        <f>IF('3 - FORM COMP'!N45="","",'3 - FORM COMP'!N45)</f>
        <v/>
      </c>
      <c r="R34" s="8" t="str">
        <f>IF('3 - FORM COMP'!Q45="","",'3 - FORM COMP'!Q45)</f>
        <v/>
      </c>
      <c r="S34" s="8" t="str">
        <f>IF('3 - FORM COMP'!T45="","",'3 - FORM COMP'!T45)</f>
        <v/>
      </c>
      <c r="T34" s="8" t="str">
        <f>IF('3 - FORM COMP'!W45="","",'3 - FORM COMP'!W45)</f>
        <v/>
      </c>
      <c r="U34" t="str">
        <f>IF('3 - FORM COMP'!Z45="","",'3 - FORM COMP'!Z45)</f>
        <v/>
      </c>
      <c r="V34" s="8"/>
      <c r="W34" s="8"/>
      <c r="X34" t="str">
        <f>IF('3 - FORM COMP'!AD45="","",'3 - FORM COMP'!AD45)</f>
        <v/>
      </c>
      <c r="Y34" t="str">
        <f>IF('3 - FORM COMP'!AE45="","",'3 - FORM COMP'!AE45)</f>
        <v/>
      </c>
      <c r="Z34" t="str">
        <f>IF('3 - FORM COMP'!AF45="","",'3 - FORM COMP'!AF45)</f>
        <v/>
      </c>
      <c r="AA34" s="8" t="str">
        <f>IF('4 - TRANSPORT'!G45="","",'4 - TRANSPORT'!G45)</f>
        <v/>
      </c>
      <c r="AB34" t="str">
        <f>IF('4 - TRANSPORT'!H45="","",'4 - TRANSPORT'!H45)</f>
        <v/>
      </c>
      <c r="AC34" t="str">
        <f>IF('4 - TRANSPORT'!I45="","",'4 - TRANSPORT'!I45)</f>
        <v/>
      </c>
      <c r="AD34" s="26" t="str">
        <f>IF('4 - TRANSPORT'!J45="","",'4 - TRANSPORT'!J45)</f>
        <v/>
      </c>
      <c r="AE34" t="str">
        <f>IF('4 - TRANSPORT'!K45="","",'4 - TRANSPORT'!K45)</f>
        <v/>
      </c>
      <c r="AF34" t="str">
        <f>IF('4 - TRANSPORT'!L45="","",'4 - TRANSPORT'!L45)</f>
        <v/>
      </c>
      <c r="AG34" t="str">
        <f>IF('4 - TRANSPORT'!M45="","",'4 - TRANSPORT'!M45)</f>
        <v/>
      </c>
      <c r="AH34" s="8" t="str">
        <f>IF('4 - TRANSPORT'!N45="","",'4 - TRANSPORT'!N45)</f>
        <v/>
      </c>
      <c r="AI34" t="str">
        <f>IF('4 - TRANSPORT'!O45="","",'4 - TRANSPORT'!O45)</f>
        <v/>
      </c>
      <c r="AJ34" t="str">
        <f>IF('4 - TRANSPORT'!P45="","",'4 - TRANSPORT'!P45)</f>
        <v/>
      </c>
      <c r="AK34" s="26" t="str">
        <f>IF('4 - TRANSPORT'!Q45="","",'4 - TRANSPORT'!Q45)</f>
        <v/>
      </c>
      <c r="AL34" t="str">
        <f>IF('4 - TRANSPORT'!R45="","",'4 - TRANSPORT'!R45)</f>
        <v/>
      </c>
      <c r="AM34" t="str">
        <f>IF('4 - TRANSPORT'!S45="","",'4 - TRANSPORT'!S45)</f>
        <v/>
      </c>
      <c r="AN34" t="str">
        <f>IF('4 - TRANSPORT'!T45="","",'4 - TRANSPORT'!T45)</f>
        <v/>
      </c>
      <c r="AO34" s="8" t="str">
        <f>IF('3 - FORM COMP'!L45="","",'3 - FORM COMP'!L45)</f>
        <v/>
      </c>
      <c r="AP34" t="str">
        <f>IF('3 - FORM COMP'!M45="","",'3 - FORM COMP'!M45)</f>
        <v/>
      </c>
      <c r="AQ34" t="str">
        <f>IF('3 - FORM COMP'!O45="","",'3 - FORM COMP'!O45)</f>
        <v/>
      </c>
      <c r="AR34" t="str">
        <f>IF('3 - FORM COMP'!P45="","",'3 - FORM COMP'!P45)</f>
        <v/>
      </c>
      <c r="AS34" t="str">
        <f>IF('3 - FORM COMP'!R45="","",'3 - FORM COMP'!R45)</f>
        <v/>
      </c>
      <c r="AT34" t="str">
        <f>IF('3 - FORM COMP'!S45="","",'3 - FORM COMP'!S45)</f>
        <v/>
      </c>
      <c r="AU34" t="str">
        <f>IF('3 - FORM COMP'!U45="","",'3 - FORM COMP'!U45)</f>
        <v/>
      </c>
      <c r="AV34" t="str">
        <f>IF('3 - FORM COMP'!V45="","",'3 - FORM COMP'!V45)</f>
        <v/>
      </c>
      <c r="AW34" t="str">
        <f>IF('3 - FORM COMP'!X45="","",'3 - FORM COMP'!X45)</f>
        <v/>
      </c>
      <c r="AX34" t="str">
        <f>IF('3 - FORM COMP'!Y45="","",'3 - FORM COMP'!Y45)</f>
        <v/>
      </c>
      <c r="AY34" t="str">
        <f>IF('3 - FORM COMP'!AA45="","",'3 - FORM COMP'!AA45)</f>
        <v/>
      </c>
      <c r="AZ34" t="str">
        <f>IF('3 - FORM COMP'!AB45="","",'3 - FORM COMP'!AB45)</f>
        <v/>
      </c>
      <c r="BA34" t="str">
        <f>IF('3 - FORM COMP'!AC45="","",'3 - FORM COMP'!AC45)</f>
        <v/>
      </c>
    </row>
    <row r="35" spans="1:53">
      <c r="A35" t="str">
        <f>IF(E35="","",'1 - SUMMARY'!F$10)</f>
        <v/>
      </c>
      <c r="B35" t="str">
        <f t="shared" si="0"/>
        <v/>
      </c>
      <c r="C35" t="str">
        <f>IF(AMOUNT!D46="","",AMOUNT!D46)</f>
        <v/>
      </c>
      <c r="D35" t="str">
        <f>IF(E35="","",'2 - FORM GENERAL'!D46)</f>
        <v/>
      </c>
      <c r="E35" t="str">
        <f>IF('2 - FORM GENERAL'!E46="","",'2 - FORM GENERAL'!E46)</f>
        <v/>
      </c>
      <c r="F35" t="str">
        <f>IF('2 - FORM GENERAL'!F46="","",'2 - FORM GENERAL'!F46)</f>
        <v/>
      </c>
      <c r="G35" t="str">
        <f>IF('2 - FORM GENERAL'!G46="","",'2 - FORM GENERAL'!G46)</f>
        <v/>
      </c>
      <c r="H35" t="str">
        <f>IF('2 - FORM GENERAL'!H46="","",'2 - FORM GENERAL'!H46)</f>
        <v/>
      </c>
      <c r="I35" t="str">
        <f>IF('2 - FORM GENERAL'!I46="","",'2 - FORM GENERAL'!I46)</f>
        <v/>
      </c>
      <c r="J35" s="8" t="str">
        <f>IF('2 - FORM GENERAL'!J46="","",'2 - FORM GENERAL'!J46)</f>
        <v/>
      </c>
      <c r="K35" t="str">
        <f>IF('2 - FORM GENERAL'!K46="","",'2 - FORM GENERAL'!K46)</f>
        <v/>
      </c>
      <c r="L35" s="8" t="str">
        <f>IF('2 - FORM GENERAL'!L46="","",'2 - FORM GENERAL'!L46)</f>
        <v/>
      </c>
      <c r="M35" s="8" t="str">
        <f>IF('2 - FORM GENERAL'!M46="","",'2 - FORM GENERAL'!M46)</f>
        <v/>
      </c>
      <c r="N35" t="str">
        <f>IF('2 - FORM GENERAL'!N46="","",'2 - FORM GENERAL'!N46)</f>
        <v/>
      </c>
      <c r="O35" t="str">
        <f>IF('3 - FORM COMP'!J46="","",'3 - FORM COMP'!J46)</f>
        <v/>
      </c>
      <c r="P35" s="8" t="str">
        <f>IF('3 - FORM COMP'!K46="","",'3 - FORM COMP'!K46)</f>
        <v/>
      </c>
      <c r="Q35" s="8" t="str">
        <f>IF('3 - FORM COMP'!N46="","",'3 - FORM COMP'!N46)</f>
        <v/>
      </c>
      <c r="R35" s="8" t="str">
        <f>IF('3 - FORM COMP'!Q46="","",'3 - FORM COMP'!Q46)</f>
        <v/>
      </c>
      <c r="S35" s="8" t="str">
        <f>IF('3 - FORM COMP'!T46="","",'3 - FORM COMP'!T46)</f>
        <v/>
      </c>
      <c r="T35" s="8" t="str">
        <f>IF('3 - FORM COMP'!W46="","",'3 - FORM COMP'!W46)</f>
        <v/>
      </c>
      <c r="U35" t="str">
        <f>IF('3 - FORM COMP'!Z46="","",'3 - FORM COMP'!Z46)</f>
        <v/>
      </c>
      <c r="V35" s="8"/>
      <c r="W35" s="8"/>
      <c r="X35" t="str">
        <f>IF('3 - FORM COMP'!AD46="","",'3 - FORM COMP'!AD46)</f>
        <v/>
      </c>
      <c r="Y35" t="str">
        <f>IF('3 - FORM COMP'!AE46="","",'3 - FORM COMP'!AE46)</f>
        <v/>
      </c>
      <c r="Z35" t="str">
        <f>IF('3 - FORM COMP'!AF46="","",'3 - FORM COMP'!AF46)</f>
        <v/>
      </c>
      <c r="AA35" s="8" t="str">
        <f>IF('4 - TRANSPORT'!G46="","",'4 - TRANSPORT'!G46)</f>
        <v/>
      </c>
      <c r="AB35" t="str">
        <f>IF('4 - TRANSPORT'!H46="","",'4 - TRANSPORT'!H46)</f>
        <v/>
      </c>
      <c r="AC35" t="str">
        <f>IF('4 - TRANSPORT'!I46="","",'4 - TRANSPORT'!I46)</f>
        <v/>
      </c>
      <c r="AD35" s="26" t="str">
        <f>IF('4 - TRANSPORT'!J46="","",'4 - TRANSPORT'!J46)</f>
        <v/>
      </c>
      <c r="AE35" t="str">
        <f>IF('4 - TRANSPORT'!K46="","",'4 - TRANSPORT'!K46)</f>
        <v/>
      </c>
      <c r="AF35" t="str">
        <f>IF('4 - TRANSPORT'!L46="","",'4 - TRANSPORT'!L46)</f>
        <v/>
      </c>
      <c r="AG35" t="str">
        <f>IF('4 - TRANSPORT'!M46="","",'4 - TRANSPORT'!M46)</f>
        <v/>
      </c>
      <c r="AH35" s="8" t="str">
        <f>IF('4 - TRANSPORT'!N46="","",'4 - TRANSPORT'!N46)</f>
        <v/>
      </c>
      <c r="AI35" t="str">
        <f>IF('4 - TRANSPORT'!O46="","",'4 - TRANSPORT'!O46)</f>
        <v/>
      </c>
      <c r="AJ35" t="str">
        <f>IF('4 - TRANSPORT'!P46="","",'4 - TRANSPORT'!P46)</f>
        <v/>
      </c>
      <c r="AK35" s="26" t="str">
        <f>IF('4 - TRANSPORT'!Q46="","",'4 - TRANSPORT'!Q46)</f>
        <v/>
      </c>
      <c r="AL35" t="str">
        <f>IF('4 - TRANSPORT'!R46="","",'4 - TRANSPORT'!R46)</f>
        <v/>
      </c>
      <c r="AM35" t="str">
        <f>IF('4 - TRANSPORT'!S46="","",'4 - TRANSPORT'!S46)</f>
        <v/>
      </c>
      <c r="AN35" t="str">
        <f>IF('4 - TRANSPORT'!T46="","",'4 - TRANSPORT'!T46)</f>
        <v/>
      </c>
      <c r="AO35" s="8" t="str">
        <f>IF('3 - FORM COMP'!L46="","",'3 - FORM COMP'!L46)</f>
        <v/>
      </c>
      <c r="AP35" t="str">
        <f>IF('3 - FORM COMP'!M46="","",'3 - FORM COMP'!M46)</f>
        <v/>
      </c>
      <c r="AQ35" t="str">
        <f>IF('3 - FORM COMP'!O46="","",'3 - FORM COMP'!O46)</f>
        <v/>
      </c>
      <c r="AR35" t="str">
        <f>IF('3 - FORM COMP'!P46="","",'3 - FORM COMP'!P46)</f>
        <v/>
      </c>
      <c r="AS35" t="str">
        <f>IF('3 - FORM COMP'!R46="","",'3 - FORM COMP'!R46)</f>
        <v/>
      </c>
      <c r="AT35" t="str">
        <f>IF('3 - FORM COMP'!S46="","",'3 - FORM COMP'!S46)</f>
        <v/>
      </c>
      <c r="AU35" t="str">
        <f>IF('3 - FORM COMP'!U46="","",'3 - FORM COMP'!U46)</f>
        <v/>
      </c>
      <c r="AV35" t="str">
        <f>IF('3 - FORM COMP'!V46="","",'3 - FORM COMP'!V46)</f>
        <v/>
      </c>
      <c r="AW35" t="str">
        <f>IF('3 - FORM COMP'!X46="","",'3 - FORM COMP'!X46)</f>
        <v/>
      </c>
      <c r="AX35" t="str">
        <f>IF('3 - FORM COMP'!Y46="","",'3 - FORM COMP'!Y46)</f>
        <v/>
      </c>
      <c r="AY35" t="str">
        <f>IF('3 - FORM COMP'!AA46="","",'3 - FORM COMP'!AA46)</f>
        <v/>
      </c>
      <c r="AZ35" t="str">
        <f>IF('3 - FORM COMP'!AB46="","",'3 - FORM COMP'!AB46)</f>
        <v/>
      </c>
      <c r="BA35" t="str">
        <f>IF('3 - FORM COMP'!AC46="","",'3 - FORM COMP'!AC46)</f>
        <v/>
      </c>
    </row>
    <row r="36" spans="1:53">
      <c r="A36" t="str">
        <f>IF(E36="","",'1 - SUMMARY'!F$10)</f>
        <v/>
      </c>
      <c r="B36" t="str">
        <f t="shared" si="0"/>
        <v/>
      </c>
      <c r="C36" t="str">
        <f>IF(AMOUNT!D47="","",AMOUNT!D47)</f>
        <v/>
      </c>
      <c r="D36" t="str">
        <f>IF(E36="","",'2 - FORM GENERAL'!D47)</f>
        <v/>
      </c>
      <c r="E36" t="str">
        <f>IF('2 - FORM GENERAL'!E47="","",'2 - FORM GENERAL'!E47)</f>
        <v/>
      </c>
      <c r="F36" t="str">
        <f>IF('2 - FORM GENERAL'!F47="","",'2 - FORM GENERAL'!F47)</f>
        <v/>
      </c>
      <c r="G36" t="str">
        <f>IF('2 - FORM GENERAL'!G47="","",'2 - FORM GENERAL'!G47)</f>
        <v/>
      </c>
      <c r="H36" t="str">
        <f>IF('2 - FORM GENERAL'!H47="","",'2 - FORM GENERAL'!H47)</f>
        <v/>
      </c>
      <c r="I36" t="str">
        <f>IF('2 - FORM GENERAL'!I47="","",'2 - FORM GENERAL'!I47)</f>
        <v/>
      </c>
      <c r="J36" s="8" t="str">
        <f>IF('2 - FORM GENERAL'!J47="","",'2 - FORM GENERAL'!J47)</f>
        <v/>
      </c>
      <c r="K36" t="str">
        <f>IF('2 - FORM GENERAL'!K47="","",'2 - FORM GENERAL'!K47)</f>
        <v/>
      </c>
      <c r="L36" s="8" t="str">
        <f>IF('2 - FORM GENERAL'!L47="","",'2 - FORM GENERAL'!L47)</f>
        <v/>
      </c>
      <c r="M36" s="8" t="str">
        <f>IF('2 - FORM GENERAL'!M47="","",'2 - FORM GENERAL'!M47)</f>
        <v/>
      </c>
      <c r="N36" t="str">
        <f>IF('2 - FORM GENERAL'!N47="","",'2 - FORM GENERAL'!N47)</f>
        <v/>
      </c>
      <c r="O36" t="str">
        <f>IF('3 - FORM COMP'!J47="","",'3 - FORM COMP'!J47)</f>
        <v/>
      </c>
      <c r="P36" s="8" t="str">
        <f>IF('3 - FORM COMP'!K47="","",'3 - FORM COMP'!K47)</f>
        <v/>
      </c>
      <c r="Q36" s="8" t="str">
        <f>IF('3 - FORM COMP'!N47="","",'3 - FORM COMP'!N47)</f>
        <v/>
      </c>
      <c r="R36" s="8" t="str">
        <f>IF('3 - FORM COMP'!Q47="","",'3 - FORM COMP'!Q47)</f>
        <v/>
      </c>
      <c r="S36" s="8" t="str">
        <f>IF('3 - FORM COMP'!T47="","",'3 - FORM COMP'!T47)</f>
        <v/>
      </c>
      <c r="T36" s="8" t="str">
        <f>IF('3 - FORM COMP'!W47="","",'3 - FORM COMP'!W47)</f>
        <v/>
      </c>
      <c r="U36" t="str">
        <f>IF('3 - FORM COMP'!Z47="","",'3 - FORM COMP'!Z47)</f>
        <v/>
      </c>
      <c r="V36" s="8"/>
      <c r="W36" s="8"/>
      <c r="X36" t="str">
        <f>IF('3 - FORM COMP'!AD47="","",'3 - FORM COMP'!AD47)</f>
        <v/>
      </c>
      <c r="Y36" t="str">
        <f>IF('3 - FORM COMP'!AE47="","",'3 - FORM COMP'!AE47)</f>
        <v/>
      </c>
      <c r="Z36" t="str">
        <f>IF('3 - FORM COMP'!AF47="","",'3 - FORM COMP'!AF47)</f>
        <v/>
      </c>
      <c r="AA36" s="8" t="str">
        <f>IF('4 - TRANSPORT'!G47="","",'4 - TRANSPORT'!G47)</f>
        <v/>
      </c>
      <c r="AB36" t="str">
        <f>IF('4 - TRANSPORT'!H47="","",'4 - TRANSPORT'!H47)</f>
        <v/>
      </c>
      <c r="AC36" t="str">
        <f>IF('4 - TRANSPORT'!I47="","",'4 - TRANSPORT'!I47)</f>
        <v/>
      </c>
      <c r="AD36" s="26" t="str">
        <f>IF('4 - TRANSPORT'!J47="","",'4 - TRANSPORT'!J47)</f>
        <v/>
      </c>
      <c r="AE36" t="str">
        <f>IF('4 - TRANSPORT'!K47="","",'4 - TRANSPORT'!K47)</f>
        <v/>
      </c>
      <c r="AF36" t="str">
        <f>IF('4 - TRANSPORT'!L47="","",'4 - TRANSPORT'!L47)</f>
        <v/>
      </c>
      <c r="AG36" t="str">
        <f>IF('4 - TRANSPORT'!M47="","",'4 - TRANSPORT'!M47)</f>
        <v/>
      </c>
      <c r="AH36" s="8" t="str">
        <f>IF('4 - TRANSPORT'!N47="","",'4 - TRANSPORT'!N47)</f>
        <v/>
      </c>
      <c r="AI36" t="str">
        <f>IF('4 - TRANSPORT'!O47="","",'4 - TRANSPORT'!O47)</f>
        <v/>
      </c>
      <c r="AJ36" t="str">
        <f>IF('4 - TRANSPORT'!P47="","",'4 - TRANSPORT'!P47)</f>
        <v/>
      </c>
      <c r="AK36" s="26" t="str">
        <f>IF('4 - TRANSPORT'!Q47="","",'4 - TRANSPORT'!Q47)</f>
        <v/>
      </c>
      <c r="AL36" t="str">
        <f>IF('4 - TRANSPORT'!R47="","",'4 - TRANSPORT'!R47)</f>
        <v/>
      </c>
      <c r="AM36" t="str">
        <f>IF('4 - TRANSPORT'!S47="","",'4 - TRANSPORT'!S47)</f>
        <v/>
      </c>
      <c r="AN36" t="str">
        <f>IF('4 - TRANSPORT'!T47="","",'4 - TRANSPORT'!T47)</f>
        <v/>
      </c>
      <c r="AO36" s="8" t="str">
        <f>IF('3 - FORM COMP'!L47="","",'3 - FORM COMP'!L47)</f>
        <v/>
      </c>
      <c r="AP36" t="str">
        <f>IF('3 - FORM COMP'!M47="","",'3 - FORM COMP'!M47)</f>
        <v/>
      </c>
      <c r="AQ36" t="str">
        <f>IF('3 - FORM COMP'!O47="","",'3 - FORM COMP'!O47)</f>
        <v/>
      </c>
      <c r="AR36" t="str">
        <f>IF('3 - FORM COMP'!P47="","",'3 - FORM COMP'!P47)</f>
        <v/>
      </c>
      <c r="AS36" t="str">
        <f>IF('3 - FORM COMP'!R47="","",'3 - FORM COMP'!R47)</f>
        <v/>
      </c>
      <c r="AT36" t="str">
        <f>IF('3 - FORM COMP'!S47="","",'3 - FORM COMP'!S47)</f>
        <v/>
      </c>
      <c r="AU36" t="str">
        <f>IF('3 - FORM COMP'!U47="","",'3 - FORM COMP'!U47)</f>
        <v/>
      </c>
      <c r="AV36" t="str">
        <f>IF('3 - FORM COMP'!V47="","",'3 - FORM COMP'!V47)</f>
        <v/>
      </c>
      <c r="AW36" t="str">
        <f>IF('3 - FORM COMP'!X47="","",'3 - FORM COMP'!X47)</f>
        <v/>
      </c>
      <c r="AX36" t="str">
        <f>IF('3 - FORM COMP'!Y47="","",'3 - FORM COMP'!Y47)</f>
        <v/>
      </c>
      <c r="AY36" t="str">
        <f>IF('3 - FORM COMP'!AA47="","",'3 - FORM COMP'!AA47)</f>
        <v/>
      </c>
      <c r="AZ36" t="str">
        <f>IF('3 - FORM COMP'!AB47="","",'3 - FORM COMP'!AB47)</f>
        <v/>
      </c>
      <c r="BA36" t="str">
        <f>IF('3 - FORM COMP'!AC47="","",'3 - FORM COMP'!AC47)</f>
        <v/>
      </c>
    </row>
    <row r="37" spans="1:53">
      <c r="A37" t="str">
        <f>IF(E37="","",'1 - SUMMARY'!F$10)</f>
        <v/>
      </c>
      <c r="B37" t="str">
        <f t="shared" si="0"/>
        <v/>
      </c>
      <c r="C37" t="str">
        <f>IF(AMOUNT!D48="","",AMOUNT!D48)</f>
        <v/>
      </c>
      <c r="D37" t="str">
        <f>IF(E37="","",'2 - FORM GENERAL'!D48)</f>
        <v/>
      </c>
      <c r="E37" t="str">
        <f>IF('2 - FORM GENERAL'!E48="","",'2 - FORM GENERAL'!E48)</f>
        <v/>
      </c>
      <c r="F37" t="str">
        <f>IF('2 - FORM GENERAL'!F48="","",'2 - FORM GENERAL'!F48)</f>
        <v/>
      </c>
      <c r="G37" t="str">
        <f>IF('2 - FORM GENERAL'!G48="","",'2 - FORM GENERAL'!G48)</f>
        <v/>
      </c>
      <c r="H37" t="str">
        <f>IF('2 - FORM GENERAL'!H48="","",'2 - FORM GENERAL'!H48)</f>
        <v/>
      </c>
      <c r="I37" t="str">
        <f>IF('2 - FORM GENERAL'!I48="","",'2 - FORM GENERAL'!I48)</f>
        <v/>
      </c>
      <c r="J37" s="8" t="str">
        <f>IF('2 - FORM GENERAL'!J48="","",'2 - FORM GENERAL'!J48)</f>
        <v/>
      </c>
      <c r="K37" t="str">
        <f>IF('2 - FORM GENERAL'!K48="","",'2 - FORM GENERAL'!K48)</f>
        <v/>
      </c>
      <c r="L37" s="8" t="str">
        <f>IF('2 - FORM GENERAL'!L48="","",'2 - FORM GENERAL'!L48)</f>
        <v/>
      </c>
      <c r="M37" s="8" t="str">
        <f>IF('2 - FORM GENERAL'!M48="","",'2 - FORM GENERAL'!M48)</f>
        <v/>
      </c>
      <c r="N37" t="str">
        <f>IF('2 - FORM GENERAL'!N48="","",'2 - FORM GENERAL'!N48)</f>
        <v/>
      </c>
      <c r="O37" t="str">
        <f>IF('3 - FORM COMP'!J48="","",'3 - FORM COMP'!J48)</f>
        <v/>
      </c>
      <c r="P37" s="8" t="str">
        <f>IF('3 - FORM COMP'!K48="","",'3 - FORM COMP'!K48)</f>
        <v/>
      </c>
      <c r="Q37" s="8" t="str">
        <f>IF('3 - FORM COMP'!N48="","",'3 - FORM COMP'!N48)</f>
        <v/>
      </c>
      <c r="R37" s="8" t="str">
        <f>IF('3 - FORM COMP'!Q48="","",'3 - FORM COMP'!Q48)</f>
        <v/>
      </c>
      <c r="S37" s="8" t="str">
        <f>IF('3 - FORM COMP'!T48="","",'3 - FORM COMP'!T48)</f>
        <v/>
      </c>
      <c r="T37" s="8" t="str">
        <f>IF('3 - FORM COMP'!W48="","",'3 - FORM COMP'!W48)</f>
        <v/>
      </c>
      <c r="U37" t="str">
        <f>IF('3 - FORM COMP'!Z48="","",'3 - FORM COMP'!Z48)</f>
        <v/>
      </c>
      <c r="V37" s="8"/>
      <c r="W37" s="8"/>
      <c r="X37" t="str">
        <f>IF('3 - FORM COMP'!AD48="","",'3 - FORM COMP'!AD48)</f>
        <v/>
      </c>
      <c r="Y37" t="str">
        <f>IF('3 - FORM COMP'!AE48="","",'3 - FORM COMP'!AE48)</f>
        <v/>
      </c>
      <c r="Z37" t="str">
        <f>IF('3 - FORM COMP'!AF48="","",'3 - FORM COMP'!AF48)</f>
        <v/>
      </c>
      <c r="AA37" s="8" t="str">
        <f>IF('4 - TRANSPORT'!G48="","",'4 - TRANSPORT'!G48)</f>
        <v/>
      </c>
      <c r="AB37" t="str">
        <f>IF('4 - TRANSPORT'!H48="","",'4 - TRANSPORT'!H48)</f>
        <v/>
      </c>
      <c r="AC37" t="str">
        <f>IF('4 - TRANSPORT'!I48="","",'4 - TRANSPORT'!I48)</f>
        <v/>
      </c>
      <c r="AD37" s="26" t="str">
        <f>IF('4 - TRANSPORT'!J48="","",'4 - TRANSPORT'!J48)</f>
        <v/>
      </c>
      <c r="AE37" t="str">
        <f>IF('4 - TRANSPORT'!K48="","",'4 - TRANSPORT'!K48)</f>
        <v/>
      </c>
      <c r="AF37" t="str">
        <f>IF('4 - TRANSPORT'!L48="","",'4 - TRANSPORT'!L48)</f>
        <v/>
      </c>
      <c r="AG37" t="str">
        <f>IF('4 - TRANSPORT'!M48="","",'4 - TRANSPORT'!M48)</f>
        <v/>
      </c>
      <c r="AH37" s="8" t="str">
        <f>IF('4 - TRANSPORT'!N48="","",'4 - TRANSPORT'!N48)</f>
        <v/>
      </c>
      <c r="AI37" t="str">
        <f>IF('4 - TRANSPORT'!O48="","",'4 - TRANSPORT'!O48)</f>
        <v/>
      </c>
      <c r="AJ37" t="str">
        <f>IF('4 - TRANSPORT'!P48="","",'4 - TRANSPORT'!P48)</f>
        <v/>
      </c>
      <c r="AK37" s="26" t="str">
        <f>IF('4 - TRANSPORT'!Q48="","",'4 - TRANSPORT'!Q48)</f>
        <v/>
      </c>
      <c r="AL37" t="str">
        <f>IF('4 - TRANSPORT'!R48="","",'4 - TRANSPORT'!R48)</f>
        <v/>
      </c>
      <c r="AM37" t="str">
        <f>IF('4 - TRANSPORT'!S48="","",'4 - TRANSPORT'!S48)</f>
        <v/>
      </c>
      <c r="AN37" t="str">
        <f>IF('4 - TRANSPORT'!T48="","",'4 - TRANSPORT'!T48)</f>
        <v/>
      </c>
      <c r="AO37" s="8" t="str">
        <f>IF('3 - FORM COMP'!L48="","",'3 - FORM COMP'!L48)</f>
        <v/>
      </c>
      <c r="AP37" t="str">
        <f>IF('3 - FORM COMP'!M48="","",'3 - FORM COMP'!M48)</f>
        <v/>
      </c>
      <c r="AQ37" t="str">
        <f>IF('3 - FORM COMP'!O48="","",'3 - FORM COMP'!O48)</f>
        <v/>
      </c>
      <c r="AR37" t="str">
        <f>IF('3 - FORM COMP'!P48="","",'3 - FORM COMP'!P48)</f>
        <v/>
      </c>
      <c r="AS37" t="str">
        <f>IF('3 - FORM COMP'!R48="","",'3 - FORM COMP'!R48)</f>
        <v/>
      </c>
      <c r="AT37" t="str">
        <f>IF('3 - FORM COMP'!S48="","",'3 - FORM COMP'!S48)</f>
        <v/>
      </c>
      <c r="AU37" t="str">
        <f>IF('3 - FORM COMP'!U48="","",'3 - FORM COMP'!U48)</f>
        <v/>
      </c>
      <c r="AV37" t="str">
        <f>IF('3 - FORM COMP'!V48="","",'3 - FORM COMP'!V48)</f>
        <v/>
      </c>
      <c r="AW37" t="str">
        <f>IF('3 - FORM COMP'!X48="","",'3 - FORM COMP'!X48)</f>
        <v/>
      </c>
      <c r="AX37" t="str">
        <f>IF('3 - FORM COMP'!Y48="","",'3 - FORM COMP'!Y48)</f>
        <v/>
      </c>
      <c r="AY37" t="str">
        <f>IF('3 - FORM COMP'!AA48="","",'3 - FORM COMP'!AA48)</f>
        <v/>
      </c>
      <c r="AZ37" t="str">
        <f>IF('3 - FORM COMP'!AB48="","",'3 - FORM COMP'!AB48)</f>
        <v/>
      </c>
      <c r="BA37" t="str">
        <f>IF('3 - FORM COMP'!AC48="","",'3 - FORM COMP'!AC48)</f>
        <v/>
      </c>
    </row>
    <row r="38" spans="1:53">
      <c r="A38" t="str">
        <f>IF(E38="","",'1 - SUMMARY'!F$10)</f>
        <v/>
      </c>
      <c r="B38" t="str">
        <f t="shared" si="0"/>
        <v/>
      </c>
      <c r="C38" t="str">
        <f>IF(AMOUNT!D49="","",AMOUNT!D49)</f>
        <v/>
      </c>
      <c r="D38" t="str">
        <f>IF(E38="","",'2 - FORM GENERAL'!D49)</f>
        <v/>
      </c>
      <c r="E38" t="str">
        <f>IF('2 - FORM GENERAL'!E49="","",'2 - FORM GENERAL'!E49)</f>
        <v/>
      </c>
      <c r="F38" t="str">
        <f>IF('2 - FORM GENERAL'!F49="","",'2 - FORM GENERAL'!F49)</f>
        <v/>
      </c>
      <c r="G38" t="str">
        <f>IF('2 - FORM GENERAL'!G49="","",'2 - FORM GENERAL'!G49)</f>
        <v/>
      </c>
      <c r="H38" t="str">
        <f>IF('2 - FORM GENERAL'!H49="","",'2 - FORM GENERAL'!H49)</f>
        <v/>
      </c>
      <c r="I38" t="str">
        <f>IF('2 - FORM GENERAL'!I49="","",'2 - FORM GENERAL'!I49)</f>
        <v/>
      </c>
      <c r="J38" s="8" t="str">
        <f>IF('2 - FORM GENERAL'!J49="","",'2 - FORM GENERAL'!J49)</f>
        <v/>
      </c>
      <c r="K38" t="str">
        <f>IF('2 - FORM GENERAL'!K49="","",'2 - FORM GENERAL'!K49)</f>
        <v/>
      </c>
      <c r="L38" s="8" t="str">
        <f>IF('2 - FORM GENERAL'!L49="","",'2 - FORM GENERAL'!L49)</f>
        <v/>
      </c>
      <c r="M38" s="8" t="str">
        <f>IF('2 - FORM GENERAL'!M49="","",'2 - FORM GENERAL'!M49)</f>
        <v/>
      </c>
      <c r="N38" t="str">
        <f>IF('2 - FORM GENERAL'!N49="","",'2 - FORM GENERAL'!N49)</f>
        <v/>
      </c>
      <c r="O38" t="str">
        <f>IF('3 - FORM COMP'!J49="","",'3 - FORM COMP'!J49)</f>
        <v/>
      </c>
      <c r="P38" s="8" t="str">
        <f>IF('3 - FORM COMP'!K49="","",'3 - FORM COMP'!K49)</f>
        <v/>
      </c>
      <c r="Q38" s="8" t="str">
        <f>IF('3 - FORM COMP'!N49="","",'3 - FORM COMP'!N49)</f>
        <v/>
      </c>
      <c r="R38" s="8" t="str">
        <f>IF('3 - FORM COMP'!Q49="","",'3 - FORM COMP'!Q49)</f>
        <v/>
      </c>
      <c r="S38" s="8" t="str">
        <f>IF('3 - FORM COMP'!T49="","",'3 - FORM COMP'!T49)</f>
        <v/>
      </c>
      <c r="T38" s="8" t="str">
        <f>IF('3 - FORM COMP'!W49="","",'3 - FORM COMP'!W49)</f>
        <v/>
      </c>
      <c r="U38" t="str">
        <f>IF('3 - FORM COMP'!Z49="","",'3 - FORM COMP'!Z49)</f>
        <v/>
      </c>
      <c r="V38" s="8"/>
      <c r="W38" s="8"/>
      <c r="X38" t="str">
        <f>IF('3 - FORM COMP'!AD49="","",'3 - FORM COMP'!AD49)</f>
        <v/>
      </c>
      <c r="Y38" t="str">
        <f>IF('3 - FORM COMP'!AE49="","",'3 - FORM COMP'!AE49)</f>
        <v/>
      </c>
      <c r="Z38" t="str">
        <f>IF('3 - FORM COMP'!AF49="","",'3 - FORM COMP'!AF49)</f>
        <v/>
      </c>
      <c r="AA38" s="8" t="str">
        <f>IF('4 - TRANSPORT'!G49="","",'4 - TRANSPORT'!G49)</f>
        <v/>
      </c>
      <c r="AB38" t="str">
        <f>IF('4 - TRANSPORT'!H49="","",'4 - TRANSPORT'!H49)</f>
        <v/>
      </c>
      <c r="AC38" t="str">
        <f>IF('4 - TRANSPORT'!I49="","",'4 - TRANSPORT'!I49)</f>
        <v/>
      </c>
      <c r="AD38" s="26" t="str">
        <f>IF('4 - TRANSPORT'!J49="","",'4 - TRANSPORT'!J49)</f>
        <v/>
      </c>
      <c r="AE38" t="str">
        <f>IF('4 - TRANSPORT'!K49="","",'4 - TRANSPORT'!K49)</f>
        <v/>
      </c>
      <c r="AF38" t="str">
        <f>IF('4 - TRANSPORT'!L49="","",'4 - TRANSPORT'!L49)</f>
        <v/>
      </c>
      <c r="AG38" t="str">
        <f>IF('4 - TRANSPORT'!M49="","",'4 - TRANSPORT'!M49)</f>
        <v/>
      </c>
      <c r="AH38" s="8" t="str">
        <f>IF('4 - TRANSPORT'!N49="","",'4 - TRANSPORT'!N49)</f>
        <v/>
      </c>
      <c r="AI38" t="str">
        <f>IF('4 - TRANSPORT'!O49="","",'4 - TRANSPORT'!O49)</f>
        <v/>
      </c>
      <c r="AJ38" t="str">
        <f>IF('4 - TRANSPORT'!P49="","",'4 - TRANSPORT'!P49)</f>
        <v/>
      </c>
      <c r="AK38" s="26" t="str">
        <f>IF('4 - TRANSPORT'!Q49="","",'4 - TRANSPORT'!Q49)</f>
        <v/>
      </c>
      <c r="AL38" t="str">
        <f>IF('4 - TRANSPORT'!R49="","",'4 - TRANSPORT'!R49)</f>
        <v/>
      </c>
      <c r="AM38" t="str">
        <f>IF('4 - TRANSPORT'!S49="","",'4 - TRANSPORT'!S49)</f>
        <v/>
      </c>
      <c r="AN38" t="str">
        <f>IF('4 - TRANSPORT'!T49="","",'4 - TRANSPORT'!T49)</f>
        <v/>
      </c>
      <c r="AO38" s="8" t="str">
        <f>IF('3 - FORM COMP'!L49="","",'3 - FORM COMP'!L49)</f>
        <v/>
      </c>
      <c r="AP38" t="str">
        <f>IF('3 - FORM COMP'!M49="","",'3 - FORM COMP'!M49)</f>
        <v/>
      </c>
      <c r="AQ38" t="str">
        <f>IF('3 - FORM COMP'!O49="","",'3 - FORM COMP'!O49)</f>
        <v/>
      </c>
      <c r="AR38" t="str">
        <f>IF('3 - FORM COMP'!P49="","",'3 - FORM COMP'!P49)</f>
        <v/>
      </c>
      <c r="AS38" t="str">
        <f>IF('3 - FORM COMP'!R49="","",'3 - FORM COMP'!R49)</f>
        <v/>
      </c>
      <c r="AT38" t="str">
        <f>IF('3 - FORM COMP'!S49="","",'3 - FORM COMP'!S49)</f>
        <v/>
      </c>
      <c r="AU38" t="str">
        <f>IF('3 - FORM COMP'!U49="","",'3 - FORM COMP'!U49)</f>
        <v/>
      </c>
      <c r="AV38" t="str">
        <f>IF('3 - FORM COMP'!V49="","",'3 - FORM COMP'!V49)</f>
        <v/>
      </c>
      <c r="AW38" t="str">
        <f>IF('3 - FORM COMP'!X49="","",'3 - FORM COMP'!X49)</f>
        <v/>
      </c>
      <c r="AX38" t="str">
        <f>IF('3 - FORM COMP'!Y49="","",'3 - FORM COMP'!Y49)</f>
        <v/>
      </c>
      <c r="AY38" t="str">
        <f>IF('3 - FORM COMP'!AA49="","",'3 - FORM COMP'!AA49)</f>
        <v/>
      </c>
      <c r="AZ38" t="str">
        <f>IF('3 - FORM COMP'!AB49="","",'3 - FORM COMP'!AB49)</f>
        <v/>
      </c>
      <c r="BA38" t="str">
        <f>IF('3 - FORM COMP'!AC49="","",'3 - FORM COMP'!AC49)</f>
        <v/>
      </c>
    </row>
    <row r="39" spans="1:53">
      <c r="A39" t="str">
        <f>IF(E39="","",'1 - SUMMARY'!F$10)</f>
        <v/>
      </c>
      <c r="B39" t="str">
        <f t="shared" si="0"/>
        <v/>
      </c>
      <c r="C39" t="str">
        <f>IF(AMOUNT!D50="","",AMOUNT!D50)</f>
        <v/>
      </c>
      <c r="D39" t="str">
        <f>IF(E39="","",'2 - FORM GENERAL'!D50)</f>
        <v/>
      </c>
      <c r="E39" t="str">
        <f>IF('2 - FORM GENERAL'!E50="","",'2 - FORM GENERAL'!E50)</f>
        <v/>
      </c>
      <c r="F39" t="str">
        <f>IF('2 - FORM GENERAL'!F50="","",'2 - FORM GENERAL'!F50)</f>
        <v/>
      </c>
      <c r="G39" t="str">
        <f>IF('2 - FORM GENERAL'!G50="","",'2 - FORM GENERAL'!G50)</f>
        <v/>
      </c>
      <c r="H39" t="str">
        <f>IF('2 - FORM GENERAL'!H50="","",'2 - FORM GENERAL'!H50)</f>
        <v/>
      </c>
      <c r="I39" t="str">
        <f>IF('2 - FORM GENERAL'!I50="","",'2 - FORM GENERAL'!I50)</f>
        <v/>
      </c>
      <c r="J39" s="8" t="str">
        <f>IF('2 - FORM GENERAL'!J50="","",'2 - FORM GENERAL'!J50)</f>
        <v/>
      </c>
      <c r="K39" t="str">
        <f>IF('2 - FORM GENERAL'!K50="","",'2 - FORM GENERAL'!K50)</f>
        <v/>
      </c>
      <c r="L39" s="8" t="str">
        <f>IF('2 - FORM GENERAL'!L50="","",'2 - FORM GENERAL'!L50)</f>
        <v/>
      </c>
      <c r="M39" s="8" t="str">
        <f>IF('2 - FORM GENERAL'!M50="","",'2 - FORM GENERAL'!M50)</f>
        <v/>
      </c>
      <c r="N39" t="str">
        <f>IF('2 - FORM GENERAL'!N50="","",'2 - FORM GENERAL'!N50)</f>
        <v/>
      </c>
      <c r="O39" t="str">
        <f>IF('3 - FORM COMP'!J50="","",'3 - FORM COMP'!J50)</f>
        <v/>
      </c>
      <c r="P39" s="8" t="str">
        <f>IF('3 - FORM COMP'!K50="","",'3 - FORM COMP'!K50)</f>
        <v/>
      </c>
      <c r="Q39" s="8" t="str">
        <f>IF('3 - FORM COMP'!N50="","",'3 - FORM COMP'!N50)</f>
        <v/>
      </c>
      <c r="R39" s="8" t="str">
        <f>IF('3 - FORM COMP'!Q50="","",'3 - FORM COMP'!Q50)</f>
        <v/>
      </c>
      <c r="S39" s="8" t="str">
        <f>IF('3 - FORM COMP'!T50="","",'3 - FORM COMP'!T50)</f>
        <v/>
      </c>
      <c r="T39" s="8" t="str">
        <f>IF('3 - FORM COMP'!W50="","",'3 - FORM COMP'!W50)</f>
        <v/>
      </c>
      <c r="U39" t="str">
        <f>IF('3 - FORM COMP'!Z50="","",'3 - FORM COMP'!Z50)</f>
        <v/>
      </c>
      <c r="V39" s="8"/>
      <c r="W39" s="8"/>
      <c r="X39" t="str">
        <f>IF('3 - FORM COMP'!AD50="","",'3 - FORM COMP'!AD50)</f>
        <v/>
      </c>
      <c r="Y39" t="str">
        <f>IF('3 - FORM COMP'!AE50="","",'3 - FORM COMP'!AE50)</f>
        <v/>
      </c>
      <c r="Z39" t="str">
        <f>IF('3 - FORM COMP'!AF50="","",'3 - FORM COMP'!AF50)</f>
        <v/>
      </c>
      <c r="AA39" s="8" t="str">
        <f>IF('4 - TRANSPORT'!G50="","",'4 - TRANSPORT'!G50)</f>
        <v/>
      </c>
      <c r="AB39" t="str">
        <f>IF('4 - TRANSPORT'!H50="","",'4 - TRANSPORT'!H50)</f>
        <v/>
      </c>
      <c r="AC39" t="str">
        <f>IF('4 - TRANSPORT'!I50="","",'4 - TRANSPORT'!I50)</f>
        <v/>
      </c>
      <c r="AD39" s="26" t="str">
        <f>IF('4 - TRANSPORT'!J50="","",'4 - TRANSPORT'!J50)</f>
        <v/>
      </c>
      <c r="AE39" t="str">
        <f>IF('4 - TRANSPORT'!K50="","",'4 - TRANSPORT'!K50)</f>
        <v/>
      </c>
      <c r="AF39" t="str">
        <f>IF('4 - TRANSPORT'!L50="","",'4 - TRANSPORT'!L50)</f>
        <v/>
      </c>
      <c r="AG39" t="str">
        <f>IF('4 - TRANSPORT'!M50="","",'4 - TRANSPORT'!M50)</f>
        <v/>
      </c>
      <c r="AH39" s="8" t="str">
        <f>IF('4 - TRANSPORT'!N50="","",'4 - TRANSPORT'!N50)</f>
        <v/>
      </c>
      <c r="AI39" t="str">
        <f>IF('4 - TRANSPORT'!O50="","",'4 - TRANSPORT'!O50)</f>
        <v/>
      </c>
      <c r="AJ39" t="str">
        <f>IF('4 - TRANSPORT'!P50="","",'4 - TRANSPORT'!P50)</f>
        <v/>
      </c>
      <c r="AK39" s="26" t="str">
        <f>IF('4 - TRANSPORT'!Q50="","",'4 - TRANSPORT'!Q50)</f>
        <v/>
      </c>
      <c r="AL39" t="str">
        <f>IF('4 - TRANSPORT'!R50="","",'4 - TRANSPORT'!R50)</f>
        <v/>
      </c>
      <c r="AM39" t="str">
        <f>IF('4 - TRANSPORT'!S50="","",'4 - TRANSPORT'!S50)</f>
        <v/>
      </c>
      <c r="AN39" t="str">
        <f>IF('4 - TRANSPORT'!T50="","",'4 - TRANSPORT'!T50)</f>
        <v/>
      </c>
      <c r="AO39" s="8" t="str">
        <f>IF('3 - FORM COMP'!L50="","",'3 - FORM COMP'!L50)</f>
        <v/>
      </c>
      <c r="AP39" t="str">
        <f>IF('3 - FORM COMP'!M50="","",'3 - FORM COMP'!M50)</f>
        <v/>
      </c>
      <c r="AQ39" t="str">
        <f>IF('3 - FORM COMP'!O50="","",'3 - FORM COMP'!O50)</f>
        <v/>
      </c>
      <c r="AR39" t="str">
        <f>IF('3 - FORM COMP'!P50="","",'3 - FORM COMP'!P50)</f>
        <v/>
      </c>
      <c r="AS39" t="str">
        <f>IF('3 - FORM COMP'!R50="","",'3 - FORM COMP'!R50)</f>
        <v/>
      </c>
      <c r="AT39" t="str">
        <f>IF('3 - FORM COMP'!S50="","",'3 - FORM COMP'!S50)</f>
        <v/>
      </c>
      <c r="AU39" t="str">
        <f>IF('3 - FORM COMP'!U50="","",'3 - FORM COMP'!U50)</f>
        <v/>
      </c>
      <c r="AV39" t="str">
        <f>IF('3 - FORM COMP'!V50="","",'3 - FORM COMP'!V50)</f>
        <v/>
      </c>
      <c r="AW39" t="str">
        <f>IF('3 - FORM COMP'!X50="","",'3 - FORM COMP'!X50)</f>
        <v/>
      </c>
      <c r="AX39" t="str">
        <f>IF('3 - FORM COMP'!Y50="","",'3 - FORM COMP'!Y50)</f>
        <v/>
      </c>
      <c r="AY39" t="str">
        <f>IF('3 - FORM COMP'!AA50="","",'3 - FORM COMP'!AA50)</f>
        <v/>
      </c>
      <c r="AZ39" t="str">
        <f>IF('3 - FORM COMP'!AB50="","",'3 - FORM COMP'!AB50)</f>
        <v/>
      </c>
      <c r="BA39" t="str">
        <f>IF('3 - FORM COMP'!AC50="","",'3 - FORM COMP'!AC50)</f>
        <v/>
      </c>
    </row>
    <row r="40" spans="1:53">
      <c r="A40" t="str">
        <f>IF(E40="","",'1 - SUMMARY'!F$10)</f>
        <v/>
      </c>
      <c r="B40" t="str">
        <f t="shared" si="0"/>
        <v/>
      </c>
      <c r="C40" t="str">
        <f>IF(AMOUNT!D51="","",AMOUNT!D51)</f>
        <v/>
      </c>
      <c r="D40" t="str">
        <f>IF(E40="","",'2 - FORM GENERAL'!D51)</f>
        <v/>
      </c>
      <c r="E40" t="str">
        <f>IF('2 - FORM GENERAL'!E51="","",'2 - FORM GENERAL'!E51)</f>
        <v/>
      </c>
      <c r="F40" t="str">
        <f>IF('2 - FORM GENERAL'!F51="","",'2 - FORM GENERAL'!F51)</f>
        <v/>
      </c>
      <c r="G40" t="str">
        <f>IF('2 - FORM GENERAL'!G51="","",'2 - FORM GENERAL'!G51)</f>
        <v/>
      </c>
      <c r="H40" t="str">
        <f>IF('2 - FORM GENERAL'!H51="","",'2 - FORM GENERAL'!H51)</f>
        <v/>
      </c>
      <c r="I40" t="str">
        <f>IF('2 - FORM GENERAL'!I51="","",'2 - FORM GENERAL'!I51)</f>
        <v/>
      </c>
      <c r="J40" s="8" t="str">
        <f>IF('2 - FORM GENERAL'!J51="","",'2 - FORM GENERAL'!J51)</f>
        <v/>
      </c>
      <c r="K40" t="str">
        <f>IF('2 - FORM GENERAL'!K51="","",'2 - FORM GENERAL'!K51)</f>
        <v/>
      </c>
      <c r="L40" s="8" t="str">
        <f>IF('2 - FORM GENERAL'!L51="","",'2 - FORM GENERAL'!L51)</f>
        <v/>
      </c>
      <c r="M40" s="8" t="str">
        <f>IF('2 - FORM GENERAL'!M51="","",'2 - FORM GENERAL'!M51)</f>
        <v/>
      </c>
      <c r="N40" t="str">
        <f>IF('2 - FORM GENERAL'!N51="","",'2 - FORM GENERAL'!N51)</f>
        <v/>
      </c>
      <c r="O40" t="str">
        <f>IF('3 - FORM COMP'!J51="","",'3 - FORM COMP'!J51)</f>
        <v/>
      </c>
      <c r="P40" s="8" t="str">
        <f>IF('3 - FORM COMP'!K51="","",'3 - FORM COMP'!K51)</f>
        <v/>
      </c>
      <c r="Q40" s="8" t="str">
        <f>IF('3 - FORM COMP'!N51="","",'3 - FORM COMP'!N51)</f>
        <v/>
      </c>
      <c r="R40" s="8" t="str">
        <f>IF('3 - FORM COMP'!Q51="","",'3 - FORM COMP'!Q51)</f>
        <v/>
      </c>
      <c r="S40" s="8" t="str">
        <f>IF('3 - FORM COMP'!T51="","",'3 - FORM COMP'!T51)</f>
        <v/>
      </c>
      <c r="T40" s="8" t="str">
        <f>IF('3 - FORM COMP'!W51="","",'3 - FORM COMP'!W51)</f>
        <v/>
      </c>
      <c r="U40" t="str">
        <f>IF('3 - FORM COMP'!Z51="","",'3 - FORM COMP'!Z51)</f>
        <v/>
      </c>
      <c r="V40" s="8"/>
      <c r="W40" s="8"/>
      <c r="X40" t="str">
        <f>IF('3 - FORM COMP'!AD51="","",'3 - FORM COMP'!AD51)</f>
        <v/>
      </c>
      <c r="Y40" t="str">
        <f>IF('3 - FORM COMP'!AE51="","",'3 - FORM COMP'!AE51)</f>
        <v/>
      </c>
      <c r="Z40" t="str">
        <f>IF('3 - FORM COMP'!AF51="","",'3 - FORM COMP'!AF51)</f>
        <v/>
      </c>
      <c r="AA40" s="8" t="str">
        <f>IF('4 - TRANSPORT'!G51="","",'4 - TRANSPORT'!G51)</f>
        <v/>
      </c>
      <c r="AB40" t="str">
        <f>IF('4 - TRANSPORT'!H51="","",'4 - TRANSPORT'!H51)</f>
        <v/>
      </c>
      <c r="AC40" t="str">
        <f>IF('4 - TRANSPORT'!I51="","",'4 - TRANSPORT'!I51)</f>
        <v/>
      </c>
      <c r="AD40" s="26" t="str">
        <f>IF('4 - TRANSPORT'!J51="","",'4 - TRANSPORT'!J51)</f>
        <v/>
      </c>
      <c r="AE40" t="str">
        <f>IF('4 - TRANSPORT'!K51="","",'4 - TRANSPORT'!K51)</f>
        <v/>
      </c>
      <c r="AF40" t="str">
        <f>IF('4 - TRANSPORT'!L51="","",'4 - TRANSPORT'!L51)</f>
        <v/>
      </c>
      <c r="AG40" t="str">
        <f>IF('4 - TRANSPORT'!M51="","",'4 - TRANSPORT'!M51)</f>
        <v/>
      </c>
      <c r="AH40" s="8" t="str">
        <f>IF('4 - TRANSPORT'!N51="","",'4 - TRANSPORT'!N51)</f>
        <v/>
      </c>
      <c r="AI40" t="str">
        <f>IF('4 - TRANSPORT'!O51="","",'4 - TRANSPORT'!O51)</f>
        <v/>
      </c>
      <c r="AJ40" t="str">
        <f>IF('4 - TRANSPORT'!P51="","",'4 - TRANSPORT'!P51)</f>
        <v/>
      </c>
      <c r="AK40" s="26" t="str">
        <f>IF('4 - TRANSPORT'!Q51="","",'4 - TRANSPORT'!Q51)</f>
        <v/>
      </c>
      <c r="AL40" t="str">
        <f>IF('4 - TRANSPORT'!R51="","",'4 - TRANSPORT'!R51)</f>
        <v/>
      </c>
      <c r="AM40" t="str">
        <f>IF('4 - TRANSPORT'!S51="","",'4 - TRANSPORT'!S51)</f>
        <v/>
      </c>
      <c r="AN40" t="str">
        <f>IF('4 - TRANSPORT'!T51="","",'4 - TRANSPORT'!T51)</f>
        <v/>
      </c>
      <c r="AO40" s="8" t="str">
        <f>IF('3 - FORM COMP'!L51="","",'3 - FORM COMP'!L51)</f>
        <v/>
      </c>
      <c r="AP40" t="str">
        <f>IF('3 - FORM COMP'!M51="","",'3 - FORM COMP'!M51)</f>
        <v/>
      </c>
      <c r="AQ40" t="str">
        <f>IF('3 - FORM COMP'!O51="","",'3 - FORM COMP'!O51)</f>
        <v/>
      </c>
      <c r="AR40" t="str">
        <f>IF('3 - FORM COMP'!P51="","",'3 - FORM COMP'!P51)</f>
        <v/>
      </c>
      <c r="AS40" t="str">
        <f>IF('3 - FORM COMP'!R51="","",'3 - FORM COMP'!R51)</f>
        <v/>
      </c>
      <c r="AT40" t="str">
        <f>IF('3 - FORM COMP'!S51="","",'3 - FORM COMP'!S51)</f>
        <v/>
      </c>
      <c r="AU40" t="str">
        <f>IF('3 - FORM COMP'!U51="","",'3 - FORM COMP'!U51)</f>
        <v/>
      </c>
      <c r="AV40" t="str">
        <f>IF('3 - FORM COMP'!V51="","",'3 - FORM COMP'!V51)</f>
        <v/>
      </c>
      <c r="AW40" t="str">
        <f>IF('3 - FORM COMP'!X51="","",'3 - FORM COMP'!X51)</f>
        <v/>
      </c>
      <c r="AX40" t="str">
        <f>IF('3 - FORM COMP'!Y51="","",'3 - FORM COMP'!Y51)</f>
        <v/>
      </c>
      <c r="AY40" t="str">
        <f>IF('3 - FORM COMP'!AA51="","",'3 - FORM COMP'!AA51)</f>
        <v/>
      </c>
      <c r="AZ40" t="str">
        <f>IF('3 - FORM COMP'!AB51="","",'3 - FORM COMP'!AB51)</f>
        <v/>
      </c>
      <c r="BA40" t="str">
        <f>IF('3 - FORM COMP'!AC51="","",'3 - FORM COMP'!AC51)</f>
        <v/>
      </c>
    </row>
    <row r="41" spans="1:53">
      <c r="A41" t="str">
        <f>IF(E41="","",'1 - SUMMARY'!F$10)</f>
        <v/>
      </c>
      <c r="B41" t="str">
        <f t="shared" si="0"/>
        <v/>
      </c>
      <c r="C41" t="str">
        <f>IF(AMOUNT!D52="","",AMOUNT!D52)</f>
        <v/>
      </c>
      <c r="D41" t="str">
        <f>IF(E41="","",'2 - FORM GENERAL'!D52)</f>
        <v/>
      </c>
      <c r="E41" t="str">
        <f>IF('2 - FORM GENERAL'!E52="","",'2 - FORM GENERAL'!E52)</f>
        <v/>
      </c>
      <c r="F41" t="str">
        <f>IF('2 - FORM GENERAL'!F52="","",'2 - FORM GENERAL'!F52)</f>
        <v/>
      </c>
      <c r="G41" t="str">
        <f>IF('2 - FORM GENERAL'!G52="","",'2 - FORM GENERAL'!G52)</f>
        <v/>
      </c>
      <c r="H41" t="str">
        <f>IF('2 - FORM GENERAL'!H52="","",'2 - FORM GENERAL'!H52)</f>
        <v/>
      </c>
      <c r="I41" t="str">
        <f>IF('2 - FORM GENERAL'!I52="","",'2 - FORM GENERAL'!I52)</f>
        <v/>
      </c>
      <c r="J41" s="8" t="str">
        <f>IF('2 - FORM GENERAL'!J52="","",'2 - FORM GENERAL'!J52)</f>
        <v/>
      </c>
      <c r="K41" t="str">
        <f>IF('2 - FORM GENERAL'!K52="","",'2 - FORM GENERAL'!K52)</f>
        <v/>
      </c>
      <c r="L41" s="8" t="str">
        <f>IF('2 - FORM GENERAL'!L52="","",'2 - FORM GENERAL'!L52)</f>
        <v/>
      </c>
      <c r="M41" s="8" t="str">
        <f>IF('2 - FORM GENERAL'!M52="","",'2 - FORM GENERAL'!M52)</f>
        <v/>
      </c>
      <c r="N41" t="str">
        <f>IF('2 - FORM GENERAL'!N52="","",'2 - FORM GENERAL'!N52)</f>
        <v/>
      </c>
      <c r="O41" t="str">
        <f>IF('3 - FORM COMP'!J52="","",'3 - FORM COMP'!J52)</f>
        <v/>
      </c>
      <c r="P41" s="8" t="str">
        <f>IF('3 - FORM COMP'!K52="","",'3 - FORM COMP'!K52)</f>
        <v/>
      </c>
      <c r="Q41" s="8" t="str">
        <f>IF('3 - FORM COMP'!N52="","",'3 - FORM COMP'!N52)</f>
        <v/>
      </c>
      <c r="R41" s="8" t="str">
        <f>IF('3 - FORM COMP'!Q52="","",'3 - FORM COMP'!Q52)</f>
        <v/>
      </c>
      <c r="S41" s="8" t="str">
        <f>IF('3 - FORM COMP'!T52="","",'3 - FORM COMP'!T52)</f>
        <v/>
      </c>
      <c r="T41" s="8" t="str">
        <f>IF('3 - FORM COMP'!W52="","",'3 - FORM COMP'!W52)</f>
        <v/>
      </c>
      <c r="U41" t="str">
        <f>IF('3 - FORM COMP'!Z52="","",'3 - FORM COMP'!Z52)</f>
        <v/>
      </c>
      <c r="V41" s="8"/>
      <c r="W41" s="8"/>
      <c r="X41" t="str">
        <f>IF('3 - FORM COMP'!AD52="","",'3 - FORM COMP'!AD52)</f>
        <v/>
      </c>
      <c r="Y41" t="str">
        <f>IF('3 - FORM COMP'!AE52="","",'3 - FORM COMP'!AE52)</f>
        <v/>
      </c>
      <c r="Z41" t="str">
        <f>IF('3 - FORM COMP'!AF52="","",'3 - FORM COMP'!AF52)</f>
        <v/>
      </c>
      <c r="AA41" s="8" t="str">
        <f>IF('4 - TRANSPORT'!G52="","",'4 - TRANSPORT'!G52)</f>
        <v/>
      </c>
      <c r="AB41" t="str">
        <f>IF('4 - TRANSPORT'!H52="","",'4 - TRANSPORT'!H52)</f>
        <v/>
      </c>
      <c r="AC41" t="str">
        <f>IF('4 - TRANSPORT'!I52="","",'4 - TRANSPORT'!I52)</f>
        <v/>
      </c>
      <c r="AD41" s="26" t="str">
        <f>IF('4 - TRANSPORT'!J52="","",'4 - TRANSPORT'!J52)</f>
        <v/>
      </c>
      <c r="AE41" t="str">
        <f>IF('4 - TRANSPORT'!K52="","",'4 - TRANSPORT'!K52)</f>
        <v/>
      </c>
      <c r="AF41" t="str">
        <f>IF('4 - TRANSPORT'!L52="","",'4 - TRANSPORT'!L52)</f>
        <v/>
      </c>
      <c r="AG41" t="str">
        <f>IF('4 - TRANSPORT'!M52="","",'4 - TRANSPORT'!M52)</f>
        <v/>
      </c>
      <c r="AH41" s="8" t="str">
        <f>IF('4 - TRANSPORT'!N52="","",'4 - TRANSPORT'!N52)</f>
        <v/>
      </c>
      <c r="AI41" t="str">
        <f>IF('4 - TRANSPORT'!O52="","",'4 - TRANSPORT'!O52)</f>
        <v/>
      </c>
      <c r="AJ41" t="str">
        <f>IF('4 - TRANSPORT'!P52="","",'4 - TRANSPORT'!P52)</f>
        <v/>
      </c>
      <c r="AK41" s="26" t="str">
        <f>IF('4 - TRANSPORT'!Q52="","",'4 - TRANSPORT'!Q52)</f>
        <v/>
      </c>
      <c r="AL41" t="str">
        <f>IF('4 - TRANSPORT'!R52="","",'4 - TRANSPORT'!R52)</f>
        <v/>
      </c>
      <c r="AM41" t="str">
        <f>IF('4 - TRANSPORT'!S52="","",'4 - TRANSPORT'!S52)</f>
        <v/>
      </c>
      <c r="AN41" t="str">
        <f>IF('4 - TRANSPORT'!T52="","",'4 - TRANSPORT'!T52)</f>
        <v/>
      </c>
      <c r="AO41" s="8" t="str">
        <f>IF('3 - FORM COMP'!L52="","",'3 - FORM COMP'!L52)</f>
        <v/>
      </c>
      <c r="AP41" t="str">
        <f>IF('3 - FORM COMP'!M52="","",'3 - FORM COMP'!M52)</f>
        <v/>
      </c>
      <c r="AQ41" t="str">
        <f>IF('3 - FORM COMP'!O52="","",'3 - FORM COMP'!O52)</f>
        <v/>
      </c>
      <c r="AR41" t="str">
        <f>IF('3 - FORM COMP'!P52="","",'3 - FORM COMP'!P52)</f>
        <v/>
      </c>
      <c r="AS41" t="str">
        <f>IF('3 - FORM COMP'!R52="","",'3 - FORM COMP'!R52)</f>
        <v/>
      </c>
      <c r="AT41" t="str">
        <f>IF('3 - FORM COMP'!S52="","",'3 - FORM COMP'!S52)</f>
        <v/>
      </c>
      <c r="AU41" t="str">
        <f>IF('3 - FORM COMP'!U52="","",'3 - FORM COMP'!U52)</f>
        <v/>
      </c>
      <c r="AV41" t="str">
        <f>IF('3 - FORM COMP'!V52="","",'3 - FORM COMP'!V52)</f>
        <v/>
      </c>
      <c r="AW41" t="str">
        <f>IF('3 - FORM COMP'!X52="","",'3 - FORM COMP'!X52)</f>
        <v/>
      </c>
      <c r="AX41" t="str">
        <f>IF('3 - FORM COMP'!Y52="","",'3 - FORM COMP'!Y52)</f>
        <v/>
      </c>
      <c r="AY41" t="str">
        <f>IF('3 - FORM COMP'!AA52="","",'3 - FORM COMP'!AA52)</f>
        <v/>
      </c>
      <c r="AZ41" t="str">
        <f>IF('3 - FORM COMP'!AB52="","",'3 - FORM COMP'!AB52)</f>
        <v/>
      </c>
      <c r="BA41" t="str">
        <f>IF('3 - FORM COMP'!AC52="","",'3 - FORM COMP'!AC52)</f>
        <v/>
      </c>
    </row>
    <row r="42" spans="1:53">
      <c r="A42" t="str">
        <f>IF(E42="","",'1 - SUMMARY'!F$10)</f>
        <v/>
      </c>
      <c r="B42" t="str">
        <f t="shared" si="0"/>
        <v/>
      </c>
      <c r="C42" t="str">
        <f>IF(AMOUNT!D53="","",AMOUNT!D53)</f>
        <v/>
      </c>
      <c r="D42" t="str">
        <f>IF(E42="","",'2 - FORM GENERAL'!D53)</f>
        <v/>
      </c>
      <c r="E42" t="str">
        <f>IF('2 - FORM GENERAL'!E53="","",'2 - FORM GENERAL'!E53)</f>
        <v/>
      </c>
      <c r="F42" t="str">
        <f>IF('2 - FORM GENERAL'!F53="","",'2 - FORM GENERAL'!F53)</f>
        <v/>
      </c>
      <c r="G42" t="str">
        <f>IF('2 - FORM GENERAL'!G53="","",'2 - FORM GENERAL'!G53)</f>
        <v/>
      </c>
      <c r="H42" t="str">
        <f>IF('2 - FORM GENERAL'!H53="","",'2 - FORM GENERAL'!H53)</f>
        <v/>
      </c>
      <c r="I42" t="str">
        <f>IF('2 - FORM GENERAL'!I53="","",'2 - FORM GENERAL'!I53)</f>
        <v/>
      </c>
      <c r="J42" s="8" t="str">
        <f>IF('2 - FORM GENERAL'!J53="","",'2 - FORM GENERAL'!J53)</f>
        <v/>
      </c>
      <c r="K42" t="str">
        <f>IF('2 - FORM GENERAL'!K53="","",'2 - FORM GENERAL'!K53)</f>
        <v/>
      </c>
      <c r="L42" s="8" t="str">
        <f>IF('2 - FORM GENERAL'!L53="","",'2 - FORM GENERAL'!L53)</f>
        <v/>
      </c>
      <c r="M42" s="8" t="str">
        <f>IF('2 - FORM GENERAL'!M53="","",'2 - FORM GENERAL'!M53)</f>
        <v/>
      </c>
      <c r="N42" t="str">
        <f>IF('2 - FORM GENERAL'!N53="","",'2 - FORM GENERAL'!N53)</f>
        <v/>
      </c>
      <c r="O42" t="str">
        <f>IF('3 - FORM COMP'!J53="","",'3 - FORM COMP'!J53)</f>
        <v/>
      </c>
      <c r="P42" s="8" t="str">
        <f>IF('3 - FORM COMP'!K53="","",'3 - FORM COMP'!K53)</f>
        <v/>
      </c>
      <c r="Q42" s="8" t="str">
        <f>IF('3 - FORM COMP'!N53="","",'3 - FORM COMP'!N53)</f>
        <v/>
      </c>
      <c r="R42" s="8" t="str">
        <f>IF('3 - FORM COMP'!Q53="","",'3 - FORM COMP'!Q53)</f>
        <v/>
      </c>
      <c r="S42" s="8" t="str">
        <f>IF('3 - FORM COMP'!T53="","",'3 - FORM COMP'!T53)</f>
        <v/>
      </c>
      <c r="T42" s="8" t="str">
        <f>IF('3 - FORM COMP'!W53="","",'3 - FORM COMP'!W53)</f>
        <v/>
      </c>
      <c r="U42" t="str">
        <f>IF('3 - FORM COMP'!Z53="","",'3 - FORM COMP'!Z53)</f>
        <v/>
      </c>
      <c r="V42" s="8"/>
      <c r="W42" s="8"/>
      <c r="X42" t="str">
        <f>IF('3 - FORM COMP'!AD53="","",'3 - FORM COMP'!AD53)</f>
        <v/>
      </c>
      <c r="Y42" t="str">
        <f>IF('3 - FORM COMP'!AE53="","",'3 - FORM COMP'!AE53)</f>
        <v/>
      </c>
      <c r="Z42" t="str">
        <f>IF('3 - FORM COMP'!AF53="","",'3 - FORM COMP'!AF53)</f>
        <v/>
      </c>
      <c r="AA42" s="8" t="str">
        <f>IF('4 - TRANSPORT'!G53="","",'4 - TRANSPORT'!G53)</f>
        <v/>
      </c>
      <c r="AB42" t="str">
        <f>IF('4 - TRANSPORT'!H53="","",'4 - TRANSPORT'!H53)</f>
        <v/>
      </c>
      <c r="AC42" t="str">
        <f>IF('4 - TRANSPORT'!I53="","",'4 - TRANSPORT'!I53)</f>
        <v/>
      </c>
      <c r="AD42" s="26" t="str">
        <f>IF('4 - TRANSPORT'!J53="","",'4 - TRANSPORT'!J53)</f>
        <v/>
      </c>
      <c r="AE42" t="str">
        <f>IF('4 - TRANSPORT'!K53="","",'4 - TRANSPORT'!K53)</f>
        <v/>
      </c>
      <c r="AF42" t="str">
        <f>IF('4 - TRANSPORT'!L53="","",'4 - TRANSPORT'!L53)</f>
        <v/>
      </c>
      <c r="AG42" t="str">
        <f>IF('4 - TRANSPORT'!M53="","",'4 - TRANSPORT'!M53)</f>
        <v/>
      </c>
      <c r="AH42" s="8" t="str">
        <f>IF('4 - TRANSPORT'!N53="","",'4 - TRANSPORT'!N53)</f>
        <v/>
      </c>
      <c r="AI42" t="str">
        <f>IF('4 - TRANSPORT'!O53="","",'4 - TRANSPORT'!O53)</f>
        <v/>
      </c>
      <c r="AJ42" t="str">
        <f>IF('4 - TRANSPORT'!P53="","",'4 - TRANSPORT'!P53)</f>
        <v/>
      </c>
      <c r="AK42" s="26" t="str">
        <f>IF('4 - TRANSPORT'!Q53="","",'4 - TRANSPORT'!Q53)</f>
        <v/>
      </c>
      <c r="AL42" t="str">
        <f>IF('4 - TRANSPORT'!R53="","",'4 - TRANSPORT'!R53)</f>
        <v/>
      </c>
      <c r="AM42" t="str">
        <f>IF('4 - TRANSPORT'!S53="","",'4 - TRANSPORT'!S53)</f>
        <v/>
      </c>
      <c r="AN42" t="str">
        <f>IF('4 - TRANSPORT'!T53="","",'4 - TRANSPORT'!T53)</f>
        <v/>
      </c>
      <c r="AO42" s="8" t="str">
        <f>IF('3 - FORM COMP'!L53="","",'3 - FORM COMP'!L53)</f>
        <v/>
      </c>
      <c r="AP42" t="str">
        <f>IF('3 - FORM COMP'!M53="","",'3 - FORM COMP'!M53)</f>
        <v/>
      </c>
      <c r="AQ42" t="str">
        <f>IF('3 - FORM COMP'!O53="","",'3 - FORM COMP'!O53)</f>
        <v/>
      </c>
      <c r="AR42" t="str">
        <f>IF('3 - FORM COMP'!P53="","",'3 - FORM COMP'!P53)</f>
        <v/>
      </c>
      <c r="AS42" t="str">
        <f>IF('3 - FORM COMP'!R53="","",'3 - FORM COMP'!R53)</f>
        <v/>
      </c>
      <c r="AT42" t="str">
        <f>IF('3 - FORM COMP'!S53="","",'3 - FORM COMP'!S53)</f>
        <v/>
      </c>
      <c r="AU42" t="str">
        <f>IF('3 - FORM COMP'!U53="","",'3 - FORM COMP'!U53)</f>
        <v/>
      </c>
      <c r="AV42" t="str">
        <f>IF('3 - FORM COMP'!V53="","",'3 - FORM COMP'!V53)</f>
        <v/>
      </c>
      <c r="AW42" t="str">
        <f>IF('3 - FORM COMP'!X53="","",'3 - FORM COMP'!X53)</f>
        <v/>
      </c>
      <c r="AX42" t="str">
        <f>IF('3 - FORM COMP'!Y53="","",'3 - FORM COMP'!Y53)</f>
        <v/>
      </c>
      <c r="AY42" t="str">
        <f>IF('3 - FORM COMP'!AA53="","",'3 - FORM COMP'!AA53)</f>
        <v/>
      </c>
      <c r="AZ42" t="str">
        <f>IF('3 - FORM COMP'!AB53="","",'3 - FORM COMP'!AB53)</f>
        <v/>
      </c>
      <c r="BA42" t="str">
        <f>IF('3 - FORM COMP'!AC53="","",'3 - FORM COMP'!AC53)</f>
        <v/>
      </c>
    </row>
    <row r="43" spans="1:53">
      <c r="A43" t="str">
        <f>IF(E43="","",'1 - SUMMARY'!F$10)</f>
        <v/>
      </c>
      <c r="B43" t="str">
        <f t="shared" si="0"/>
        <v/>
      </c>
      <c r="C43" t="str">
        <f>IF(AMOUNT!D54="","",AMOUNT!D54)</f>
        <v/>
      </c>
      <c r="D43" t="str">
        <f>IF(E43="","",'2 - FORM GENERAL'!D54)</f>
        <v/>
      </c>
      <c r="E43" t="str">
        <f>IF('2 - FORM GENERAL'!E54="","",'2 - FORM GENERAL'!E54)</f>
        <v/>
      </c>
      <c r="F43" t="str">
        <f>IF('2 - FORM GENERAL'!F54="","",'2 - FORM GENERAL'!F54)</f>
        <v/>
      </c>
      <c r="G43" t="str">
        <f>IF('2 - FORM GENERAL'!G54="","",'2 - FORM GENERAL'!G54)</f>
        <v/>
      </c>
      <c r="H43" t="str">
        <f>IF('2 - FORM GENERAL'!H54="","",'2 - FORM GENERAL'!H54)</f>
        <v/>
      </c>
      <c r="I43" t="str">
        <f>IF('2 - FORM GENERAL'!I54="","",'2 - FORM GENERAL'!I54)</f>
        <v/>
      </c>
      <c r="J43" s="8" t="str">
        <f>IF('2 - FORM GENERAL'!J54="","",'2 - FORM GENERAL'!J54)</f>
        <v/>
      </c>
      <c r="K43" t="str">
        <f>IF('2 - FORM GENERAL'!K54="","",'2 - FORM GENERAL'!K54)</f>
        <v/>
      </c>
      <c r="L43" s="8" t="str">
        <f>IF('2 - FORM GENERAL'!L54="","",'2 - FORM GENERAL'!L54)</f>
        <v/>
      </c>
      <c r="M43" s="8" t="str">
        <f>IF('2 - FORM GENERAL'!M54="","",'2 - FORM GENERAL'!M54)</f>
        <v/>
      </c>
      <c r="N43" t="str">
        <f>IF('2 - FORM GENERAL'!N54="","",'2 - FORM GENERAL'!N54)</f>
        <v/>
      </c>
      <c r="O43" t="str">
        <f>IF('3 - FORM COMP'!J54="","",'3 - FORM COMP'!J54)</f>
        <v/>
      </c>
      <c r="P43" s="8" t="str">
        <f>IF('3 - FORM COMP'!K54="","",'3 - FORM COMP'!K54)</f>
        <v/>
      </c>
      <c r="Q43" s="8" t="str">
        <f>IF('3 - FORM COMP'!N54="","",'3 - FORM COMP'!N54)</f>
        <v/>
      </c>
      <c r="R43" s="8" t="str">
        <f>IF('3 - FORM COMP'!Q54="","",'3 - FORM COMP'!Q54)</f>
        <v/>
      </c>
      <c r="S43" s="8" t="str">
        <f>IF('3 - FORM COMP'!T54="","",'3 - FORM COMP'!T54)</f>
        <v/>
      </c>
      <c r="T43" s="8" t="str">
        <f>IF('3 - FORM COMP'!W54="","",'3 - FORM COMP'!W54)</f>
        <v/>
      </c>
      <c r="U43" t="str">
        <f>IF('3 - FORM COMP'!Z54="","",'3 - FORM COMP'!Z54)</f>
        <v/>
      </c>
      <c r="V43" s="8"/>
      <c r="W43" s="8"/>
      <c r="X43" t="str">
        <f>IF('3 - FORM COMP'!AD54="","",'3 - FORM COMP'!AD54)</f>
        <v/>
      </c>
      <c r="Y43" t="str">
        <f>IF('3 - FORM COMP'!AE54="","",'3 - FORM COMP'!AE54)</f>
        <v/>
      </c>
      <c r="Z43" t="str">
        <f>IF('3 - FORM COMP'!AF54="","",'3 - FORM COMP'!AF54)</f>
        <v/>
      </c>
      <c r="AA43" s="8" t="str">
        <f>IF('4 - TRANSPORT'!G54="","",'4 - TRANSPORT'!G54)</f>
        <v/>
      </c>
      <c r="AB43" t="str">
        <f>IF('4 - TRANSPORT'!H54="","",'4 - TRANSPORT'!H54)</f>
        <v/>
      </c>
      <c r="AC43" t="str">
        <f>IF('4 - TRANSPORT'!I54="","",'4 - TRANSPORT'!I54)</f>
        <v/>
      </c>
      <c r="AD43" s="26" t="str">
        <f>IF('4 - TRANSPORT'!J54="","",'4 - TRANSPORT'!J54)</f>
        <v/>
      </c>
      <c r="AE43" t="str">
        <f>IF('4 - TRANSPORT'!K54="","",'4 - TRANSPORT'!K54)</f>
        <v/>
      </c>
      <c r="AF43" t="str">
        <f>IF('4 - TRANSPORT'!L54="","",'4 - TRANSPORT'!L54)</f>
        <v/>
      </c>
      <c r="AG43" t="str">
        <f>IF('4 - TRANSPORT'!M54="","",'4 - TRANSPORT'!M54)</f>
        <v/>
      </c>
      <c r="AH43" s="8" t="str">
        <f>IF('4 - TRANSPORT'!N54="","",'4 - TRANSPORT'!N54)</f>
        <v/>
      </c>
      <c r="AI43" t="str">
        <f>IF('4 - TRANSPORT'!O54="","",'4 - TRANSPORT'!O54)</f>
        <v/>
      </c>
      <c r="AJ43" t="str">
        <f>IF('4 - TRANSPORT'!P54="","",'4 - TRANSPORT'!P54)</f>
        <v/>
      </c>
      <c r="AK43" s="26" t="str">
        <f>IF('4 - TRANSPORT'!Q54="","",'4 - TRANSPORT'!Q54)</f>
        <v/>
      </c>
      <c r="AL43" t="str">
        <f>IF('4 - TRANSPORT'!R54="","",'4 - TRANSPORT'!R54)</f>
        <v/>
      </c>
      <c r="AM43" t="str">
        <f>IF('4 - TRANSPORT'!S54="","",'4 - TRANSPORT'!S54)</f>
        <v/>
      </c>
      <c r="AN43" t="str">
        <f>IF('4 - TRANSPORT'!T54="","",'4 - TRANSPORT'!T54)</f>
        <v/>
      </c>
      <c r="AO43" s="8" t="str">
        <f>IF('3 - FORM COMP'!L54="","",'3 - FORM COMP'!L54)</f>
        <v/>
      </c>
      <c r="AP43" t="str">
        <f>IF('3 - FORM COMP'!M54="","",'3 - FORM COMP'!M54)</f>
        <v/>
      </c>
      <c r="AQ43" t="str">
        <f>IF('3 - FORM COMP'!O54="","",'3 - FORM COMP'!O54)</f>
        <v/>
      </c>
      <c r="AR43" t="str">
        <f>IF('3 - FORM COMP'!P54="","",'3 - FORM COMP'!P54)</f>
        <v/>
      </c>
      <c r="AS43" t="str">
        <f>IF('3 - FORM COMP'!R54="","",'3 - FORM COMP'!R54)</f>
        <v/>
      </c>
      <c r="AT43" t="str">
        <f>IF('3 - FORM COMP'!S54="","",'3 - FORM COMP'!S54)</f>
        <v/>
      </c>
      <c r="AU43" t="str">
        <f>IF('3 - FORM COMP'!U54="","",'3 - FORM COMP'!U54)</f>
        <v/>
      </c>
      <c r="AV43" t="str">
        <f>IF('3 - FORM COMP'!V54="","",'3 - FORM COMP'!V54)</f>
        <v/>
      </c>
      <c r="AW43" t="str">
        <f>IF('3 - FORM COMP'!X54="","",'3 - FORM COMP'!X54)</f>
        <v/>
      </c>
      <c r="AX43" t="str">
        <f>IF('3 - FORM COMP'!Y54="","",'3 - FORM COMP'!Y54)</f>
        <v/>
      </c>
      <c r="AY43" t="str">
        <f>IF('3 - FORM COMP'!AA54="","",'3 - FORM COMP'!AA54)</f>
        <v/>
      </c>
      <c r="AZ43" t="str">
        <f>IF('3 - FORM COMP'!AB54="","",'3 - FORM COMP'!AB54)</f>
        <v/>
      </c>
      <c r="BA43" t="str">
        <f>IF('3 - FORM COMP'!AC54="","",'3 - FORM COMP'!AC54)</f>
        <v/>
      </c>
    </row>
    <row r="44" spans="1:53">
      <c r="A44" t="str">
        <f>IF(E44="","",'1 - SUMMARY'!F$10)</f>
        <v/>
      </c>
      <c r="B44" t="str">
        <f t="shared" si="0"/>
        <v/>
      </c>
      <c r="C44" t="str">
        <f>IF(AMOUNT!D55="","",AMOUNT!D55)</f>
        <v/>
      </c>
      <c r="D44" t="str">
        <f>IF(E44="","",'2 - FORM GENERAL'!D55)</f>
        <v/>
      </c>
      <c r="E44" t="str">
        <f>IF('2 - FORM GENERAL'!E55="","",'2 - FORM GENERAL'!E55)</f>
        <v/>
      </c>
      <c r="F44" t="str">
        <f>IF('2 - FORM GENERAL'!F55="","",'2 - FORM GENERAL'!F55)</f>
        <v/>
      </c>
      <c r="G44" t="str">
        <f>IF('2 - FORM GENERAL'!G55="","",'2 - FORM GENERAL'!G55)</f>
        <v/>
      </c>
      <c r="H44" t="str">
        <f>IF('2 - FORM GENERAL'!H55="","",'2 - FORM GENERAL'!H55)</f>
        <v/>
      </c>
      <c r="I44" t="str">
        <f>IF('2 - FORM GENERAL'!I55="","",'2 - FORM GENERAL'!I55)</f>
        <v/>
      </c>
      <c r="J44" s="8" t="str">
        <f>IF('2 - FORM GENERAL'!J55="","",'2 - FORM GENERAL'!J55)</f>
        <v/>
      </c>
      <c r="K44" t="str">
        <f>IF('2 - FORM GENERAL'!K55="","",'2 - FORM GENERAL'!K55)</f>
        <v/>
      </c>
      <c r="L44" s="8" t="str">
        <f>IF('2 - FORM GENERAL'!L55="","",'2 - FORM GENERAL'!L55)</f>
        <v/>
      </c>
      <c r="M44" s="8" t="str">
        <f>IF('2 - FORM GENERAL'!M55="","",'2 - FORM GENERAL'!M55)</f>
        <v/>
      </c>
      <c r="N44" t="str">
        <f>IF('2 - FORM GENERAL'!N55="","",'2 - FORM GENERAL'!N55)</f>
        <v/>
      </c>
      <c r="O44" t="str">
        <f>IF('3 - FORM COMP'!J55="","",'3 - FORM COMP'!J55)</f>
        <v/>
      </c>
      <c r="P44" s="8" t="str">
        <f>IF('3 - FORM COMP'!K55="","",'3 - FORM COMP'!K55)</f>
        <v/>
      </c>
      <c r="Q44" s="8" t="str">
        <f>IF('3 - FORM COMP'!N55="","",'3 - FORM COMP'!N55)</f>
        <v/>
      </c>
      <c r="R44" s="8" t="str">
        <f>IF('3 - FORM COMP'!Q55="","",'3 - FORM COMP'!Q55)</f>
        <v/>
      </c>
      <c r="S44" s="8" t="str">
        <f>IF('3 - FORM COMP'!T55="","",'3 - FORM COMP'!T55)</f>
        <v/>
      </c>
      <c r="T44" s="8" t="str">
        <f>IF('3 - FORM COMP'!W55="","",'3 - FORM COMP'!W55)</f>
        <v/>
      </c>
      <c r="U44" t="str">
        <f>IF('3 - FORM COMP'!Z55="","",'3 - FORM COMP'!Z55)</f>
        <v/>
      </c>
      <c r="V44" s="8"/>
      <c r="W44" s="8"/>
      <c r="X44" t="str">
        <f>IF('3 - FORM COMP'!AD55="","",'3 - FORM COMP'!AD55)</f>
        <v/>
      </c>
      <c r="Y44" t="str">
        <f>IF('3 - FORM COMP'!AE55="","",'3 - FORM COMP'!AE55)</f>
        <v/>
      </c>
      <c r="Z44" t="str">
        <f>IF('3 - FORM COMP'!AF55="","",'3 - FORM COMP'!AF55)</f>
        <v/>
      </c>
      <c r="AA44" s="8" t="str">
        <f>IF('4 - TRANSPORT'!G55="","",'4 - TRANSPORT'!G55)</f>
        <v/>
      </c>
      <c r="AB44" t="str">
        <f>IF('4 - TRANSPORT'!H55="","",'4 - TRANSPORT'!H55)</f>
        <v/>
      </c>
      <c r="AC44" t="str">
        <f>IF('4 - TRANSPORT'!I55="","",'4 - TRANSPORT'!I55)</f>
        <v/>
      </c>
      <c r="AD44" s="26" t="str">
        <f>IF('4 - TRANSPORT'!J55="","",'4 - TRANSPORT'!J55)</f>
        <v/>
      </c>
      <c r="AE44" t="str">
        <f>IF('4 - TRANSPORT'!K55="","",'4 - TRANSPORT'!K55)</f>
        <v/>
      </c>
      <c r="AF44" t="str">
        <f>IF('4 - TRANSPORT'!L55="","",'4 - TRANSPORT'!L55)</f>
        <v/>
      </c>
      <c r="AG44" t="str">
        <f>IF('4 - TRANSPORT'!M55="","",'4 - TRANSPORT'!M55)</f>
        <v/>
      </c>
      <c r="AH44" s="8" t="str">
        <f>IF('4 - TRANSPORT'!N55="","",'4 - TRANSPORT'!N55)</f>
        <v/>
      </c>
      <c r="AI44" t="str">
        <f>IF('4 - TRANSPORT'!O55="","",'4 - TRANSPORT'!O55)</f>
        <v/>
      </c>
      <c r="AJ44" t="str">
        <f>IF('4 - TRANSPORT'!P55="","",'4 - TRANSPORT'!P55)</f>
        <v/>
      </c>
      <c r="AK44" s="26" t="str">
        <f>IF('4 - TRANSPORT'!Q55="","",'4 - TRANSPORT'!Q55)</f>
        <v/>
      </c>
      <c r="AL44" t="str">
        <f>IF('4 - TRANSPORT'!R55="","",'4 - TRANSPORT'!R55)</f>
        <v/>
      </c>
      <c r="AM44" t="str">
        <f>IF('4 - TRANSPORT'!S55="","",'4 - TRANSPORT'!S55)</f>
        <v/>
      </c>
      <c r="AN44" t="str">
        <f>IF('4 - TRANSPORT'!T55="","",'4 - TRANSPORT'!T55)</f>
        <v/>
      </c>
      <c r="AO44" s="8" t="str">
        <f>IF('3 - FORM COMP'!L55="","",'3 - FORM COMP'!L55)</f>
        <v/>
      </c>
      <c r="AP44" t="str">
        <f>IF('3 - FORM COMP'!M55="","",'3 - FORM COMP'!M55)</f>
        <v/>
      </c>
      <c r="AQ44" t="str">
        <f>IF('3 - FORM COMP'!O55="","",'3 - FORM COMP'!O55)</f>
        <v/>
      </c>
      <c r="AR44" t="str">
        <f>IF('3 - FORM COMP'!P55="","",'3 - FORM COMP'!P55)</f>
        <v/>
      </c>
      <c r="AS44" t="str">
        <f>IF('3 - FORM COMP'!R55="","",'3 - FORM COMP'!R55)</f>
        <v/>
      </c>
      <c r="AT44" t="str">
        <f>IF('3 - FORM COMP'!S55="","",'3 - FORM COMP'!S55)</f>
        <v/>
      </c>
      <c r="AU44" t="str">
        <f>IF('3 - FORM COMP'!U55="","",'3 - FORM COMP'!U55)</f>
        <v/>
      </c>
      <c r="AV44" t="str">
        <f>IF('3 - FORM COMP'!V55="","",'3 - FORM COMP'!V55)</f>
        <v/>
      </c>
      <c r="AW44" t="str">
        <f>IF('3 - FORM COMP'!X55="","",'3 - FORM COMP'!X55)</f>
        <v/>
      </c>
      <c r="AX44" t="str">
        <f>IF('3 - FORM COMP'!Y55="","",'3 - FORM COMP'!Y55)</f>
        <v/>
      </c>
      <c r="AY44" t="str">
        <f>IF('3 - FORM COMP'!AA55="","",'3 - FORM COMP'!AA55)</f>
        <v/>
      </c>
      <c r="AZ44" t="str">
        <f>IF('3 - FORM COMP'!AB55="","",'3 - FORM COMP'!AB55)</f>
        <v/>
      </c>
      <c r="BA44" t="str">
        <f>IF('3 - FORM COMP'!AC55="","",'3 - FORM COMP'!AC55)</f>
        <v/>
      </c>
    </row>
    <row r="45" spans="1:53">
      <c r="A45" t="str">
        <f>IF(E45="","",'1 - SUMMARY'!F$10)</f>
        <v/>
      </c>
      <c r="B45" t="str">
        <f t="shared" si="0"/>
        <v/>
      </c>
      <c r="C45" t="str">
        <f>IF(AMOUNT!D56="","",AMOUNT!D56)</f>
        <v/>
      </c>
      <c r="D45" t="str">
        <f>IF(E45="","",'2 - FORM GENERAL'!D56)</f>
        <v/>
      </c>
      <c r="E45" t="str">
        <f>IF('2 - FORM GENERAL'!E56="","",'2 - FORM GENERAL'!E56)</f>
        <v/>
      </c>
      <c r="F45" t="str">
        <f>IF('2 - FORM GENERAL'!F56="","",'2 - FORM GENERAL'!F56)</f>
        <v/>
      </c>
      <c r="G45" t="str">
        <f>IF('2 - FORM GENERAL'!G56="","",'2 - FORM GENERAL'!G56)</f>
        <v/>
      </c>
      <c r="H45" t="str">
        <f>IF('2 - FORM GENERAL'!H56="","",'2 - FORM GENERAL'!H56)</f>
        <v/>
      </c>
      <c r="I45" t="str">
        <f>IF('2 - FORM GENERAL'!I56="","",'2 - FORM GENERAL'!I56)</f>
        <v/>
      </c>
      <c r="J45" s="8" t="str">
        <f>IF('2 - FORM GENERAL'!J56="","",'2 - FORM GENERAL'!J56)</f>
        <v/>
      </c>
      <c r="K45" t="str">
        <f>IF('2 - FORM GENERAL'!K56="","",'2 - FORM GENERAL'!K56)</f>
        <v/>
      </c>
      <c r="L45" s="8" t="str">
        <f>IF('2 - FORM GENERAL'!L56="","",'2 - FORM GENERAL'!L56)</f>
        <v/>
      </c>
      <c r="M45" s="8" t="str">
        <f>IF('2 - FORM GENERAL'!M56="","",'2 - FORM GENERAL'!M56)</f>
        <v/>
      </c>
      <c r="N45" t="str">
        <f>IF('2 - FORM GENERAL'!N56="","",'2 - FORM GENERAL'!N56)</f>
        <v/>
      </c>
      <c r="O45" t="str">
        <f>IF('3 - FORM COMP'!J56="","",'3 - FORM COMP'!J56)</f>
        <v/>
      </c>
      <c r="P45" s="8" t="str">
        <f>IF('3 - FORM COMP'!K56="","",'3 - FORM COMP'!K56)</f>
        <v/>
      </c>
      <c r="Q45" s="8" t="str">
        <f>IF('3 - FORM COMP'!N56="","",'3 - FORM COMP'!N56)</f>
        <v/>
      </c>
      <c r="R45" s="8" t="str">
        <f>IF('3 - FORM COMP'!Q56="","",'3 - FORM COMP'!Q56)</f>
        <v/>
      </c>
      <c r="S45" s="8" t="str">
        <f>IF('3 - FORM COMP'!T56="","",'3 - FORM COMP'!T56)</f>
        <v/>
      </c>
      <c r="T45" s="8" t="str">
        <f>IF('3 - FORM COMP'!W56="","",'3 - FORM COMP'!W56)</f>
        <v/>
      </c>
      <c r="U45" t="str">
        <f>IF('3 - FORM COMP'!Z56="","",'3 - FORM COMP'!Z56)</f>
        <v/>
      </c>
      <c r="V45" s="8"/>
      <c r="W45" s="8"/>
      <c r="X45" t="str">
        <f>IF('3 - FORM COMP'!AD56="","",'3 - FORM COMP'!AD56)</f>
        <v/>
      </c>
      <c r="Y45" t="str">
        <f>IF('3 - FORM COMP'!AE56="","",'3 - FORM COMP'!AE56)</f>
        <v/>
      </c>
      <c r="Z45" t="str">
        <f>IF('3 - FORM COMP'!AF56="","",'3 - FORM COMP'!AF56)</f>
        <v/>
      </c>
      <c r="AA45" s="8" t="str">
        <f>IF('4 - TRANSPORT'!G56="","",'4 - TRANSPORT'!G56)</f>
        <v/>
      </c>
      <c r="AB45" t="str">
        <f>IF('4 - TRANSPORT'!H56="","",'4 - TRANSPORT'!H56)</f>
        <v/>
      </c>
      <c r="AC45" t="str">
        <f>IF('4 - TRANSPORT'!I56="","",'4 - TRANSPORT'!I56)</f>
        <v/>
      </c>
      <c r="AD45" s="26" t="str">
        <f>IF('4 - TRANSPORT'!J56="","",'4 - TRANSPORT'!J56)</f>
        <v/>
      </c>
      <c r="AE45" t="str">
        <f>IF('4 - TRANSPORT'!K56="","",'4 - TRANSPORT'!K56)</f>
        <v/>
      </c>
      <c r="AF45" t="str">
        <f>IF('4 - TRANSPORT'!L56="","",'4 - TRANSPORT'!L56)</f>
        <v/>
      </c>
      <c r="AG45" t="str">
        <f>IF('4 - TRANSPORT'!M56="","",'4 - TRANSPORT'!M56)</f>
        <v/>
      </c>
      <c r="AH45" s="8" t="str">
        <f>IF('4 - TRANSPORT'!N56="","",'4 - TRANSPORT'!N56)</f>
        <v/>
      </c>
      <c r="AI45" t="str">
        <f>IF('4 - TRANSPORT'!O56="","",'4 - TRANSPORT'!O56)</f>
        <v/>
      </c>
      <c r="AJ45" t="str">
        <f>IF('4 - TRANSPORT'!P56="","",'4 - TRANSPORT'!P56)</f>
        <v/>
      </c>
      <c r="AK45" s="26" t="str">
        <f>IF('4 - TRANSPORT'!Q56="","",'4 - TRANSPORT'!Q56)</f>
        <v/>
      </c>
      <c r="AL45" t="str">
        <f>IF('4 - TRANSPORT'!R56="","",'4 - TRANSPORT'!R56)</f>
        <v/>
      </c>
      <c r="AM45" t="str">
        <f>IF('4 - TRANSPORT'!S56="","",'4 - TRANSPORT'!S56)</f>
        <v/>
      </c>
      <c r="AN45" t="str">
        <f>IF('4 - TRANSPORT'!T56="","",'4 - TRANSPORT'!T56)</f>
        <v/>
      </c>
      <c r="AO45" s="8" t="str">
        <f>IF('3 - FORM COMP'!L56="","",'3 - FORM COMP'!L56)</f>
        <v/>
      </c>
      <c r="AP45" t="str">
        <f>IF('3 - FORM COMP'!M56="","",'3 - FORM COMP'!M56)</f>
        <v/>
      </c>
      <c r="AQ45" t="str">
        <f>IF('3 - FORM COMP'!O56="","",'3 - FORM COMP'!O56)</f>
        <v/>
      </c>
      <c r="AR45" t="str">
        <f>IF('3 - FORM COMP'!P56="","",'3 - FORM COMP'!P56)</f>
        <v/>
      </c>
      <c r="AS45" t="str">
        <f>IF('3 - FORM COMP'!R56="","",'3 - FORM COMP'!R56)</f>
        <v/>
      </c>
      <c r="AT45" t="str">
        <f>IF('3 - FORM COMP'!S56="","",'3 - FORM COMP'!S56)</f>
        <v/>
      </c>
      <c r="AU45" t="str">
        <f>IF('3 - FORM COMP'!U56="","",'3 - FORM COMP'!U56)</f>
        <v/>
      </c>
      <c r="AV45" t="str">
        <f>IF('3 - FORM COMP'!V56="","",'3 - FORM COMP'!V56)</f>
        <v/>
      </c>
      <c r="AW45" t="str">
        <f>IF('3 - FORM COMP'!X56="","",'3 - FORM COMP'!X56)</f>
        <v/>
      </c>
      <c r="AX45" t="str">
        <f>IF('3 - FORM COMP'!Y56="","",'3 - FORM COMP'!Y56)</f>
        <v/>
      </c>
      <c r="AY45" t="str">
        <f>IF('3 - FORM COMP'!AA56="","",'3 - FORM COMP'!AA56)</f>
        <v/>
      </c>
      <c r="AZ45" t="str">
        <f>IF('3 - FORM COMP'!AB56="","",'3 - FORM COMP'!AB56)</f>
        <v/>
      </c>
      <c r="BA45" t="str">
        <f>IF('3 - FORM COMP'!AC56="","",'3 - FORM COMP'!AC56)</f>
        <v/>
      </c>
    </row>
    <row r="46" spans="1:53">
      <c r="A46" t="str">
        <f>IF(E46="","",'1 - SUMMARY'!F$10)</f>
        <v/>
      </c>
      <c r="B46" t="str">
        <f t="shared" si="0"/>
        <v/>
      </c>
      <c r="C46" t="str">
        <f>IF(AMOUNT!D57="","",AMOUNT!D57)</f>
        <v/>
      </c>
      <c r="D46" t="str">
        <f>IF(E46="","",'2 - FORM GENERAL'!D57)</f>
        <v/>
      </c>
      <c r="E46" t="str">
        <f>IF('2 - FORM GENERAL'!E57="","",'2 - FORM GENERAL'!E57)</f>
        <v/>
      </c>
      <c r="F46" t="str">
        <f>IF('2 - FORM GENERAL'!F57="","",'2 - FORM GENERAL'!F57)</f>
        <v/>
      </c>
      <c r="G46" t="str">
        <f>IF('2 - FORM GENERAL'!G57="","",'2 - FORM GENERAL'!G57)</f>
        <v/>
      </c>
      <c r="H46" t="str">
        <f>IF('2 - FORM GENERAL'!H57="","",'2 - FORM GENERAL'!H57)</f>
        <v/>
      </c>
      <c r="I46" t="str">
        <f>IF('2 - FORM GENERAL'!I57="","",'2 - FORM GENERAL'!I57)</f>
        <v/>
      </c>
      <c r="J46" s="8" t="str">
        <f>IF('2 - FORM GENERAL'!J57="","",'2 - FORM GENERAL'!J57)</f>
        <v/>
      </c>
      <c r="K46" t="str">
        <f>IF('2 - FORM GENERAL'!K57="","",'2 - FORM GENERAL'!K57)</f>
        <v/>
      </c>
      <c r="L46" s="8" t="str">
        <f>IF('2 - FORM GENERAL'!L57="","",'2 - FORM GENERAL'!L57)</f>
        <v/>
      </c>
      <c r="M46" s="8" t="str">
        <f>IF('2 - FORM GENERAL'!M57="","",'2 - FORM GENERAL'!M57)</f>
        <v/>
      </c>
      <c r="N46" t="str">
        <f>IF('2 - FORM GENERAL'!N57="","",'2 - FORM GENERAL'!N57)</f>
        <v/>
      </c>
      <c r="O46" t="str">
        <f>IF('3 - FORM COMP'!J57="","",'3 - FORM COMP'!J57)</f>
        <v/>
      </c>
      <c r="P46" s="8" t="str">
        <f>IF('3 - FORM COMP'!K57="","",'3 - FORM COMP'!K57)</f>
        <v/>
      </c>
      <c r="Q46" s="8" t="str">
        <f>IF('3 - FORM COMP'!N57="","",'3 - FORM COMP'!N57)</f>
        <v/>
      </c>
      <c r="R46" s="8" t="str">
        <f>IF('3 - FORM COMP'!Q57="","",'3 - FORM COMP'!Q57)</f>
        <v/>
      </c>
      <c r="S46" s="8" t="str">
        <f>IF('3 - FORM COMP'!T57="","",'3 - FORM COMP'!T57)</f>
        <v/>
      </c>
      <c r="T46" s="8" t="str">
        <f>IF('3 - FORM COMP'!W57="","",'3 - FORM COMP'!W57)</f>
        <v/>
      </c>
      <c r="U46" t="str">
        <f>IF('3 - FORM COMP'!Z57="","",'3 - FORM COMP'!Z57)</f>
        <v/>
      </c>
      <c r="V46" s="8"/>
      <c r="W46" s="8"/>
      <c r="X46" t="str">
        <f>IF('3 - FORM COMP'!AD57="","",'3 - FORM COMP'!AD57)</f>
        <v/>
      </c>
      <c r="Y46" t="str">
        <f>IF('3 - FORM COMP'!AE57="","",'3 - FORM COMP'!AE57)</f>
        <v/>
      </c>
      <c r="Z46" t="str">
        <f>IF('3 - FORM COMP'!AF57="","",'3 - FORM COMP'!AF57)</f>
        <v/>
      </c>
      <c r="AA46" s="8" t="str">
        <f>IF('4 - TRANSPORT'!G57="","",'4 - TRANSPORT'!G57)</f>
        <v/>
      </c>
      <c r="AB46" t="str">
        <f>IF('4 - TRANSPORT'!H57="","",'4 - TRANSPORT'!H57)</f>
        <v/>
      </c>
      <c r="AC46" t="str">
        <f>IF('4 - TRANSPORT'!I57="","",'4 - TRANSPORT'!I57)</f>
        <v/>
      </c>
      <c r="AD46" s="26" t="str">
        <f>IF('4 - TRANSPORT'!J57="","",'4 - TRANSPORT'!J57)</f>
        <v/>
      </c>
      <c r="AE46" t="str">
        <f>IF('4 - TRANSPORT'!K57="","",'4 - TRANSPORT'!K57)</f>
        <v/>
      </c>
      <c r="AF46" t="str">
        <f>IF('4 - TRANSPORT'!L57="","",'4 - TRANSPORT'!L57)</f>
        <v/>
      </c>
      <c r="AG46" t="str">
        <f>IF('4 - TRANSPORT'!M57="","",'4 - TRANSPORT'!M57)</f>
        <v/>
      </c>
      <c r="AH46" s="8" t="str">
        <f>IF('4 - TRANSPORT'!N57="","",'4 - TRANSPORT'!N57)</f>
        <v/>
      </c>
      <c r="AI46" t="str">
        <f>IF('4 - TRANSPORT'!O57="","",'4 - TRANSPORT'!O57)</f>
        <v/>
      </c>
      <c r="AJ46" t="str">
        <f>IF('4 - TRANSPORT'!P57="","",'4 - TRANSPORT'!P57)</f>
        <v/>
      </c>
      <c r="AK46" s="26" t="str">
        <f>IF('4 - TRANSPORT'!Q57="","",'4 - TRANSPORT'!Q57)</f>
        <v/>
      </c>
      <c r="AL46" t="str">
        <f>IF('4 - TRANSPORT'!R57="","",'4 - TRANSPORT'!R57)</f>
        <v/>
      </c>
      <c r="AM46" t="str">
        <f>IF('4 - TRANSPORT'!S57="","",'4 - TRANSPORT'!S57)</f>
        <v/>
      </c>
      <c r="AN46" t="str">
        <f>IF('4 - TRANSPORT'!T57="","",'4 - TRANSPORT'!T57)</f>
        <v/>
      </c>
      <c r="AO46" s="8" t="str">
        <f>IF('3 - FORM COMP'!L57="","",'3 - FORM COMP'!L57)</f>
        <v/>
      </c>
      <c r="AP46" t="str">
        <f>IF('3 - FORM COMP'!M57="","",'3 - FORM COMP'!M57)</f>
        <v/>
      </c>
      <c r="AQ46" t="str">
        <f>IF('3 - FORM COMP'!O57="","",'3 - FORM COMP'!O57)</f>
        <v/>
      </c>
      <c r="AR46" t="str">
        <f>IF('3 - FORM COMP'!P57="","",'3 - FORM COMP'!P57)</f>
        <v/>
      </c>
      <c r="AS46" t="str">
        <f>IF('3 - FORM COMP'!R57="","",'3 - FORM COMP'!R57)</f>
        <v/>
      </c>
      <c r="AT46" t="str">
        <f>IF('3 - FORM COMP'!S57="","",'3 - FORM COMP'!S57)</f>
        <v/>
      </c>
      <c r="AU46" t="str">
        <f>IF('3 - FORM COMP'!U57="","",'3 - FORM COMP'!U57)</f>
        <v/>
      </c>
      <c r="AV46" t="str">
        <f>IF('3 - FORM COMP'!V57="","",'3 - FORM COMP'!V57)</f>
        <v/>
      </c>
      <c r="AW46" t="str">
        <f>IF('3 - FORM COMP'!X57="","",'3 - FORM COMP'!X57)</f>
        <v/>
      </c>
      <c r="AX46" t="str">
        <f>IF('3 - FORM COMP'!Y57="","",'3 - FORM COMP'!Y57)</f>
        <v/>
      </c>
      <c r="AY46" t="str">
        <f>IF('3 - FORM COMP'!AA57="","",'3 - FORM COMP'!AA57)</f>
        <v/>
      </c>
      <c r="AZ46" t="str">
        <f>IF('3 - FORM COMP'!AB57="","",'3 - FORM COMP'!AB57)</f>
        <v/>
      </c>
      <c r="BA46" t="str">
        <f>IF('3 - FORM COMP'!AC57="","",'3 - FORM COMP'!AC57)</f>
        <v/>
      </c>
    </row>
    <row r="47" spans="1:53">
      <c r="A47" t="str">
        <f>IF(E47="","",'1 - SUMMARY'!F$10)</f>
        <v/>
      </c>
      <c r="B47" t="str">
        <f t="shared" si="0"/>
        <v/>
      </c>
      <c r="C47" t="str">
        <f>IF(AMOUNT!D58="","",AMOUNT!D58)</f>
        <v/>
      </c>
      <c r="D47" t="str">
        <f>IF(E47="","",'2 - FORM GENERAL'!D58)</f>
        <v/>
      </c>
      <c r="E47" t="str">
        <f>IF('2 - FORM GENERAL'!E58="","",'2 - FORM GENERAL'!E58)</f>
        <v/>
      </c>
      <c r="F47" t="str">
        <f>IF('2 - FORM GENERAL'!F58="","",'2 - FORM GENERAL'!F58)</f>
        <v/>
      </c>
      <c r="G47" t="str">
        <f>IF('2 - FORM GENERAL'!G58="","",'2 - FORM GENERAL'!G58)</f>
        <v/>
      </c>
      <c r="H47" t="str">
        <f>IF('2 - FORM GENERAL'!H58="","",'2 - FORM GENERAL'!H58)</f>
        <v/>
      </c>
      <c r="I47" t="str">
        <f>IF('2 - FORM GENERAL'!I58="","",'2 - FORM GENERAL'!I58)</f>
        <v/>
      </c>
      <c r="J47" s="8" t="str">
        <f>IF('2 - FORM GENERAL'!J58="","",'2 - FORM GENERAL'!J58)</f>
        <v/>
      </c>
      <c r="K47" t="str">
        <f>IF('2 - FORM GENERAL'!K58="","",'2 - FORM GENERAL'!K58)</f>
        <v/>
      </c>
      <c r="L47" s="8" t="str">
        <f>IF('2 - FORM GENERAL'!L58="","",'2 - FORM GENERAL'!L58)</f>
        <v/>
      </c>
      <c r="M47" s="8" t="str">
        <f>IF('2 - FORM GENERAL'!M58="","",'2 - FORM GENERAL'!M58)</f>
        <v/>
      </c>
      <c r="N47" t="str">
        <f>IF('2 - FORM GENERAL'!N58="","",'2 - FORM GENERAL'!N58)</f>
        <v/>
      </c>
      <c r="O47" t="str">
        <f>IF('3 - FORM COMP'!J58="","",'3 - FORM COMP'!J58)</f>
        <v/>
      </c>
      <c r="P47" s="8" t="str">
        <f>IF('3 - FORM COMP'!K58="","",'3 - FORM COMP'!K58)</f>
        <v/>
      </c>
      <c r="Q47" s="8" t="str">
        <f>IF('3 - FORM COMP'!N58="","",'3 - FORM COMP'!N58)</f>
        <v/>
      </c>
      <c r="R47" s="8" t="str">
        <f>IF('3 - FORM COMP'!Q58="","",'3 - FORM COMP'!Q58)</f>
        <v/>
      </c>
      <c r="S47" s="8" t="str">
        <f>IF('3 - FORM COMP'!T58="","",'3 - FORM COMP'!T58)</f>
        <v/>
      </c>
      <c r="T47" s="8" t="str">
        <f>IF('3 - FORM COMP'!W58="","",'3 - FORM COMP'!W58)</f>
        <v/>
      </c>
      <c r="U47" t="str">
        <f>IF('3 - FORM COMP'!Z58="","",'3 - FORM COMP'!Z58)</f>
        <v/>
      </c>
      <c r="V47" s="8"/>
      <c r="W47" s="8"/>
      <c r="X47" t="str">
        <f>IF('3 - FORM COMP'!AD58="","",'3 - FORM COMP'!AD58)</f>
        <v/>
      </c>
      <c r="Y47" t="str">
        <f>IF('3 - FORM COMP'!AE58="","",'3 - FORM COMP'!AE58)</f>
        <v/>
      </c>
      <c r="Z47" t="str">
        <f>IF('3 - FORM COMP'!AF58="","",'3 - FORM COMP'!AF58)</f>
        <v/>
      </c>
      <c r="AA47" s="8" t="str">
        <f>IF('4 - TRANSPORT'!G58="","",'4 - TRANSPORT'!G58)</f>
        <v/>
      </c>
      <c r="AB47" t="str">
        <f>IF('4 - TRANSPORT'!H58="","",'4 - TRANSPORT'!H58)</f>
        <v/>
      </c>
      <c r="AC47" t="str">
        <f>IF('4 - TRANSPORT'!I58="","",'4 - TRANSPORT'!I58)</f>
        <v/>
      </c>
      <c r="AD47" s="26" t="str">
        <f>IF('4 - TRANSPORT'!J58="","",'4 - TRANSPORT'!J58)</f>
        <v/>
      </c>
      <c r="AE47" t="str">
        <f>IF('4 - TRANSPORT'!K58="","",'4 - TRANSPORT'!K58)</f>
        <v/>
      </c>
      <c r="AF47" t="str">
        <f>IF('4 - TRANSPORT'!L58="","",'4 - TRANSPORT'!L58)</f>
        <v/>
      </c>
      <c r="AG47" t="str">
        <f>IF('4 - TRANSPORT'!M58="","",'4 - TRANSPORT'!M58)</f>
        <v/>
      </c>
      <c r="AH47" s="8" t="str">
        <f>IF('4 - TRANSPORT'!N58="","",'4 - TRANSPORT'!N58)</f>
        <v/>
      </c>
      <c r="AI47" t="str">
        <f>IF('4 - TRANSPORT'!O58="","",'4 - TRANSPORT'!O58)</f>
        <v/>
      </c>
      <c r="AJ47" t="str">
        <f>IF('4 - TRANSPORT'!P58="","",'4 - TRANSPORT'!P58)</f>
        <v/>
      </c>
      <c r="AK47" s="26" t="str">
        <f>IF('4 - TRANSPORT'!Q58="","",'4 - TRANSPORT'!Q58)</f>
        <v/>
      </c>
      <c r="AL47" t="str">
        <f>IF('4 - TRANSPORT'!R58="","",'4 - TRANSPORT'!R58)</f>
        <v/>
      </c>
      <c r="AM47" t="str">
        <f>IF('4 - TRANSPORT'!S58="","",'4 - TRANSPORT'!S58)</f>
        <v/>
      </c>
      <c r="AN47" t="str">
        <f>IF('4 - TRANSPORT'!T58="","",'4 - TRANSPORT'!T58)</f>
        <v/>
      </c>
      <c r="AO47" s="8" t="str">
        <f>IF('3 - FORM COMP'!L58="","",'3 - FORM COMP'!L58)</f>
        <v/>
      </c>
      <c r="AP47" t="str">
        <f>IF('3 - FORM COMP'!M58="","",'3 - FORM COMP'!M58)</f>
        <v/>
      </c>
      <c r="AQ47" t="str">
        <f>IF('3 - FORM COMP'!O58="","",'3 - FORM COMP'!O58)</f>
        <v/>
      </c>
      <c r="AR47" t="str">
        <f>IF('3 - FORM COMP'!P58="","",'3 - FORM COMP'!P58)</f>
        <v/>
      </c>
      <c r="AS47" t="str">
        <f>IF('3 - FORM COMP'!R58="","",'3 - FORM COMP'!R58)</f>
        <v/>
      </c>
      <c r="AT47" t="str">
        <f>IF('3 - FORM COMP'!S58="","",'3 - FORM COMP'!S58)</f>
        <v/>
      </c>
      <c r="AU47" t="str">
        <f>IF('3 - FORM COMP'!U58="","",'3 - FORM COMP'!U58)</f>
        <v/>
      </c>
      <c r="AV47" t="str">
        <f>IF('3 - FORM COMP'!V58="","",'3 - FORM COMP'!V58)</f>
        <v/>
      </c>
      <c r="AW47" t="str">
        <f>IF('3 - FORM COMP'!X58="","",'3 - FORM COMP'!X58)</f>
        <v/>
      </c>
      <c r="AX47" t="str">
        <f>IF('3 - FORM COMP'!Y58="","",'3 - FORM COMP'!Y58)</f>
        <v/>
      </c>
      <c r="AY47" t="str">
        <f>IF('3 - FORM COMP'!AA58="","",'3 - FORM COMP'!AA58)</f>
        <v/>
      </c>
      <c r="AZ47" t="str">
        <f>IF('3 - FORM COMP'!AB58="","",'3 - FORM COMP'!AB58)</f>
        <v/>
      </c>
      <c r="BA47" t="str">
        <f>IF('3 - FORM COMP'!AC58="","",'3 - FORM COMP'!AC58)</f>
        <v/>
      </c>
    </row>
    <row r="48" spans="1:53">
      <c r="A48" t="str">
        <f>IF(E48="","",'1 - SUMMARY'!F$10)</f>
        <v/>
      </c>
      <c r="B48" t="str">
        <f t="shared" si="0"/>
        <v/>
      </c>
      <c r="C48" t="str">
        <f>IF(AMOUNT!D59="","",AMOUNT!D59)</f>
        <v/>
      </c>
      <c r="D48" t="str">
        <f>IF(E48="","",'2 - FORM GENERAL'!D59)</f>
        <v/>
      </c>
      <c r="E48" t="str">
        <f>IF('2 - FORM GENERAL'!E59="","",'2 - FORM GENERAL'!E59)</f>
        <v/>
      </c>
      <c r="F48" t="str">
        <f>IF('2 - FORM GENERAL'!F59="","",'2 - FORM GENERAL'!F59)</f>
        <v/>
      </c>
      <c r="G48" t="str">
        <f>IF('2 - FORM GENERAL'!G59="","",'2 - FORM GENERAL'!G59)</f>
        <v/>
      </c>
      <c r="H48" t="str">
        <f>IF('2 - FORM GENERAL'!H59="","",'2 - FORM GENERAL'!H59)</f>
        <v/>
      </c>
      <c r="I48" t="str">
        <f>IF('2 - FORM GENERAL'!I59="","",'2 - FORM GENERAL'!I59)</f>
        <v/>
      </c>
      <c r="J48" s="8" t="str">
        <f>IF('2 - FORM GENERAL'!J59="","",'2 - FORM GENERAL'!J59)</f>
        <v/>
      </c>
      <c r="K48" t="str">
        <f>IF('2 - FORM GENERAL'!K59="","",'2 - FORM GENERAL'!K59)</f>
        <v/>
      </c>
      <c r="L48" s="8" t="str">
        <f>IF('2 - FORM GENERAL'!L59="","",'2 - FORM GENERAL'!L59)</f>
        <v/>
      </c>
      <c r="M48" s="8" t="str">
        <f>IF('2 - FORM GENERAL'!M59="","",'2 - FORM GENERAL'!M59)</f>
        <v/>
      </c>
      <c r="N48" t="str">
        <f>IF('2 - FORM GENERAL'!N59="","",'2 - FORM GENERAL'!N59)</f>
        <v/>
      </c>
      <c r="O48" t="str">
        <f>IF('3 - FORM COMP'!J59="","",'3 - FORM COMP'!J59)</f>
        <v/>
      </c>
      <c r="P48" s="8" t="str">
        <f>IF('3 - FORM COMP'!K59="","",'3 - FORM COMP'!K59)</f>
        <v/>
      </c>
      <c r="Q48" s="8" t="str">
        <f>IF('3 - FORM COMP'!N59="","",'3 - FORM COMP'!N59)</f>
        <v/>
      </c>
      <c r="R48" s="8" t="str">
        <f>IF('3 - FORM COMP'!Q59="","",'3 - FORM COMP'!Q59)</f>
        <v/>
      </c>
      <c r="S48" s="8" t="str">
        <f>IF('3 - FORM COMP'!T59="","",'3 - FORM COMP'!T59)</f>
        <v/>
      </c>
      <c r="T48" s="8" t="str">
        <f>IF('3 - FORM COMP'!W59="","",'3 - FORM COMP'!W59)</f>
        <v/>
      </c>
      <c r="U48" t="str">
        <f>IF('3 - FORM COMP'!Z59="","",'3 - FORM COMP'!Z59)</f>
        <v/>
      </c>
      <c r="V48" s="8"/>
      <c r="W48" s="8"/>
      <c r="X48" t="str">
        <f>IF('3 - FORM COMP'!AD59="","",'3 - FORM COMP'!AD59)</f>
        <v/>
      </c>
      <c r="Y48" t="str">
        <f>IF('3 - FORM COMP'!AE59="","",'3 - FORM COMP'!AE59)</f>
        <v/>
      </c>
      <c r="Z48" t="str">
        <f>IF('3 - FORM COMP'!AF59="","",'3 - FORM COMP'!AF59)</f>
        <v/>
      </c>
      <c r="AA48" s="8" t="str">
        <f>IF('4 - TRANSPORT'!G59="","",'4 - TRANSPORT'!G59)</f>
        <v/>
      </c>
      <c r="AB48" t="str">
        <f>IF('4 - TRANSPORT'!H59="","",'4 - TRANSPORT'!H59)</f>
        <v/>
      </c>
      <c r="AC48" t="str">
        <f>IF('4 - TRANSPORT'!I59="","",'4 - TRANSPORT'!I59)</f>
        <v/>
      </c>
      <c r="AD48" s="26" t="str">
        <f>IF('4 - TRANSPORT'!J59="","",'4 - TRANSPORT'!J59)</f>
        <v/>
      </c>
      <c r="AE48" t="str">
        <f>IF('4 - TRANSPORT'!K59="","",'4 - TRANSPORT'!K59)</f>
        <v/>
      </c>
      <c r="AF48" t="str">
        <f>IF('4 - TRANSPORT'!L59="","",'4 - TRANSPORT'!L59)</f>
        <v/>
      </c>
      <c r="AG48" t="str">
        <f>IF('4 - TRANSPORT'!M59="","",'4 - TRANSPORT'!M59)</f>
        <v/>
      </c>
      <c r="AH48" s="8" t="str">
        <f>IF('4 - TRANSPORT'!N59="","",'4 - TRANSPORT'!N59)</f>
        <v/>
      </c>
      <c r="AI48" t="str">
        <f>IF('4 - TRANSPORT'!O59="","",'4 - TRANSPORT'!O59)</f>
        <v/>
      </c>
      <c r="AJ48" t="str">
        <f>IF('4 - TRANSPORT'!P59="","",'4 - TRANSPORT'!P59)</f>
        <v/>
      </c>
      <c r="AK48" s="26" t="str">
        <f>IF('4 - TRANSPORT'!Q59="","",'4 - TRANSPORT'!Q59)</f>
        <v/>
      </c>
      <c r="AL48" t="str">
        <f>IF('4 - TRANSPORT'!R59="","",'4 - TRANSPORT'!R59)</f>
        <v/>
      </c>
      <c r="AM48" t="str">
        <f>IF('4 - TRANSPORT'!S59="","",'4 - TRANSPORT'!S59)</f>
        <v/>
      </c>
      <c r="AN48" t="str">
        <f>IF('4 - TRANSPORT'!T59="","",'4 - TRANSPORT'!T59)</f>
        <v/>
      </c>
      <c r="AO48" s="8" t="str">
        <f>IF('3 - FORM COMP'!L59="","",'3 - FORM COMP'!L59)</f>
        <v/>
      </c>
      <c r="AP48" t="str">
        <f>IF('3 - FORM COMP'!M59="","",'3 - FORM COMP'!M59)</f>
        <v/>
      </c>
      <c r="AQ48" t="str">
        <f>IF('3 - FORM COMP'!O59="","",'3 - FORM COMP'!O59)</f>
        <v/>
      </c>
      <c r="AR48" t="str">
        <f>IF('3 - FORM COMP'!P59="","",'3 - FORM COMP'!P59)</f>
        <v/>
      </c>
      <c r="AS48" t="str">
        <f>IF('3 - FORM COMP'!R59="","",'3 - FORM COMP'!R59)</f>
        <v/>
      </c>
      <c r="AT48" t="str">
        <f>IF('3 - FORM COMP'!S59="","",'3 - FORM COMP'!S59)</f>
        <v/>
      </c>
      <c r="AU48" t="str">
        <f>IF('3 - FORM COMP'!U59="","",'3 - FORM COMP'!U59)</f>
        <v/>
      </c>
      <c r="AV48" t="str">
        <f>IF('3 - FORM COMP'!V59="","",'3 - FORM COMP'!V59)</f>
        <v/>
      </c>
      <c r="AW48" t="str">
        <f>IF('3 - FORM COMP'!X59="","",'3 - FORM COMP'!X59)</f>
        <v/>
      </c>
      <c r="AX48" t="str">
        <f>IF('3 - FORM COMP'!Y59="","",'3 - FORM COMP'!Y59)</f>
        <v/>
      </c>
      <c r="AY48" t="str">
        <f>IF('3 - FORM COMP'!AA59="","",'3 - FORM COMP'!AA59)</f>
        <v/>
      </c>
      <c r="AZ48" t="str">
        <f>IF('3 - FORM COMP'!AB59="","",'3 - FORM COMP'!AB59)</f>
        <v/>
      </c>
      <c r="BA48" t="str">
        <f>IF('3 - FORM COMP'!AC59="","",'3 - FORM COMP'!AC59)</f>
        <v/>
      </c>
    </row>
    <row r="49" spans="1:53">
      <c r="A49" t="str">
        <f>IF(E49="","",'1 - SUMMARY'!F$10)</f>
        <v/>
      </c>
      <c r="B49" t="str">
        <f t="shared" si="0"/>
        <v/>
      </c>
      <c r="C49" t="str">
        <f>IF(AMOUNT!D60="","",AMOUNT!D60)</f>
        <v/>
      </c>
      <c r="D49" t="str">
        <f>IF(E49="","",'2 - FORM GENERAL'!D60)</f>
        <v/>
      </c>
      <c r="E49" t="str">
        <f>IF('2 - FORM GENERAL'!E60="","",'2 - FORM GENERAL'!E60)</f>
        <v/>
      </c>
      <c r="F49" t="str">
        <f>IF('2 - FORM GENERAL'!F60="","",'2 - FORM GENERAL'!F60)</f>
        <v/>
      </c>
      <c r="G49" t="str">
        <f>IF('2 - FORM GENERAL'!G60="","",'2 - FORM GENERAL'!G60)</f>
        <v/>
      </c>
      <c r="H49" t="str">
        <f>IF('2 - FORM GENERAL'!H60="","",'2 - FORM GENERAL'!H60)</f>
        <v/>
      </c>
      <c r="I49" t="str">
        <f>IF('2 - FORM GENERAL'!I60="","",'2 - FORM GENERAL'!I60)</f>
        <v/>
      </c>
      <c r="J49" s="8" t="str">
        <f>IF('2 - FORM GENERAL'!J60="","",'2 - FORM GENERAL'!J60)</f>
        <v/>
      </c>
      <c r="K49" t="str">
        <f>IF('2 - FORM GENERAL'!K60="","",'2 - FORM GENERAL'!K60)</f>
        <v/>
      </c>
      <c r="L49" s="8" t="str">
        <f>IF('2 - FORM GENERAL'!L60="","",'2 - FORM GENERAL'!L60)</f>
        <v/>
      </c>
      <c r="M49" s="8" t="str">
        <f>IF('2 - FORM GENERAL'!M60="","",'2 - FORM GENERAL'!M60)</f>
        <v/>
      </c>
      <c r="N49" t="str">
        <f>IF('2 - FORM GENERAL'!N60="","",'2 - FORM GENERAL'!N60)</f>
        <v/>
      </c>
      <c r="O49" t="str">
        <f>IF('3 - FORM COMP'!J60="","",'3 - FORM COMP'!J60)</f>
        <v/>
      </c>
      <c r="P49" s="8" t="str">
        <f>IF('3 - FORM COMP'!K60="","",'3 - FORM COMP'!K60)</f>
        <v/>
      </c>
      <c r="Q49" s="8" t="str">
        <f>IF('3 - FORM COMP'!N60="","",'3 - FORM COMP'!N60)</f>
        <v/>
      </c>
      <c r="R49" s="8" t="str">
        <f>IF('3 - FORM COMP'!Q60="","",'3 - FORM COMP'!Q60)</f>
        <v/>
      </c>
      <c r="S49" s="8" t="str">
        <f>IF('3 - FORM COMP'!T60="","",'3 - FORM COMP'!T60)</f>
        <v/>
      </c>
      <c r="T49" s="8" t="str">
        <f>IF('3 - FORM COMP'!W60="","",'3 - FORM COMP'!W60)</f>
        <v/>
      </c>
      <c r="U49" t="str">
        <f>IF('3 - FORM COMP'!Z60="","",'3 - FORM COMP'!Z60)</f>
        <v/>
      </c>
      <c r="V49" s="8"/>
      <c r="W49" s="8"/>
      <c r="X49" t="str">
        <f>IF('3 - FORM COMP'!AD60="","",'3 - FORM COMP'!AD60)</f>
        <v/>
      </c>
      <c r="Y49" t="str">
        <f>IF('3 - FORM COMP'!AE60="","",'3 - FORM COMP'!AE60)</f>
        <v/>
      </c>
      <c r="Z49" t="str">
        <f>IF('3 - FORM COMP'!AF60="","",'3 - FORM COMP'!AF60)</f>
        <v/>
      </c>
      <c r="AA49" s="8" t="str">
        <f>IF('4 - TRANSPORT'!G60="","",'4 - TRANSPORT'!G60)</f>
        <v/>
      </c>
      <c r="AB49" t="str">
        <f>IF('4 - TRANSPORT'!H60="","",'4 - TRANSPORT'!H60)</f>
        <v/>
      </c>
      <c r="AC49" t="str">
        <f>IF('4 - TRANSPORT'!I60="","",'4 - TRANSPORT'!I60)</f>
        <v/>
      </c>
      <c r="AD49" s="26" t="str">
        <f>IF('4 - TRANSPORT'!J60="","",'4 - TRANSPORT'!J60)</f>
        <v/>
      </c>
      <c r="AE49" t="str">
        <f>IF('4 - TRANSPORT'!K60="","",'4 - TRANSPORT'!K60)</f>
        <v/>
      </c>
      <c r="AF49" t="str">
        <f>IF('4 - TRANSPORT'!L60="","",'4 - TRANSPORT'!L60)</f>
        <v/>
      </c>
      <c r="AG49" t="str">
        <f>IF('4 - TRANSPORT'!M60="","",'4 - TRANSPORT'!M60)</f>
        <v/>
      </c>
      <c r="AH49" s="8" t="str">
        <f>IF('4 - TRANSPORT'!N60="","",'4 - TRANSPORT'!N60)</f>
        <v/>
      </c>
      <c r="AI49" t="str">
        <f>IF('4 - TRANSPORT'!O60="","",'4 - TRANSPORT'!O60)</f>
        <v/>
      </c>
      <c r="AJ49" t="str">
        <f>IF('4 - TRANSPORT'!P60="","",'4 - TRANSPORT'!P60)</f>
        <v/>
      </c>
      <c r="AK49" s="26" t="str">
        <f>IF('4 - TRANSPORT'!Q60="","",'4 - TRANSPORT'!Q60)</f>
        <v/>
      </c>
      <c r="AL49" t="str">
        <f>IF('4 - TRANSPORT'!R60="","",'4 - TRANSPORT'!R60)</f>
        <v/>
      </c>
      <c r="AM49" t="str">
        <f>IF('4 - TRANSPORT'!S60="","",'4 - TRANSPORT'!S60)</f>
        <v/>
      </c>
      <c r="AN49" t="str">
        <f>IF('4 - TRANSPORT'!T60="","",'4 - TRANSPORT'!T60)</f>
        <v/>
      </c>
      <c r="AO49" s="8" t="str">
        <f>IF('3 - FORM COMP'!L60="","",'3 - FORM COMP'!L60)</f>
        <v/>
      </c>
      <c r="AP49" t="str">
        <f>IF('3 - FORM COMP'!M60="","",'3 - FORM COMP'!M60)</f>
        <v/>
      </c>
      <c r="AQ49" t="str">
        <f>IF('3 - FORM COMP'!O60="","",'3 - FORM COMP'!O60)</f>
        <v/>
      </c>
      <c r="AR49" t="str">
        <f>IF('3 - FORM COMP'!P60="","",'3 - FORM COMP'!P60)</f>
        <v/>
      </c>
      <c r="AS49" t="str">
        <f>IF('3 - FORM COMP'!R60="","",'3 - FORM COMP'!R60)</f>
        <v/>
      </c>
      <c r="AT49" t="str">
        <f>IF('3 - FORM COMP'!S60="","",'3 - FORM COMP'!S60)</f>
        <v/>
      </c>
      <c r="AU49" t="str">
        <f>IF('3 - FORM COMP'!U60="","",'3 - FORM COMP'!U60)</f>
        <v/>
      </c>
      <c r="AV49" t="str">
        <f>IF('3 - FORM COMP'!V60="","",'3 - FORM COMP'!V60)</f>
        <v/>
      </c>
      <c r="AW49" t="str">
        <f>IF('3 - FORM COMP'!X60="","",'3 - FORM COMP'!X60)</f>
        <v/>
      </c>
      <c r="AX49" t="str">
        <f>IF('3 - FORM COMP'!Y60="","",'3 - FORM COMP'!Y60)</f>
        <v/>
      </c>
      <c r="AY49" t="str">
        <f>IF('3 - FORM COMP'!AA60="","",'3 - FORM COMP'!AA60)</f>
        <v/>
      </c>
      <c r="AZ49" t="str">
        <f>IF('3 - FORM COMP'!AB60="","",'3 - FORM COMP'!AB60)</f>
        <v/>
      </c>
      <c r="BA49" t="str">
        <f>IF('3 - FORM COMP'!AC60="","",'3 - FORM COMP'!AC60)</f>
        <v/>
      </c>
    </row>
    <row r="50" spans="1:53">
      <c r="A50" t="str">
        <f>IF(E50="","",'1 - SUMMARY'!F$10)</f>
        <v/>
      </c>
      <c r="B50" t="str">
        <f t="shared" si="0"/>
        <v/>
      </c>
      <c r="C50" t="str">
        <f>IF(AMOUNT!D61="","",AMOUNT!D61)</f>
        <v/>
      </c>
      <c r="D50" t="str">
        <f>IF(E50="","",'2 - FORM GENERAL'!D61)</f>
        <v/>
      </c>
      <c r="E50" t="str">
        <f>IF('2 - FORM GENERAL'!E61="","",'2 - FORM GENERAL'!E61)</f>
        <v/>
      </c>
      <c r="F50" t="str">
        <f>IF('2 - FORM GENERAL'!F61="","",'2 - FORM GENERAL'!F61)</f>
        <v/>
      </c>
      <c r="G50" t="str">
        <f>IF('2 - FORM GENERAL'!G61="","",'2 - FORM GENERAL'!G61)</f>
        <v/>
      </c>
      <c r="H50" t="str">
        <f>IF('2 - FORM GENERAL'!H61="","",'2 - FORM GENERAL'!H61)</f>
        <v/>
      </c>
      <c r="I50" t="str">
        <f>IF('2 - FORM GENERAL'!I61="","",'2 - FORM GENERAL'!I61)</f>
        <v/>
      </c>
      <c r="J50" s="8" t="str">
        <f>IF('2 - FORM GENERAL'!J61="","",'2 - FORM GENERAL'!J61)</f>
        <v/>
      </c>
      <c r="K50" t="str">
        <f>IF('2 - FORM GENERAL'!K61="","",'2 - FORM GENERAL'!K61)</f>
        <v/>
      </c>
      <c r="L50" s="8" t="str">
        <f>IF('2 - FORM GENERAL'!L61="","",'2 - FORM GENERAL'!L61)</f>
        <v/>
      </c>
      <c r="M50" s="8" t="str">
        <f>IF('2 - FORM GENERAL'!M61="","",'2 - FORM GENERAL'!M61)</f>
        <v/>
      </c>
      <c r="N50" t="str">
        <f>IF('2 - FORM GENERAL'!N61="","",'2 - FORM GENERAL'!N61)</f>
        <v/>
      </c>
      <c r="O50" t="str">
        <f>IF('3 - FORM COMP'!J61="","",'3 - FORM COMP'!J61)</f>
        <v/>
      </c>
      <c r="P50" s="8" t="str">
        <f>IF('3 - FORM COMP'!K61="","",'3 - FORM COMP'!K61)</f>
        <v/>
      </c>
      <c r="Q50" s="8" t="str">
        <f>IF('3 - FORM COMP'!N61="","",'3 - FORM COMP'!N61)</f>
        <v/>
      </c>
      <c r="R50" s="8" t="str">
        <f>IF('3 - FORM COMP'!Q61="","",'3 - FORM COMP'!Q61)</f>
        <v/>
      </c>
      <c r="S50" s="8" t="str">
        <f>IF('3 - FORM COMP'!T61="","",'3 - FORM COMP'!T61)</f>
        <v/>
      </c>
      <c r="T50" s="8" t="str">
        <f>IF('3 - FORM COMP'!W61="","",'3 - FORM COMP'!W61)</f>
        <v/>
      </c>
      <c r="U50" t="str">
        <f>IF('3 - FORM COMP'!Z61="","",'3 - FORM COMP'!Z61)</f>
        <v/>
      </c>
      <c r="V50" s="8"/>
      <c r="W50" s="8"/>
      <c r="X50" t="str">
        <f>IF('3 - FORM COMP'!AD61="","",'3 - FORM COMP'!AD61)</f>
        <v/>
      </c>
      <c r="Y50" t="str">
        <f>IF('3 - FORM COMP'!AE61="","",'3 - FORM COMP'!AE61)</f>
        <v/>
      </c>
      <c r="Z50" t="str">
        <f>IF('3 - FORM COMP'!AF61="","",'3 - FORM COMP'!AF61)</f>
        <v/>
      </c>
      <c r="AA50" s="8" t="str">
        <f>IF('4 - TRANSPORT'!G61="","",'4 - TRANSPORT'!G61)</f>
        <v/>
      </c>
      <c r="AB50" t="str">
        <f>IF('4 - TRANSPORT'!H61="","",'4 - TRANSPORT'!H61)</f>
        <v/>
      </c>
      <c r="AC50" t="str">
        <f>IF('4 - TRANSPORT'!I61="","",'4 - TRANSPORT'!I61)</f>
        <v/>
      </c>
      <c r="AD50" s="26" t="str">
        <f>IF('4 - TRANSPORT'!J61="","",'4 - TRANSPORT'!J61)</f>
        <v/>
      </c>
      <c r="AE50" t="str">
        <f>IF('4 - TRANSPORT'!K61="","",'4 - TRANSPORT'!K61)</f>
        <v/>
      </c>
      <c r="AF50" t="str">
        <f>IF('4 - TRANSPORT'!L61="","",'4 - TRANSPORT'!L61)</f>
        <v/>
      </c>
      <c r="AG50" t="str">
        <f>IF('4 - TRANSPORT'!M61="","",'4 - TRANSPORT'!M61)</f>
        <v/>
      </c>
      <c r="AH50" s="8" t="str">
        <f>IF('4 - TRANSPORT'!N61="","",'4 - TRANSPORT'!N61)</f>
        <v/>
      </c>
      <c r="AI50" t="str">
        <f>IF('4 - TRANSPORT'!O61="","",'4 - TRANSPORT'!O61)</f>
        <v/>
      </c>
      <c r="AJ50" t="str">
        <f>IF('4 - TRANSPORT'!P61="","",'4 - TRANSPORT'!P61)</f>
        <v/>
      </c>
      <c r="AK50" s="26" t="str">
        <f>IF('4 - TRANSPORT'!Q61="","",'4 - TRANSPORT'!Q61)</f>
        <v/>
      </c>
      <c r="AL50" t="str">
        <f>IF('4 - TRANSPORT'!R61="","",'4 - TRANSPORT'!R61)</f>
        <v/>
      </c>
      <c r="AM50" t="str">
        <f>IF('4 - TRANSPORT'!S61="","",'4 - TRANSPORT'!S61)</f>
        <v/>
      </c>
      <c r="AN50" t="str">
        <f>IF('4 - TRANSPORT'!T61="","",'4 - TRANSPORT'!T61)</f>
        <v/>
      </c>
      <c r="AO50" s="8" t="str">
        <f>IF('3 - FORM COMP'!L61="","",'3 - FORM COMP'!L61)</f>
        <v/>
      </c>
      <c r="AP50" t="str">
        <f>IF('3 - FORM COMP'!M61="","",'3 - FORM COMP'!M61)</f>
        <v/>
      </c>
      <c r="AQ50" t="str">
        <f>IF('3 - FORM COMP'!O61="","",'3 - FORM COMP'!O61)</f>
        <v/>
      </c>
      <c r="AR50" t="str">
        <f>IF('3 - FORM COMP'!P61="","",'3 - FORM COMP'!P61)</f>
        <v/>
      </c>
      <c r="AS50" t="str">
        <f>IF('3 - FORM COMP'!R61="","",'3 - FORM COMP'!R61)</f>
        <v/>
      </c>
      <c r="AT50" t="str">
        <f>IF('3 - FORM COMP'!S61="","",'3 - FORM COMP'!S61)</f>
        <v/>
      </c>
      <c r="AU50" t="str">
        <f>IF('3 - FORM COMP'!U61="","",'3 - FORM COMP'!U61)</f>
        <v/>
      </c>
      <c r="AV50" t="str">
        <f>IF('3 - FORM COMP'!V61="","",'3 - FORM COMP'!V61)</f>
        <v/>
      </c>
      <c r="AW50" t="str">
        <f>IF('3 - FORM COMP'!X61="","",'3 - FORM COMP'!X61)</f>
        <v/>
      </c>
      <c r="AX50" t="str">
        <f>IF('3 - FORM COMP'!Y61="","",'3 - FORM COMP'!Y61)</f>
        <v/>
      </c>
      <c r="AY50" t="str">
        <f>IF('3 - FORM COMP'!AA61="","",'3 - FORM COMP'!AA61)</f>
        <v/>
      </c>
      <c r="AZ50" t="str">
        <f>IF('3 - FORM COMP'!AB61="","",'3 - FORM COMP'!AB61)</f>
        <v/>
      </c>
      <c r="BA50" t="str">
        <f>IF('3 - FORM COMP'!AC61="","",'3 - FORM COMP'!AC61)</f>
        <v/>
      </c>
    </row>
    <row r="51" spans="1:53">
      <c r="A51" t="str">
        <f>IF(E51="","",'1 - SUMMARY'!F$10)</f>
        <v/>
      </c>
      <c r="B51" t="str">
        <f t="shared" si="0"/>
        <v/>
      </c>
      <c r="C51" t="str">
        <f>IF(AMOUNT!D62="","",AMOUNT!D62)</f>
        <v/>
      </c>
      <c r="D51" t="str">
        <f>IF(E51="","",'2 - FORM GENERAL'!D62)</f>
        <v/>
      </c>
      <c r="E51" t="str">
        <f>IF('2 - FORM GENERAL'!E62="","",'2 - FORM GENERAL'!E62)</f>
        <v/>
      </c>
      <c r="F51" t="str">
        <f>IF('2 - FORM GENERAL'!F62="","",'2 - FORM GENERAL'!F62)</f>
        <v/>
      </c>
      <c r="G51" t="str">
        <f>IF('2 - FORM GENERAL'!G62="","",'2 - FORM GENERAL'!G62)</f>
        <v/>
      </c>
      <c r="H51" t="str">
        <f>IF('2 - FORM GENERAL'!H62="","",'2 - FORM GENERAL'!H62)</f>
        <v/>
      </c>
      <c r="I51" t="str">
        <f>IF('2 - FORM GENERAL'!I62="","",'2 - FORM GENERAL'!I62)</f>
        <v/>
      </c>
      <c r="J51" s="8" t="str">
        <f>IF('2 - FORM GENERAL'!J62="","",'2 - FORM GENERAL'!J62)</f>
        <v/>
      </c>
      <c r="K51" t="str">
        <f>IF('2 - FORM GENERAL'!K62="","",'2 - FORM GENERAL'!K62)</f>
        <v/>
      </c>
      <c r="L51" s="8" t="str">
        <f>IF('2 - FORM GENERAL'!L62="","",'2 - FORM GENERAL'!L62)</f>
        <v/>
      </c>
      <c r="M51" s="8" t="str">
        <f>IF('2 - FORM GENERAL'!M62="","",'2 - FORM GENERAL'!M62)</f>
        <v/>
      </c>
      <c r="N51" t="str">
        <f>IF('2 - FORM GENERAL'!N62="","",'2 - FORM GENERAL'!N62)</f>
        <v/>
      </c>
      <c r="O51" t="str">
        <f>IF('3 - FORM COMP'!J62="","",'3 - FORM COMP'!J62)</f>
        <v/>
      </c>
      <c r="P51" s="8" t="str">
        <f>IF('3 - FORM COMP'!K62="","",'3 - FORM COMP'!K62)</f>
        <v/>
      </c>
      <c r="Q51" s="8" t="str">
        <f>IF('3 - FORM COMP'!N62="","",'3 - FORM COMP'!N62)</f>
        <v/>
      </c>
      <c r="R51" s="8" t="str">
        <f>IF('3 - FORM COMP'!Q62="","",'3 - FORM COMP'!Q62)</f>
        <v/>
      </c>
      <c r="S51" s="8" t="str">
        <f>IF('3 - FORM COMP'!T62="","",'3 - FORM COMP'!T62)</f>
        <v/>
      </c>
      <c r="T51" s="8" t="str">
        <f>IF('3 - FORM COMP'!W62="","",'3 - FORM COMP'!W62)</f>
        <v/>
      </c>
      <c r="U51" t="str">
        <f>IF('3 - FORM COMP'!Z62="","",'3 - FORM COMP'!Z62)</f>
        <v/>
      </c>
      <c r="V51" s="8"/>
      <c r="W51" s="8"/>
      <c r="X51" t="str">
        <f>IF('3 - FORM COMP'!AD62="","",'3 - FORM COMP'!AD62)</f>
        <v/>
      </c>
      <c r="Y51" t="str">
        <f>IF('3 - FORM COMP'!AE62="","",'3 - FORM COMP'!AE62)</f>
        <v/>
      </c>
      <c r="Z51" t="str">
        <f>IF('3 - FORM COMP'!AF62="","",'3 - FORM COMP'!AF62)</f>
        <v/>
      </c>
      <c r="AA51" s="8" t="str">
        <f>IF('4 - TRANSPORT'!G62="","",'4 - TRANSPORT'!G62)</f>
        <v/>
      </c>
      <c r="AB51" t="str">
        <f>IF('4 - TRANSPORT'!H62="","",'4 - TRANSPORT'!H62)</f>
        <v/>
      </c>
      <c r="AC51" t="str">
        <f>IF('4 - TRANSPORT'!I62="","",'4 - TRANSPORT'!I62)</f>
        <v/>
      </c>
      <c r="AD51" s="26" t="str">
        <f>IF('4 - TRANSPORT'!J62="","",'4 - TRANSPORT'!J62)</f>
        <v/>
      </c>
      <c r="AE51" t="str">
        <f>IF('4 - TRANSPORT'!K62="","",'4 - TRANSPORT'!K62)</f>
        <v/>
      </c>
      <c r="AF51" t="str">
        <f>IF('4 - TRANSPORT'!L62="","",'4 - TRANSPORT'!L62)</f>
        <v/>
      </c>
      <c r="AG51" t="str">
        <f>IF('4 - TRANSPORT'!M62="","",'4 - TRANSPORT'!M62)</f>
        <v/>
      </c>
      <c r="AH51" s="8" t="str">
        <f>IF('4 - TRANSPORT'!N62="","",'4 - TRANSPORT'!N62)</f>
        <v/>
      </c>
      <c r="AI51" t="str">
        <f>IF('4 - TRANSPORT'!O62="","",'4 - TRANSPORT'!O62)</f>
        <v/>
      </c>
      <c r="AJ51" t="str">
        <f>IF('4 - TRANSPORT'!P62="","",'4 - TRANSPORT'!P62)</f>
        <v/>
      </c>
      <c r="AK51" s="26" t="str">
        <f>IF('4 - TRANSPORT'!Q62="","",'4 - TRANSPORT'!Q62)</f>
        <v/>
      </c>
      <c r="AL51" t="str">
        <f>IF('4 - TRANSPORT'!R62="","",'4 - TRANSPORT'!R62)</f>
        <v/>
      </c>
      <c r="AM51" t="str">
        <f>IF('4 - TRANSPORT'!S62="","",'4 - TRANSPORT'!S62)</f>
        <v/>
      </c>
      <c r="AN51" t="str">
        <f>IF('4 - TRANSPORT'!T62="","",'4 - TRANSPORT'!T62)</f>
        <v/>
      </c>
      <c r="AO51" s="8" t="str">
        <f>IF('3 - FORM COMP'!L62="","",'3 - FORM COMP'!L62)</f>
        <v/>
      </c>
      <c r="AP51" t="str">
        <f>IF('3 - FORM COMP'!M62="","",'3 - FORM COMP'!M62)</f>
        <v/>
      </c>
      <c r="AQ51" t="str">
        <f>IF('3 - FORM COMP'!O62="","",'3 - FORM COMP'!O62)</f>
        <v/>
      </c>
      <c r="AR51" t="str">
        <f>IF('3 - FORM COMP'!P62="","",'3 - FORM COMP'!P62)</f>
        <v/>
      </c>
      <c r="AS51" t="str">
        <f>IF('3 - FORM COMP'!R62="","",'3 - FORM COMP'!R62)</f>
        <v/>
      </c>
      <c r="AT51" t="str">
        <f>IF('3 - FORM COMP'!S62="","",'3 - FORM COMP'!S62)</f>
        <v/>
      </c>
      <c r="AU51" t="str">
        <f>IF('3 - FORM COMP'!U62="","",'3 - FORM COMP'!U62)</f>
        <v/>
      </c>
      <c r="AV51" t="str">
        <f>IF('3 - FORM COMP'!V62="","",'3 - FORM COMP'!V62)</f>
        <v/>
      </c>
      <c r="AW51" t="str">
        <f>IF('3 - FORM COMP'!X62="","",'3 - FORM COMP'!X62)</f>
        <v/>
      </c>
      <c r="AX51" t="str">
        <f>IF('3 - FORM COMP'!Y62="","",'3 - FORM COMP'!Y62)</f>
        <v/>
      </c>
      <c r="AY51" t="str">
        <f>IF('3 - FORM COMP'!AA62="","",'3 - FORM COMP'!AA62)</f>
        <v/>
      </c>
      <c r="AZ51" t="str">
        <f>IF('3 - FORM COMP'!AB62="","",'3 - FORM COMP'!AB62)</f>
        <v/>
      </c>
      <c r="BA51" t="str">
        <f>IF('3 - FORM COMP'!AC62="","",'3 - FORM COMP'!AC62)</f>
        <v/>
      </c>
    </row>
  </sheetData>
  <sheetProtection algorithmName="SHA-512" hashValue="bsb9M2aK7uUaMu7J+zaBxjofSlUScRL8bRaos/PBnr4V8ZdYCrzH6qwNFTPLXAYFU1ByK0KLEvAs2kgb+1fyQQ==" saltValue="2FBFqPjkw6r9hMbkb7d47A==" spinCount="100000" sheet="1" objects="1" scenarios="1"/>
  <pageMargins left="0.7" right="0.7" top="0.75" bottom="0.75" header="0.3" footer="0.3"/>
  <pageSetup paperSize="9" orientation="portrait" horizontalDpi="0" verticalDpi="0"/>
  <ignoredErrors>
    <ignoredError sqref="A3:K51 A2:K2 AA1:AN1 AA3:AN51 A1:K1 Y1:Z1 AA2:AN2 L3:O51 L2:O2 L1:O1 P3:T51 Q2:T2 X3:Z51 X2:Y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BC970A1B3DB44E8D3CB345FDD22DB8" ma:contentTypeVersion="13" ma:contentTypeDescription="Crée un document." ma:contentTypeScope="" ma:versionID="b60d3c8e2ac1d11ce13f01b380220b33">
  <xsd:schema xmlns:xsd="http://www.w3.org/2001/XMLSchema" xmlns:xs="http://www.w3.org/2001/XMLSchema" xmlns:p="http://schemas.microsoft.com/office/2006/metadata/properties" xmlns:ns2="078b77cb-fd76-46eb-a7e8-994ec349ef04" xmlns:ns3="879ef5fc-37e8-4e11-b5f7-496872253a36" targetNamespace="http://schemas.microsoft.com/office/2006/metadata/properties" ma:root="true" ma:fieldsID="45c51d49bbccc177504e1b80bf7638a6" ns2:_="" ns3:_="">
    <xsd:import namespace="078b77cb-fd76-46eb-a7e8-994ec349ef04"/>
    <xsd:import namespace="879ef5fc-37e8-4e11-b5f7-496872253a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8b77cb-fd76-46eb-a7e8-994ec349ef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4ac12db7-0135-45bb-ac12-848fabb1bc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9ef5fc-37e8-4e11-b5f7-496872253a3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d51d53f-6032-44b8-935c-0d73bb28e7d8}" ma:internalName="TaxCatchAll" ma:showField="CatchAllData" ma:web="879ef5fc-37e8-4e11-b5f7-496872253a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79ef5fc-37e8-4e11-b5f7-496872253a36" xsi:nil="true"/>
    <lcf76f155ced4ddcb4097134ff3c332f xmlns="078b77cb-fd76-46eb-a7e8-994ec349ef0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B65EA9-9385-44C8-B924-C3854EA197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B99201-9965-4B2A-BFB2-563DEFD595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8b77cb-fd76-46eb-a7e8-994ec349ef04"/>
    <ds:schemaRef ds:uri="879ef5fc-37e8-4e11-b5f7-496872253a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C7C55B-E339-402E-BFFC-106023BD2CDA}">
  <ds:schemaRefs>
    <ds:schemaRef ds:uri="http://purl.org/dc/terms/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879ef5fc-37e8-4e11-b5f7-496872253a36"/>
    <ds:schemaRef ds:uri="078b77cb-fd76-46eb-a7e8-994ec349ef0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SET</vt:lpstr>
      <vt:lpstr>1 - SUMMARY</vt:lpstr>
      <vt:lpstr>2 - FORM GENERAL</vt:lpstr>
      <vt:lpstr>3 - FORM COMP</vt:lpstr>
      <vt:lpstr>4 - TRANSPORT</vt:lpstr>
      <vt:lpstr>AMOUNT</vt:lpstr>
      <vt:lpstr>EXPORT</vt:lpstr>
      <vt:lpstr>'1 -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Clément MORALES</cp:lastModifiedBy>
  <cp:revision/>
  <dcterms:created xsi:type="dcterms:W3CDTF">2022-03-17T08:57:29Z</dcterms:created>
  <dcterms:modified xsi:type="dcterms:W3CDTF">2023-09-18T14:19:24Z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0x01010009BC970A1B3DB44E8D3CB345FDD22DB8</vt:lpwstr>
  </property>
  <property fmtid="{D5CDD505-2E9C-101B-9397-08002B2CF9AE}" pid="3" name="MediaServiceImageTags">
    <vt:lpwstr/>
  </property>
</Properties>
</file>