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.lebioda\Downloads\"/>
    </mc:Choice>
  </mc:AlternateContent>
  <xr:revisionPtr revIDLastSave="0" documentId="13_ncr:1_{FE5E2856-2912-4C4D-8DBC-BFFACD5FE379}" xr6:coauthVersionLast="47" xr6:coauthVersionMax="47" xr10:uidLastSave="{00000000-0000-0000-0000-000000000000}"/>
  <bookViews>
    <workbookView xWindow="-108" yWindow="-108" windowWidth="23256" windowHeight="12456" tabRatio="500" firstSheet="6" activeTab="10" xr2:uid="{00000000-000D-0000-FFFF-FFFF00000000}"/>
  </bookViews>
  <sheets>
    <sheet name="1. Summary" sheetId="1" r:id="rId1"/>
    <sheet name="Competition + Training Camp(v2)" sheetId="2" state="hidden" r:id="rId2"/>
    <sheet name="2. Competition + Training C" sheetId="3" r:id="rId3"/>
    <sheet name="Competition + Training Camp(v3)" sheetId="4" state="hidden" r:id="rId4"/>
    <sheet name="3. Hotel Cat. A" sheetId="5" r:id="rId5"/>
    <sheet name="Hotel Category B" sheetId="6" state="hidden" r:id="rId6"/>
    <sheet name="4. Hotel Cat. B" sheetId="7" r:id="rId7"/>
    <sheet name="Zachowana kopia Mealsów" sheetId="8" state="hidden" r:id="rId8"/>
    <sheet name="5. Non official accomodation" sheetId="9" r:id="rId9"/>
    <sheet name="6. Meals Form " sheetId="10" r:id="rId10"/>
    <sheet name="Payment summary" sheetId="11" r:id="rId11"/>
    <sheet name="Listy rozwijane" sheetId="12" state="hidden" r:id="rId1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1" i="12" l="1" a="1"/>
  <c r="S3" i="12" s="1"/>
  <c r="C29" i="11"/>
  <c r="D29" i="11" s="1"/>
  <c r="C28" i="11"/>
  <c r="D28" i="11" s="1"/>
  <c r="C27" i="11"/>
  <c r="D27" i="11" s="1"/>
  <c r="H22" i="11"/>
  <c r="I22" i="11" s="1"/>
  <c r="C22" i="11"/>
  <c r="D22" i="11" s="1"/>
  <c r="H21" i="11"/>
  <c r="I21" i="11" s="1"/>
  <c r="C21" i="11"/>
  <c r="D21" i="11" s="1"/>
  <c r="I20" i="11"/>
  <c r="H20" i="11"/>
  <c r="C20" i="11"/>
  <c r="D20" i="11" s="1"/>
  <c r="G15" i="11"/>
  <c r="H15" i="11" s="1"/>
  <c r="D15" i="11"/>
  <c r="E15" i="11" s="1"/>
  <c r="H14" i="11"/>
  <c r="G14" i="11"/>
  <c r="D14" i="11"/>
  <c r="E14" i="11" s="1"/>
  <c r="H13" i="11"/>
  <c r="G13" i="11"/>
  <c r="E13" i="11"/>
  <c r="D13" i="11"/>
  <c r="Y49" i="10"/>
  <c r="X49" i="10"/>
  <c r="W49" i="10"/>
  <c r="V49" i="10"/>
  <c r="U49" i="10"/>
  <c r="T49" i="10"/>
  <c r="S49" i="10"/>
  <c r="R49" i="10"/>
  <c r="P49" i="10" s="1"/>
  <c r="Y48" i="10"/>
  <c r="X48" i="10"/>
  <c r="W48" i="10"/>
  <c r="V48" i="10"/>
  <c r="U48" i="10"/>
  <c r="T48" i="10"/>
  <c r="S48" i="10"/>
  <c r="R48" i="10"/>
  <c r="P48" i="10" s="1"/>
  <c r="Y47" i="10"/>
  <c r="X47" i="10"/>
  <c r="W47" i="10"/>
  <c r="V47" i="10"/>
  <c r="U47" i="10"/>
  <c r="T47" i="10"/>
  <c r="P47" i="10" s="1"/>
  <c r="S47" i="10"/>
  <c r="R47" i="10"/>
  <c r="Y46" i="10"/>
  <c r="X46" i="10"/>
  <c r="W46" i="10"/>
  <c r="V46" i="10"/>
  <c r="U46" i="10"/>
  <c r="T46" i="10"/>
  <c r="S46" i="10"/>
  <c r="R46" i="10"/>
  <c r="P46" i="10" s="1"/>
  <c r="Y45" i="10"/>
  <c r="X45" i="10"/>
  <c r="W45" i="10"/>
  <c r="P45" i="10" s="1"/>
  <c r="V45" i="10"/>
  <c r="U45" i="10"/>
  <c r="T45" i="10"/>
  <c r="S45" i="10"/>
  <c r="R45" i="10"/>
  <c r="Y44" i="10"/>
  <c r="X44" i="10"/>
  <c r="W44" i="10"/>
  <c r="V44" i="10"/>
  <c r="U44" i="10"/>
  <c r="T44" i="10"/>
  <c r="S44" i="10"/>
  <c r="R44" i="10"/>
  <c r="P44" i="10" s="1"/>
  <c r="Y43" i="10"/>
  <c r="X43" i="10"/>
  <c r="W43" i="10"/>
  <c r="V43" i="10"/>
  <c r="U43" i="10"/>
  <c r="T43" i="10"/>
  <c r="S43" i="10"/>
  <c r="R43" i="10"/>
  <c r="P43" i="10"/>
  <c r="Y42" i="10"/>
  <c r="X42" i="10"/>
  <c r="W42" i="10"/>
  <c r="V42" i="10"/>
  <c r="U42" i="10"/>
  <c r="T42" i="10"/>
  <c r="S42" i="10"/>
  <c r="R42" i="10"/>
  <c r="P42" i="10" s="1"/>
  <c r="Y41" i="10"/>
  <c r="X41" i="10"/>
  <c r="W41" i="10"/>
  <c r="V41" i="10"/>
  <c r="U41" i="10"/>
  <c r="T41" i="10"/>
  <c r="S41" i="10"/>
  <c r="R41" i="10"/>
  <c r="P41" i="10" s="1"/>
  <c r="Y40" i="10"/>
  <c r="X40" i="10"/>
  <c r="W40" i="10"/>
  <c r="V40" i="10"/>
  <c r="U40" i="10"/>
  <c r="T40" i="10"/>
  <c r="S40" i="10"/>
  <c r="R40" i="10"/>
  <c r="P40" i="10" s="1"/>
  <c r="Y39" i="10"/>
  <c r="X39" i="10"/>
  <c r="W39" i="10"/>
  <c r="V39" i="10"/>
  <c r="U39" i="10"/>
  <c r="T39" i="10"/>
  <c r="P39" i="10" s="1"/>
  <c r="S39" i="10"/>
  <c r="R39" i="10"/>
  <c r="Y38" i="10"/>
  <c r="X38" i="10"/>
  <c r="W38" i="10"/>
  <c r="V38" i="10"/>
  <c r="U38" i="10"/>
  <c r="T38" i="10"/>
  <c r="S38" i="10"/>
  <c r="R38" i="10"/>
  <c r="P38" i="10" s="1"/>
  <c r="Y37" i="10"/>
  <c r="X37" i="10"/>
  <c r="W37" i="10"/>
  <c r="P37" i="10" s="1"/>
  <c r="V37" i="10"/>
  <c r="U37" i="10"/>
  <c r="T37" i="10"/>
  <c r="S37" i="10"/>
  <c r="R37" i="10"/>
  <c r="Y36" i="10"/>
  <c r="X36" i="10"/>
  <c r="W36" i="10"/>
  <c r="V36" i="10"/>
  <c r="U36" i="10"/>
  <c r="T36" i="10"/>
  <c r="S36" i="10"/>
  <c r="R36" i="10"/>
  <c r="P36" i="10" s="1"/>
  <c r="Y35" i="10"/>
  <c r="X35" i="10"/>
  <c r="W35" i="10"/>
  <c r="V35" i="10"/>
  <c r="U35" i="10"/>
  <c r="T35" i="10"/>
  <c r="S35" i="10"/>
  <c r="R35" i="10"/>
  <c r="P35" i="10"/>
  <c r="Y34" i="10"/>
  <c r="X34" i="10"/>
  <c r="W34" i="10"/>
  <c r="V34" i="10"/>
  <c r="U34" i="10"/>
  <c r="T34" i="10"/>
  <c r="S34" i="10"/>
  <c r="R34" i="10"/>
  <c r="P34" i="10" s="1"/>
  <c r="Y33" i="10"/>
  <c r="X33" i="10"/>
  <c r="W33" i="10"/>
  <c r="V33" i="10"/>
  <c r="U33" i="10"/>
  <c r="T33" i="10"/>
  <c r="S33" i="10"/>
  <c r="R33" i="10"/>
  <c r="P33" i="10" s="1"/>
  <c r="Y32" i="10"/>
  <c r="X32" i="10"/>
  <c r="W32" i="10"/>
  <c r="V32" i="10"/>
  <c r="U32" i="10"/>
  <c r="T32" i="10"/>
  <c r="S32" i="10"/>
  <c r="R32" i="10"/>
  <c r="P32" i="10" s="1"/>
  <c r="Y31" i="10"/>
  <c r="X31" i="10"/>
  <c r="W31" i="10"/>
  <c r="V31" i="10"/>
  <c r="U31" i="10"/>
  <c r="T31" i="10"/>
  <c r="P31" i="10" s="1"/>
  <c r="S31" i="10"/>
  <c r="R31" i="10"/>
  <c r="Y30" i="10"/>
  <c r="X30" i="10"/>
  <c r="W30" i="10"/>
  <c r="V30" i="10"/>
  <c r="U30" i="10"/>
  <c r="T30" i="10"/>
  <c r="S30" i="10"/>
  <c r="R30" i="10"/>
  <c r="P30" i="10" s="1"/>
  <c r="Y29" i="10"/>
  <c r="X29" i="10"/>
  <c r="W29" i="10"/>
  <c r="V29" i="10"/>
  <c r="U29" i="10"/>
  <c r="T29" i="10"/>
  <c r="S29" i="10"/>
  <c r="R29" i="10"/>
  <c r="Y28" i="10"/>
  <c r="X28" i="10"/>
  <c r="W28" i="10"/>
  <c r="V28" i="10"/>
  <c r="U28" i="10"/>
  <c r="T28" i="10"/>
  <c r="S28" i="10"/>
  <c r="R28" i="10"/>
  <c r="P28" i="10" s="1"/>
  <c r="Y27" i="10"/>
  <c r="X27" i="10"/>
  <c r="W27" i="10"/>
  <c r="V27" i="10"/>
  <c r="U27" i="10"/>
  <c r="T27" i="10"/>
  <c r="S27" i="10"/>
  <c r="R27" i="10"/>
  <c r="P27" i="10"/>
  <c r="Y26" i="10"/>
  <c r="X26" i="10"/>
  <c r="W26" i="10"/>
  <c r="V26" i="10"/>
  <c r="U26" i="10"/>
  <c r="T26" i="10"/>
  <c r="S26" i="10"/>
  <c r="R26" i="10"/>
  <c r="P26" i="10" s="1"/>
  <c r="Y25" i="10"/>
  <c r="X25" i="10"/>
  <c r="W25" i="10"/>
  <c r="V25" i="10"/>
  <c r="U25" i="10"/>
  <c r="T25" i="10"/>
  <c r="S25" i="10"/>
  <c r="R25" i="10"/>
  <c r="P25" i="10" s="1"/>
  <c r="Y24" i="10"/>
  <c r="X24" i="10"/>
  <c r="W24" i="10"/>
  <c r="V24" i="10"/>
  <c r="U24" i="10"/>
  <c r="T24" i="10"/>
  <c r="S24" i="10"/>
  <c r="R24" i="10"/>
  <c r="P24" i="10" s="1"/>
  <c r="Y23" i="10"/>
  <c r="X23" i="10"/>
  <c r="W23" i="10"/>
  <c r="V23" i="10"/>
  <c r="U23" i="10"/>
  <c r="T23" i="10"/>
  <c r="P23" i="10" s="1"/>
  <c r="S23" i="10"/>
  <c r="R23" i="10"/>
  <c r="H15" i="10"/>
  <c r="B15" i="10"/>
  <c r="H13" i="10"/>
  <c r="B13" i="10"/>
  <c r="O49" i="9"/>
  <c r="N49" i="9"/>
  <c r="I49" i="9"/>
  <c r="I48" i="9"/>
  <c r="N47" i="9"/>
  <c r="I47" i="9"/>
  <c r="N46" i="9"/>
  <c r="I46" i="9"/>
  <c r="N45" i="9"/>
  <c r="I45" i="9"/>
  <c r="O44" i="9"/>
  <c r="N44" i="9"/>
  <c r="I44" i="9"/>
  <c r="N43" i="9"/>
  <c r="I43" i="9"/>
  <c r="O42" i="9"/>
  <c r="N42" i="9"/>
  <c r="I42" i="9"/>
  <c r="O41" i="9"/>
  <c r="N41" i="9"/>
  <c r="I41" i="9"/>
  <c r="I40" i="9"/>
  <c r="N39" i="9"/>
  <c r="I39" i="9"/>
  <c r="N38" i="9"/>
  <c r="I38" i="9"/>
  <c r="N37" i="9"/>
  <c r="I37" i="9"/>
  <c r="O36" i="9"/>
  <c r="N36" i="9"/>
  <c r="I36" i="9"/>
  <c r="N35" i="9"/>
  <c r="I35" i="9"/>
  <c r="O34" i="9"/>
  <c r="N34" i="9"/>
  <c r="I34" i="9"/>
  <c r="O33" i="9"/>
  <c r="N33" i="9"/>
  <c r="I33" i="9"/>
  <c r="I32" i="9"/>
  <c r="N31" i="9"/>
  <c r="I31" i="9"/>
  <c r="N30" i="9"/>
  <c r="I30" i="9"/>
  <c r="N29" i="9"/>
  <c r="I29" i="9"/>
  <c r="O28" i="9"/>
  <c r="N28" i="9"/>
  <c r="I28" i="9"/>
  <c r="N27" i="9"/>
  <c r="I27" i="9"/>
  <c r="O26" i="9"/>
  <c r="N26" i="9"/>
  <c r="I26" i="9"/>
  <c r="H26" i="11" s="1"/>
  <c r="O25" i="9"/>
  <c r="N25" i="9"/>
  <c r="I25" i="9"/>
  <c r="J26" i="11" s="1"/>
  <c r="H17" i="9"/>
  <c r="O46" i="9" s="1"/>
  <c r="G17" i="9"/>
  <c r="N48" i="9" s="1"/>
  <c r="H15" i="9"/>
  <c r="B15" i="9"/>
  <c r="H13" i="9"/>
  <c r="B13" i="9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X49" i="8" s="1"/>
  <c r="AO48" i="8"/>
  <c r="AN48" i="8"/>
  <c r="AM48" i="8"/>
  <c r="AL48" i="8"/>
  <c r="AK48" i="8"/>
  <c r="AJ48" i="8"/>
  <c r="AI48" i="8"/>
  <c r="AH48" i="8"/>
  <c r="AG48" i="8"/>
  <c r="AF48" i="8"/>
  <c r="AE48" i="8"/>
  <c r="AD48" i="8"/>
  <c r="AC48" i="8"/>
  <c r="AB48" i="8"/>
  <c r="AA48" i="8"/>
  <c r="Z48" i="8"/>
  <c r="X48" i="8" s="1"/>
  <c r="AO47" i="8"/>
  <c r="AN47" i="8"/>
  <c r="AM47" i="8"/>
  <c r="AL47" i="8"/>
  <c r="AK47" i="8"/>
  <c r="AJ47" i="8"/>
  <c r="AI47" i="8"/>
  <c r="AH47" i="8"/>
  <c r="AG47" i="8"/>
  <c r="AF47" i="8"/>
  <c r="AE47" i="8"/>
  <c r="AD47" i="8"/>
  <c r="AC47" i="8"/>
  <c r="AB47" i="8"/>
  <c r="X47" i="8" s="1"/>
  <c r="AA47" i="8"/>
  <c r="Z47" i="8"/>
  <c r="AO46" i="8"/>
  <c r="AN46" i="8"/>
  <c r="AM46" i="8"/>
  <c r="AL46" i="8"/>
  <c r="AK46" i="8"/>
  <c r="AJ46" i="8"/>
  <c r="AI46" i="8"/>
  <c r="AH46" i="8"/>
  <c r="AG46" i="8"/>
  <c r="AF46" i="8"/>
  <c r="AE46" i="8"/>
  <c r="AD46" i="8"/>
  <c r="AC46" i="8"/>
  <c r="AB46" i="8"/>
  <c r="AA46" i="8"/>
  <c r="Z46" i="8"/>
  <c r="X46" i="8" s="1"/>
  <c r="AO45" i="8"/>
  <c r="AN45" i="8"/>
  <c r="AM45" i="8"/>
  <c r="AL45" i="8"/>
  <c r="AK45" i="8"/>
  <c r="AJ45" i="8"/>
  <c r="AI45" i="8"/>
  <c r="AH45" i="8"/>
  <c r="AG45" i="8"/>
  <c r="AF45" i="8"/>
  <c r="AE45" i="8"/>
  <c r="X45" i="8" s="1"/>
  <c r="AD45" i="8"/>
  <c r="AC45" i="8"/>
  <c r="AB45" i="8"/>
  <c r="AA45" i="8"/>
  <c r="Z45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B44" i="8"/>
  <c r="AA44" i="8"/>
  <c r="Z44" i="8"/>
  <c r="X44" i="8" s="1"/>
  <c r="AO43" i="8"/>
  <c r="AN43" i="8"/>
  <c r="AM43" i="8"/>
  <c r="AL43" i="8"/>
  <c r="AK43" i="8"/>
  <c r="AJ43" i="8"/>
  <c r="AI43" i="8"/>
  <c r="AH43" i="8"/>
  <c r="AG43" i="8"/>
  <c r="AF43" i="8"/>
  <c r="AE43" i="8"/>
  <c r="AD43" i="8"/>
  <c r="AC43" i="8"/>
  <c r="AB43" i="8"/>
  <c r="AA43" i="8"/>
  <c r="Z43" i="8"/>
  <c r="X43" i="8"/>
  <c r="AO42" i="8"/>
  <c r="AN42" i="8"/>
  <c r="AM42" i="8"/>
  <c r="AL42" i="8"/>
  <c r="AK42" i="8"/>
  <c r="AJ42" i="8"/>
  <c r="AI42" i="8"/>
  <c r="AH42" i="8"/>
  <c r="AG42" i="8"/>
  <c r="AF42" i="8"/>
  <c r="AE42" i="8"/>
  <c r="AD42" i="8"/>
  <c r="AC42" i="8"/>
  <c r="AB42" i="8"/>
  <c r="AA42" i="8"/>
  <c r="Z42" i="8"/>
  <c r="X42" i="8" s="1"/>
  <c r="AO41" i="8"/>
  <c r="AN41" i="8"/>
  <c r="AM41" i="8"/>
  <c r="AL41" i="8"/>
  <c r="AK41" i="8"/>
  <c r="AJ41" i="8"/>
  <c r="AI41" i="8"/>
  <c r="AH41" i="8"/>
  <c r="AG41" i="8"/>
  <c r="AF41" i="8"/>
  <c r="AE41" i="8"/>
  <c r="AD41" i="8"/>
  <c r="AC41" i="8"/>
  <c r="AB41" i="8"/>
  <c r="AA41" i="8"/>
  <c r="Z41" i="8"/>
  <c r="X41" i="8" s="1"/>
  <c r="AO40" i="8"/>
  <c r="AN40" i="8"/>
  <c r="AM40" i="8"/>
  <c r="AL40" i="8"/>
  <c r="AK40" i="8"/>
  <c r="AJ40" i="8"/>
  <c r="AI40" i="8"/>
  <c r="AH40" i="8"/>
  <c r="AG40" i="8"/>
  <c r="AF40" i="8"/>
  <c r="AE40" i="8"/>
  <c r="AD40" i="8"/>
  <c r="AC40" i="8"/>
  <c r="AB40" i="8"/>
  <c r="AA40" i="8"/>
  <c r="Z40" i="8"/>
  <c r="X40" i="8" s="1"/>
  <c r="AO39" i="8"/>
  <c r="AN39" i="8"/>
  <c r="AM39" i="8"/>
  <c r="AL39" i="8"/>
  <c r="AK39" i="8"/>
  <c r="AJ39" i="8"/>
  <c r="AI39" i="8"/>
  <c r="AH39" i="8"/>
  <c r="AG39" i="8"/>
  <c r="AF39" i="8"/>
  <c r="AE39" i="8"/>
  <c r="AD39" i="8"/>
  <c r="AC39" i="8"/>
  <c r="AB39" i="8"/>
  <c r="X39" i="8" s="1"/>
  <c r="AA39" i="8"/>
  <c r="Z39" i="8"/>
  <c r="AO38" i="8"/>
  <c r="AN38" i="8"/>
  <c r="AM38" i="8"/>
  <c r="AL38" i="8"/>
  <c r="AK38" i="8"/>
  <c r="AJ38" i="8"/>
  <c r="AI38" i="8"/>
  <c r="AH38" i="8"/>
  <c r="AG38" i="8"/>
  <c r="AF38" i="8"/>
  <c r="AE38" i="8"/>
  <c r="AD38" i="8"/>
  <c r="AC38" i="8"/>
  <c r="AB38" i="8"/>
  <c r="AA38" i="8"/>
  <c r="Z38" i="8"/>
  <c r="X38" i="8" s="1"/>
  <c r="AO37" i="8"/>
  <c r="AN37" i="8"/>
  <c r="AM37" i="8"/>
  <c r="AL37" i="8"/>
  <c r="AK37" i="8"/>
  <c r="AJ37" i="8"/>
  <c r="AI37" i="8"/>
  <c r="AH37" i="8"/>
  <c r="AG37" i="8"/>
  <c r="AF37" i="8"/>
  <c r="AE37" i="8"/>
  <c r="X37" i="8" s="1"/>
  <c r="AD37" i="8"/>
  <c r="AC37" i="8"/>
  <c r="AB37" i="8"/>
  <c r="AA37" i="8"/>
  <c r="Z37" i="8"/>
  <c r="AO36" i="8"/>
  <c r="AN36" i="8"/>
  <c r="AM36" i="8"/>
  <c r="AL36" i="8"/>
  <c r="AK36" i="8"/>
  <c r="AJ36" i="8"/>
  <c r="AI36" i="8"/>
  <c r="AH36" i="8"/>
  <c r="AG36" i="8"/>
  <c r="AF36" i="8"/>
  <c r="AE36" i="8"/>
  <c r="AD36" i="8"/>
  <c r="AC36" i="8"/>
  <c r="AB36" i="8"/>
  <c r="AA36" i="8"/>
  <c r="Z36" i="8"/>
  <c r="X36" i="8" s="1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X35" i="8"/>
  <c r="AO34" i="8"/>
  <c r="AN34" i="8"/>
  <c r="AM34" i="8"/>
  <c r="AL34" i="8"/>
  <c r="AK34" i="8"/>
  <c r="AJ34" i="8"/>
  <c r="AI34" i="8"/>
  <c r="AH34" i="8"/>
  <c r="AG34" i="8"/>
  <c r="AF34" i="8"/>
  <c r="AE34" i="8"/>
  <c r="AD34" i="8"/>
  <c r="AC34" i="8"/>
  <c r="AB34" i="8"/>
  <c r="AA34" i="8"/>
  <c r="Z34" i="8"/>
  <c r="X34" i="8" s="1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X33" i="8" s="1"/>
  <c r="AO32" i="8"/>
  <c r="AN32" i="8"/>
  <c r="AM32" i="8"/>
  <c r="AL32" i="8"/>
  <c r="AK32" i="8"/>
  <c r="AJ32" i="8"/>
  <c r="AI32" i="8"/>
  <c r="AH32" i="8"/>
  <c r="AG32" i="8"/>
  <c r="AF32" i="8"/>
  <c r="AE32" i="8"/>
  <c r="AD32" i="8"/>
  <c r="AC32" i="8"/>
  <c r="AB32" i="8"/>
  <c r="AA32" i="8"/>
  <c r="Z32" i="8"/>
  <c r="X32" i="8" s="1"/>
  <c r="AO31" i="8"/>
  <c r="AN31" i="8"/>
  <c r="AM31" i="8"/>
  <c r="AL31" i="8"/>
  <c r="AK31" i="8"/>
  <c r="AJ31" i="8"/>
  <c r="AI31" i="8"/>
  <c r="AH31" i="8"/>
  <c r="AG31" i="8"/>
  <c r="AF31" i="8"/>
  <c r="AE31" i="8"/>
  <c r="AD31" i="8"/>
  <c r="AC31" i="8"/>
  <c r="AB31" i="8"/>
  <c r="X31" i="8" s="1"/>
  <c r="AA31" i="8"/>
  <c r="Z31" i="8"/>
  <c r="AO30" i="8"/>
  <c r="AN30" i="8"/>
  <c r="AM30" i="8"/>
  <c r="AL30" i="8"/>
  <c r="AK30" i="8"/>
  <c r="AJ30" i="8"/>
  <c r="AI30" i="8"/>
  <c r="AH30" i="8"/>
  <c r="AG30" i="8"/>
  <c r="AF30" i="8"/>
  <c r="AE30" i="8"/>
  <c r="AD30" i="8"/>
  <c r="AC30" i="8"/>
  <c r="AB30" i="8"/>
  <c r="AA30" i="8"/>
  <c r="Z30" i="8"/>
  <c r="X30" i="8" s="1"/>
  <c r="AO29" i="8"/>
  <c r="AN29" i="8"/>
  <c r="AM29" i="8"/>
  <c r="AL29" i="8"/>
  <c r="AK29" i="8"/>
  <c r="AJ29" i="8"/>
  <c r="AI29" i="8"/>
  <c r="AH29" i="8"/>
  <c r="AG29" i="8"/>
  <c r="AF29" i="8"/>
  <c r="AE29" i="8"/>
  <c r="X29" i="8" s="1"/>
  <c r="AD29" i="8"/>
  <c r="AC29" i="8"/>
  <c r="AB29" i="8"/>
  <c r="AA29" i="8"/>
  <c r="Z29" i="8"/>
  <c r="AO28" i="8"/>
  <c r="AN28" i="8"/>
  <c r="AM28" i="8"/>
  <c r="AL28" i="8"/>
  <c r="AK28" i="8"/>
  <c r="AJ28" i="8"/>
  <c r="AI28" i="8"/>
  <c r="AH28" i="8"/>
  <c r="AG28" i="8"/>
  <c r="AF28" i="8"/>
  <c r="AE28" i="8"/>
  <c r="AD28" i="8"/>
  <c r="AC28" i="8"/>
  <c r="AB28" i="8"/>
  <c r="AA28" i="8"/>
  <c r="Z28" i="8"/>
  <c r="X28" i="8" s="1"/>
  <c r="AO27" i="8"/>
  <c r="AN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AA27" i="8"/>
  <c r="Z27" i="8"/>
  <c r="X27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X26" i="8" s="1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AA25" i="8"/>
  <c r="Z25" i="8"/>
  <c r="X25" i="8" s="1"/>
  <c r="H15" i="8"/>
  <c r="B15" i="8"/>
  <c r="H13" i="8"/>
  <c r="B13" i="8"/>
  <c r="V1" i="8"/>
  <c r="AE47" i="7"/>
  <c r="AD47" i="7"/>
  <c r="AC47" i="7"/>
  <c r="AB47" i="7"/>
  <c r="AA47" i="7"/>
  <c r="Z47" i="7"/>
  <c r="Y47" i="7"/>
  <c r="W47" i="7" s="1"/>
  <c r="AE46" i="7"/>
  <c r="AD46" i="7"/>
  <c r="AC46" i="7"/>
  <c r="AB46" i="7"/>
  <c r="AA46" i="7"/>
  <c r="Z46" i="7"/>
  <c r="Y46" i="7"/>
  <c r="W46" i="7" s="1"/>
  <c r="AE45" i="7"/>
  <c r="AD45" i="7"/>
  <c r="AC45" i="7"/>
  <c r="AB45" i="7"/>
  <c r="AA45" i="7"/>
  <c r="Z45" i="7"/>
  <c r="Y45" i="7"/>
  <c r="W45" i="7" s="1"/>
  <c r="AE44" i="7"/>
  <c r="AD44" i="7"/>
  <c r="AC44" i="7"/>
  <c r="AB44" i="7"/>
  <c r="AA44" i="7"/>
  <c r="Z44" i="7"/>
  <c r="Y44" i="7"/>
  <c r="W44" i="7" s="1"/>
  <c r="AE43" i="7"/>
  <c r="AD43" i="7"/>
  <c r="AC43" i="7"/>
  <c r="AB43" i="7"/>
  <c r="AA43" i="7"/>
  <c r="Z43" i="7"/>
  <c r="Y43" i="7"/>
  <c r="W43" i="7" s="1"/>
  <c r="AE42" i="7"/>
  <c r="AD42" i="7"/>
  <c r="AC42" i="7"/>
  <c r="AB42" i="7"/>
  <c r="AA42" i="7"/>
  <c r="Z42" i="7"/>
  <c r="Y42" i="7"/>
  <c r="W42" i="7" s="1"/>
  <c r="AE41" i="7"/>
  <c r="AD41" i="7"/>
  <c r="AC41" i="7"/>
  <c r="AB41" i="7"/>
  <c r="AA41" i="7"/>
  <c r="Z41" i="7"/>
  <c r="Y41" i="7"/>
  <c r="W41" i="7" s="1"/>
  <c r="AE40" i="7"/>
  <c r="AD40" i="7"/>
  <c r="AC40" i="7"/>
  <c r="AB40" i="7"/>
  <c r="AA40" i="7"/>
  <c r="Z40" i="7"/>
  <c r="Y40" i="7"/>
  <c r="W40" i="7" s="1"/>
  <c r="AE39" i="7"/>
  <c r="AD39" i="7"/>
  <c r="AC39" i="7"/>
  <c r="AB39" i="7"/>
  <c r="AA39" i="7"/>
  <c r="Z39" i="7"/>
  <c r="Y39" i="7"/>
  <c r="W39" i="7" s="1"/>
  <c r="AE38" i="7"/>
  <c r="AD38" i="7"/>
  <c r="AC38" i="7"/>
  <c r="AB38" i="7"/>
  <c r="AA38" i="7"/>
  <c r="Z38" i="7"/>
  <c r="Y38" i="7"/>
  <c r="W38" i="7" s="1"/>
  <c r="AE37" i="7"/>
  <c r="AD37" i="7"/>
  <c r="AC37" i="7"/>
  <c r="AB37" i="7"/>
  <c r="AA37" i="7"/>
  <c r="Z37" i="7"/>
  <c r="Y37" i="7"/>
  <c r="W37" i="7" s="1"/>
  <c r="AE36" i="7"/>
  <c r="AD36" i="7"/>
  <c r="AC36" i="7"/>
  <c r="AB36" i="7"/>
  <c r="AA36" i="7"/>
  <c r="Z36" i="7"/>
  <c r="Y36" i="7"/>
  <c r="W36" i="7" s="1"/>
  <c r="AE35" i="7"/>
  <c r="AD35" i="7"/>
  <c r="AC35" i="7"/>
  <c r="AB35" i="7"/>
  <c r="AA35" i="7"/>
  <c r="Z35" i="7"/>
  <c r="Y35" i="7"/>
  <c r="W35" i="7" s="1"/>
  <c r="AE34" i="7"/>
  <c r="AD34" i="7"/>
  <c r="AC34" i="7"/>
  <c r="AB34" i="7"/>
  <c r="AA34" i="7"/>
  <c r="Z34" i="7"/>
  <c r="Y34" i="7"/>
  <c r="W34" i="7" s="1"/>
  <c r="AE33" i="7"/>
  <c r="AD33" i="7"/>
  <c r="AC33" i="7"/>
  <c r="AB33" i="7"/>
  <c r="AA33" i="7"/>
  <c r="Z33" i="7"/>
  <c r="Y33" i="7"/>
  <c r="W33" i="7" s="1"/>
  <c r="AE32" i="7"/>
  <c r="AD32" i="7"/>
  <c r="AC32" i="7"/>
  <c r="AB32" i="7"/>
  <c r="AA32" i="7"/>
  <c r="Z32" i="7"/>
  <c r="Y32" i="7"/>
  <c r="W32" i="7" s="1"/>
  <c r="AE31" i="7"/>
  <c r="AD31" i="7"/>
  <c r="AC31" i="7"/>
  <c r="AB31" i="7"/>
  <c r="AA31" i="7"/>
  <c r="Z31" i="7"/>
  <c r="Y31" i="7"/>
  <c r="W31" i="7" s="1"/>
  <c r="AE30" i="7"/>
  <c r="AD30" i="7"/>
  <c r="AC30" i="7"/>
  <c r="AB30" i="7"/>
  <c r="AA30" i="7"/>
  <c r="Z30" i="7"/>
  <c r="Y30" i="7"/>
  <c r="W30" i="7" s="1"/>
  <c r="AE29" i="7"/>
  <c r="AD29" i="7"/>
  <c r="AC29" i="7"/>
  <c r="AB29" i="7"/>
  <c r="AA29" i="7"/>
  <c r="Z29" i="7"/>
  <c r="Y29" i="7"/>
  <c r="W29" i="7" s="1"/>
  <c r="AE28" i="7"/>
  <c r="AD28" i="7"/>
  <c r="AC28" i="7"/>
  <c r="AB28" i="7"/>
  <c r="AA28" i="7"/>
  <c r="Z28" i="7"/>
  <c r="Y28" i="7"/>
  <c r="W28" i="7" s="1"/>
  <c r="AE27" i="7"/>
  <c r="AD27" i="7"/>
  <c r="AC27" i="7"/>
  <c r="AB27" i="7"/>
  <c r="AA27" i="7"/>
  <c r="Z27" i="7"/>
  <c r="Y27" i="7"/>
  <c r="W27" i="7" s="1"/>
  <c r="AE26" i="7"/>
  <c r="AD26" i="7"/>
  <c r="AC26" i="7"/>
  <c r="AB26" i="7"/>
  <c r="AA26" i="7"/>
  <c r="Z26" i="7"/>
  <c r="Y26" i="7"/>
  <c r="W26" i="7" s="1"/>
  <c r="AE25" i="7"/>
  <c r="AD25" i="7"/>
  <c r="AC25" i="7"/>
  <c r="AB25" i="7"/>
  <c r="AA25" i="7"/>
  <c r="Z25" i="7"/>
  <c r="Y25" i="7"/>
  <c r="AE24" i="7"/>
  <c r="AD24" i="7"/>
  <c r="AC24" i="7"/>
  <c r="AB24" i="7"/>
  <c r="AA24" i="7"/>
  <c r="Z24" i="7"/>
  <c r="Y24" i="7"/>
  <c r="W24" i="7" s="1"/>
  <c r="AE23" i="7"/>
  <c r="AD23" i="7"/>
  <c r="AC23" i="7"/>
  <c r="AB23" i="7"/>
  <c r="AA23" i="7"/>
  <c r="Z23" i="7"/>
  <c r="Y23" i="7"/>
  <c r="W23" i="7" s="1"/>
  <c r="AE22" i="7"/>
  <c r="AD22" i="7"/>
  <c r="AC22" i="7"/>
  <c r="AB22" i="7"/>
  <c r="AA22" i="7"/>
  <c r="Z22" i="7"/>
  <c r="Y22" i="7"/>
  <c r="W22" i="7" s="1"/>
  <c r="AE21" i="7"/>
  <c r="AD21" i="7"/>
  <c r="AC21" i="7"/>
  <c r="AB21" i="7"/>
  <c r="AA21" i="7"/>
  <c r="Z21" i="7"/>
  <c r="Y21" i="7"/>
  <c r="W21" i="7" s="1"/>
  <c r="H14" i="7"/>
  <c r="B14" i="7"/>
  <c r="H12" i="7"/>
  <c r="B12" i="7"/>
  <c r="W47" i="6"/>
  <c r="W46" i="6"/>
  <c r="W45" i="6"/>
  <c r="W44" i="6"/>
  <c r="W43" i="6"/>
  <c r="W42" i="6"/>
  <c r="W41" i="6"/>
  <c r="W40" i="6"/>
  <c r="W39" i="6"/>
  <c r="W38" i="6"/>
  <c r="W37" i="6"/>
  <c r="W36" i="6"/>
  <c r="W35" i="6"/>
  <c r="W34" i="6"/>
  <c r="W33" i="6"/>
  <c r="W32" i="6"/>
  <c r="W31" i="6"/>
  <c r="W30" i="6"/>
  <c r="W29" i="6"/>
  <c r="W28" i="6"/>
  <c r="W27" i="6"/>
  <c r="AE26" i="6"/>
  <c r="AD26" i="6"/>
  <c r="AC26" i="6"/>
  <c r="AB26" i="6"/>
  <c r="AA26" i="6"/>
  <c r="Z26" i="6"/>
  <c r="W26" i="6" s="1"/>
  <c r="Y26" i="6"/>
  <c r="AE25" i="6"/>
  <c r="AD25" i="6"/>
  <c r="AC25" i="6"/>
  <c r="AB25" i="6"/>
  <c r="AA25" i="6"/>
  <c r="Z25" i="6"/>
  <c r="W25" i="6" s="1"/>
  <c r="Y25" i="6"/>
  <c r="AE24" i="6"/>
  <c r="AD24" i="6"/>
  <c r="AC24" i="6"/>
  <c r="AB24" i="6"/>
  <c r="AA24" i="6"/>
  <c r="Z24" i="6"/>
  <c r="W24" i="6" s="1"/>
  <c r="Y24" i="6"/>
  <c r="AE23" i="6"/>
  <c r="AD23" i="6"/>
  <c r="AC23" i="6"/>
  <c r="AB23" i="6"/>
  <c r="AA23" i="6"/>
  <c r="Z23" i="6"/>
  <c r="W23" i="6" s="1"/>
  <c r="Y23" i="6"/>
  <c r="H14" i="6"/>
  <c r="B14" i="6"/>
  <c r="H12" i="6"/>
  <c r="B12" i="6"/>
  <c r="U1" i="6"/>
  <c r="AE47" i="5"/>
  <c r="AD47" i="5"/>
  <c r="AC47" i="5"/>
  <c r="W47" i="5" s="1"/>
  <c r="AB47" i="5"/>
  <c r="AA47" i="5"/>
  <c r="Z47" i="5"/>
  <c r="Y47" i="5"/>
  <c r="AE46" i="5"/>
  <c r="AD46" i="5"/>
  <c r="AC46" i="5"/>
  <c r="W46" i="5" s="1"/>
  <c r="AB46" i="5"/>
  <c r="AA46" i="5"/>
  <c r="Z46" i="5"/>
  <c r="Y46" i="5"/>
  <c r="AE45" i="5"/>
  <c r="AD45" i="5"/>
  <c r="AC45" i="5"/>
  <c r="W45" i="5" s="1"/>
  <c r="AB45" i="5"/>
  <c r="AA45" i="5"/>
  <c r="Z45" i="5"/>
  <c r="Y45" i="5"/>
  <c r="AE44" i="5"/>
  <c r="AD44" i="5"/>
  <c r="AC44" i="5"/>
  <c r="W44" i="5" s="1"/>
  <c r="AB44" i="5"/>
  <c r="AA44" i="5"/>
  <c r="Z44" i="5"/>
  <c r="Y44" i="5"/>
  <c r="AE43" i="5"/>
  <c r="AD43" i="5"/>
  <c r="AC43" i="5"/>
  <c r="W43" i="5" s="1"/>
  <c r="AB43" i="5"/>
  <c r="AA43" i="5"/>
  <c r="Z43" i="5"/>
  <c r="Y43" i="5"/>
  <c r="AE42" i="5"/>
  <c r="AD42" i="5"/>
  <c r="AC42" i="5"/>
  <c r="W42" i="5" s="1"/>
  <c r="AB42" i="5"/>
  <c r="AA42" i="5"/>
  <c r="Z42" i="5"/>
  <c r="Y42" i="5"/>
  <c r="AE41" i="5"/>
  <c r="AD41" i="5"/>
  <c r="AC41" i="5"/>
  <c r="W41" i="5" s="1"/>
  <c r="AB41" i="5"/>
  <c r="AA41" i="5"/>
  <c r="Z41" i="5"/>
  <c r="Y41" i="5"/>
  <c r="AE40" i="5"/>
  <c r="AD40" i="5"/>
  <c r="AC40" i="5"/>
  <c r="W40" i="5" s="1"/>
  <c r="AB40" i="5"/>
  <c r="AA40" i="5"/>
  <c r="Z40" i="5"/>
  <c r="Y40" i="5"/>
  <c r="AE39" i="5"/>
  <c r="AD39" i="5"/>
  <c r="AC39" i="5"/>
  <c r="W39" i="5" s="1"/>
  <c r="AB39" i="5"/>
  <c r="AA39" i="5"/>
  <c r="Z39" i="5"/>
  <c r="Y39" i="5"/>
  <c r="AE38" i="5"/>
  <c r="AD38" i="5"/>
  <c r="AC38" i="5"/>
  <c r="W38" i="5" s="1"/>
  <c r="AB38" i="5"/>
  <c r="AA38" i="5"/>
  <c r="Z38" i="5"/>
  <c r="Y38" i="5"/>
  <c r="AE37" i="5"/>
  <c r="AD37" i="5"/>
  <c r="AC37" i="5"/>
  <c r="W37" i="5" s="1"/>
  <c r="AB37" i="5"/>
  <c r="AA37" i="5"/>
  <c r="Z37" i="5"/>
  <c r="Y37" i="5"/>
  <c r="AE36" i="5"/>
  <c r="AD36" i="5"/>
  <c r="AC36" i="5"/>
  <c r="W36" i="5" s="1"/>
  <c r="AB36" i="5"/>
  <c r="AA36" i="5"/>
  <c r="Z36" i="5"/>
  <c r="Y36" i="5"/>
  <c r="AE35" i="5"/>
  <c r="AD35" i="5"/>
  <c r="AC35" i="5"/>
  <c r="W35" i="5" s="1"/>
  <c r="AB35" i="5"/>
  <c r="AA35" i="5"/>
  <c r="Z35" i="5"/>
  <c r="Y35" i="5"/>
  <c r="AE34" i="5"/>
  <c r="AD34" i="5"/>
  <c r="AC34" i="5"/>
  <c r="W34" i="5" s="1"/>
  <c r="AB34" i="5"/>
  <c r="AA34" i="5"/>
  <c r="Z34" i="5"/>
  <c r="Y34" i="5"/>
  <c r="AE33" i="5"/>
  <c r="AD33" i="5"/>
  <c r="AC33" i="5"/>
  <c r="W33" i="5" s="1"/>
  <c r="AB33" i="5"/>
  <c r="AA33" i="5"/>
  <c r="Z33" i="5"/>
  <c r="Y33" i="5"/>
  <c r="AE32" i="5"/>
  <c r="AD32" i="5"/>
  <c r="AC32" i="5"/>
  <c r="W32" i="5" s="1"/>
  <c r="AB32" i="5"/>
  <c r="AA32" i="5"/>
  <c r="Z32" i="5"/>
  <c r="Y32" i="5"/>
  <c r="AE31" i="5"/>
  <c r="AD31" i="5"/>
  <c r="AC31" i="5"/>
  <c r="W31" i="5" s="1"/>
  <c r="AB31" i="5"/>
  <c r="AA31" i="5"/>
  <c r="Z31" i="5"/>
  <c r="Y31" i="5"/>
  <c r="AE30" i="5"/>
  <c r="AD30" i="5"/>
  <c r="AC30" i="5"/>
  <c r="W30" i="5" s="1"/>
  <c r="AB30" i="5"/>
  <c r="AA30" i="5"/>
  <c r="Z30" i="5"/>
  <c r="Y30" i="5"/>
  <c r="AE29" i="5"/>
  <c r="AD29" i="5"/>
  <c r="AC29" i="5"/>
  <c r="W29" i="5" s="1"/>
  <c r="AB29" i="5"/>
  <c r="AA29" i="5"/>
  <c r="Z29" i="5"/>
  <c r="Y29" i="5"/>
  <c r="AE28" i="5"/>
  <c r="AD28" i="5"/>
  <c r="AC28" i="5"/>
  <c r="AB28" i="5"/>
  <c r="AA28" i="5"/>
  <c r="Z28" i="5"/>
  <c r="Y28" i="5"/>
  <c r="AE27" i="5"/>
  <c r="AD27" i="5"/>
  <c r="AC27" i="5"/>
  <c r="W27" i="5" s="1"/>
  <c r="AB27" i="5"/>
  <c r="AA27" i="5"/>
  <c r="Z27" i="5"/>
  <c r="Y27" i="5"/>
  <c r="AE26" i="5"/>
  <c r="AD26" i="5"/>
  <c r="AC26" i="5"/>
  <c r="W26" i="5" s="1"/>
  <c r="AB26" i="5"/>
  <c r="AA26" i="5"/>
  <c r="Z26" i="5"/>
  <c r="Y26" i="5"/>
  <c r="AE25" i="5"/>
  <c r="AD25" i="5"/>
  <c r="AC25" i="5"/>
  <c r="AB25" i="5"/>
  <c r="AA25" i="5"/>
  <c r="Z25" i="5"/>
  <c r="Y25" i="5"/>
  <c r="AE24" i="5"/>
  <c r="AD24" i="5"/>
  <c r="AC24" i="5"/>
  <c r="W24" i="5" s="1"/>
  <c r="AB24" i="5"/>
  <c r="AA24" i="5"/>
  <c r="Z24" i="5"/>
  <c r="Y24" i="5"/>
  <c r="AE23" i="5"/>
  <c r="AD23" i="5"/>
  <c r="AC23" i="5"/>
  <c r="W23" i="5" s="1"/>
  <c r="AB23" i="5"/>
  <c r="AA23" i="5"/>
  <c r="Z23" i="5"/>
  <c r="Y23" i="5"/>
  <c r="AE22" i="5"/>
  <c r="AD22" i="5"/>
  <c r="AC22" i="5"/>
  <c r="W22" i="5" s="1"/>
  <c r="AB22" i="5"/>
  <c r="AA22" i="5"/>
  <c r="Z22" i="5"/>
  <c r="Y22" i="5"/>
  <c r="AE21" i="5"/>
  <c r="AD21" i="5"/>
  <c r="AC21" i="5"/>
  <c r="W21" i="5" s="1"/>
  <c r="AB21" i="5"/>
  <c r="AA21" i="5"/>
  <c r="Z21" i="5"/>
  <c r="Y21" i="5"/>
  <c r="H14" i="5"/>
  <c r="B14" i="5"/>
  <c r="H12" i="5"/>
  <c r="B12" i="5"/>
  <c r="AA47" i="4"/>
  <c r="Y47" i="4" s="1"/>
  <c r="AA46" i="4"/>
  <c r="Y46" i="4"/>
  <c r="AA45" i="4"/>
  <c r="Y45" i="4" s="1"/>
  <c r="AA44" i="4"/>
  <c r="Y44" i="4" s="1"/>
  <c r="AA43" i="4"/>
  <c r="Y43" i="4" s="1"/>
  <c r="AA42" i="4"/>
  <c r="Y42" i="4"/>
  <c r="AA41" i="4"/>
  <c r="Y41" i="4" s="1"/>
  <c r="AA40" i="4"/>
  <c r="Y40" i="4" s="1"/>
  <c r="AA39" i="4"/>
  <c r="Y39" i="4" s="1"/>
  <c r="AA38" i="4"/>
  <c r="Y38" i="4"/>
  <c r="AA37" i="4"/>
  <c r="Y37" i="4" s="1"/>
  <c r="AA36" i="4"/>
  <c r="Y36" i="4" s="1"/>
  <c r="AA35" i="4"/>
  <c r="Y35" i="4" s="1"/>
  <c r="AA34" i="4"/>
  <c r="Y34" i="4"/>
  <c r="AA33" i="4"/>
  <c r="Y33" i="4" s="1"/>
  <c r="AA32" i="4"/>
  <c r="Y32" i="4" s="1"/>
  <c r="AA31" i="4"/>
  <c r="Y31" i="4" s="1"/>
  <c r="AA30" i="4"/>
  <c r="Y30" i="4"/>
  <c r="AA29" i="4"/>
  <c r="Y29" i="4" s="1"/>
  <c r="AA28" i="4"/>
  <c r="Y28" i="4" s="1"/>
  <c r="AA27" i="4"/>
  <c r="Y27" i="4" s="1"/>
  <c r="AA26" i="4"/>
  <c r="Y26" i="4"/>
  <c r="AA25" i="4"/>
  <c r="Y25" i="4" s="1"/>
  <c r="AA24" i="4"/>
  <c r="Y24" i="4" s="1"/>
  <c r="AA23" i="4"/>
  <c r="Y23" i="4" s="1"/>
  <c r="H14" i="4"/>
  <c r="B14" i="4"/>
  <c r="H12" i="4"/>
  <c r="B12" i="4"/>
  <c r="AC47" i="3"/>
  <c r="AB47" i="3"/>
  <c r="Z47" i="3" s="1"/>
  <c r="AC46" i="3"/>
  <c r="AB46" i="3"/>
  <c r="Z46" i="3"/>
  <c r="AC45" i="3"/>
  <c r="Z45" i="3" s="1"/>
  <c r="AB45" i="3"/>
  <c r="AC44" i="3"/>
  <c r="AB44" i="3"/>
  <c r="Z44" i="3" s="1"/>
  <c r="AC43" i="3"/>
  <c r="AB43" i="3"/>
  <c r="Z43" i="3"/>
  <c r="AC42" i="3"/>
  <c r="AB42" i="3"/>
  <c r="Z42" i="3" s="1"/>
  <c r="AC41" i="3"/>
  <c r="AB41" i="3"/>
  <c r="Z41" i="3"/>
  <c r="AC40" i="3"/>
  <c r="AB40" i="3"/>
  <c r="Z40" i="3" s="1"/>
  <c r="AC39" i="3"/>
  <c r="AB39" i="3"/>
  <c r="Z39" i="3" s="1"/>
  <c r="AC38" i="3"/>
  <c r="AB38" i="3"/>
  <c r="Z38" i="3"/>
  <c r="AC37" i="3"/>
  <c r="Z37" i="3" s="1"/>
  <c r="AB37" i="3"/>
  <c r="AC36" i="3"/>
  <c r="AB36" i="3"/>
  <c r="Z36" i="3" s="1"/>
  <c r="AC35" i="3"/>
  <c r="AB35" i="3"/>
  <c r="Z35" i="3"/>
  <c r="AC34" i="3"/>
  <c r="AB34" i="3"/>
  <c r="Z34" i="3" s="1"/>
  <c r="AC33" i="3"/>
  <c r="AB33" i="3"/>
  <c r="Z33" i="3"/>
  <c r="AC32" i="3"/>
  <c r="AB32" i="3"/>
  <c r="Z32" i="3" s="1"/>
  <c r="AC31" i="3"/>
  <c r="AB31" i="3"/>
  <c r="Z31" i="3" s="1"/>
  <c r="AC30" i="3"/>
  <c r="AB30" i="3"/>
  <c r="Z30" i="3"/>
  <c r="AC29" i="3"/>
  <c r="AB29" i="3"/>
  <c r="Z29" i="3"/>
  <c r="AC28" i="3"/>
  <c r="AB28" i="3"/>
  <c r="Z28" i="3" s="1"/>
  <c r="AC27" i="3"/>
  <c r="AB27" i="3"/>
  <c r="Z27" i="3"/>
  <c r="AC26" i="3"/>
  <c r="AB26" i="3"/>
  <c r="Z26" i="3" s="1"/>
  <c r="AC25" i="3"/>
  <c r="AB25" i="3"/>
  <c r="Z25" i="3"/>
  <c r="AC24" i="3"/>
  <c r="AB24" i="3"/>
  <c r="Z24" i="3" s="1"/>
  <c r="AC23" i="3"/>
  <c r="AB23" i="3"/>
  <c r="AC22" i="3"/>
  <c r="AB22" i="3"/>
  <c r="Z22" i="3"/>
  <c r="AC21" i="3"/>
  <c r="AB21" i="3"/>
  <c r="Z21" i="3"/>
  <c r="H14" i="3"/>
  <c r="B14" i="3"/>
  <c r="H12" i="3"/>
  <c r="B12" i="3"/>
  <c r="X47" i="2"/>
  <c r="V47" i="2"/>
  <c r="X46" i="2"/>
  <c r="V46" i="2"/>
  <c r="X45" i="2"/>
  <c r="V45" i="2" s="1"/>
  <c r="X44" i="2"/>
  <c r="V44" i="2"/>
  <c r="X43" i="2"/>
  <c r="V43" i="2"/>
  <c r="X42" i="2"/>
  <c r="V42" i="2"/>
  <c r="X41" i="2"/>
  <c r="V41" i="2" s="1"/>
  <c r="X40" i="2"/>
  <c r="V40" i="2"/>
  <c r="X39" i="2"/>
  <c r="V39" i="2"/>
  <c r="X38" i="2"/>
  <c r="V38" i="2"/>
  <c r="X37" i="2"/>
  <c r="V37" i="2" s="1"/>
  <c r="X36" i="2"/>
  <c r="V36" i="2"/>
  <c r="X35" i="2"/>
  <c r="V35" i="2"/>
  <c r="X34" i="2"/>
  <c r="V34" i="2"/>
  <c r="X33" i="2"/>
  <c r="V33" i="2" s="1"/>
  <c r="X32" i="2"/>
  <c r="V32" i="2"/>
  <c r="X31" i="2"/>
  <c r="V31" i="2"/>
  <c r="X30" i="2"/>
  <c r="V30" i="2"/>
  <c r="X29" i="2"/>
  <c r="V29" i="2" s="1"/>
  <c r="X28" i="2"/>
  <c r="V28" i="2"/>
  <c r="X27" i="2"/>
  <c r="V27" i="2"/>
  <c r="X26" i="2"/>
  <c r="V26" i="2"/>
  <c r="X25" i="2"/>
  <c r="V25" i="2" s="1"/>
  <c r="X24" i="2"/>
  <c r="V24" i="2"/>
  <c r="X23" i="2"/>
  <c r="V23" i="2"/>
  <c r="H14" i="2"/>
  <c r="B14" i="2"/>
  <c r="H12" i="2"/>
  <c r="B12" i="2"/>
  <c r="S1" i="2"/>
  <c r="P29" i="10" l="1"/>
  <c r="W28" i="5"/>
  <c r="W25" i="7"/>
  <c r="J20" i="11" s="1"/>
  <c r="W25" i="5"/>
  <c r="Z23" i="3"/>
  <c r="E27" i="11"/>
  <c r="I13" i="11"/>
  <c r="O31" i="9"/>
  <c r="O39" i="9"/>
  <c r="O47" i="9"/>
  <c r="O29" i="9"/>
  <c r="N32" i="9"/>
  <c r="O37" i="9"/>
  <c r="N40" i="9"/>
  <c r="O45" i="9"/>
  <c r="O32" i="9"/>
  <c r="O40" i="9"/>
  <c r="O48" i="9"/>
  <c r="S1" i="12"/>
  <c r="O27" i="9"/>
  <c r="O35" i="9"/>
  <c r="O43" i="9"/>
  <c r="O30" i="9"/>
  <c r="O38" i="9"/>
  <c r="S2" i="12"/>
  <c r="E20" i="11" l="1"/>
  <c r="H29" i="11" s="1"/>
</calcChain>
</file>

<file path=xl/sharedStrings.xml><?xml version="1.0" encoding="utf-8"?>
<sst xmlns="http://schemas.openxmlformats.org/spreadsheetml/2006/main" count="729" uniqueCount="151">
  <si>
    <t>Federation Name:</t>
  </si>
  <si>
    <t>Agenda</t>
  </si>
  <si>
    <t>1. Summary - obligatory</t>
  </si>
  <si>
    <t xml:space="preserve">Email: </t>
  </si>
  <si>
    <t>2. Competition+Training CAMP</t>
  </si>
  <si>
    <t>3. Accomodation only Tournament - Hotel Cat. A</t>
  </si>
  <si>
    <t>4. Accomodation only Tournament - Hotel Cat. B</t>
  </si>
  <si>
    <t>Contact Person:</t>
  </si>
  <si>
    <t>5. Non official accomodation</t>
  </si>
  <si>
    <t>6. Meals</t>
  </si>
  <si>
    <t>Phone:</t>
  </si>
  <si>
    <t>* Transfer costs: 30 EUR/per person/one way</t>
  </si>
  <si>
    <t>Federation Address:*</t>
  </si>
  <si>
    <t>*optional</t>
  </si>
  <si>
    <t>Please fill this cells</t>
  </si>
  <si>
    <t>Hotel Reservation form</t>
  </si>
  <si>
    <r>
      <rPr>
        <sz val="16"/>
        <color rgb="FF000000"/>
        <rFont val="Aptos Narrow"/>
        <charset val="1"/>
      </rPr>
      <t xml:space="preserve">NAZWA WASZYCH ZAWODÓW
</t>
    </r>
    <r>
      <rPr>
        <b/>
        <sz val="20"/>
        <color rgb="FF0070C0"/>
        <rFont val="Aptos Narrow"/>
        <charset val="1"/>
      </rPr>
      <t>HOTEL</t>
    </r>
  </si>
  <si>
    <t>Return before DATA to:</t>
  </si>
  <si>
    <t>Polski Związek Judo</t>
  </si>
  <si>
    <t>pzjudo@pzjudo.pl</t>
  </si>
  <si>
    <r>
      <rPr>
        <sz val="11"/>
        <color rgb="FF000000"/>
        <rFont val="Aptos Narrow"/>
        <charset val="1"/>
      </rPr>
      <t xml:space="preserve">Hotel 
</t>
    </r>
    <r>
      <rPr>
        <sz val="11"/>
        <color rgb="FFFF0000"/>
        <rFont val="Aptos Narrow"/>
        <charset val="1"/>
      </rPr>
      <t>Competition B&amp;B per person/night</t>
    </r>
  </si>
  <si>
    <t>Single</t>
  </si>
  <si>
    <t>Double</t>
  </si>
  <si>
    <t>Triple</t>
  </si>
  <si>
    <t>Hotel Ibis</t>
  </si>
  <si>
    <t>Hotel Ibis + 
Nutrition</t>
  </si>
  <si>
    <t>Contact Information</t>
  </si>
  <si>
    <t>Hotel Szyndzielnia</t>
  </si>
  <si>
    <t>Federation name:</t>
  </si>
  <si>
    <t>Hotel Szyndzielnia + Nutrition</t>
  </si>
  <si>
    <t>No.</t>
  </si>
  <si>
    <r>
      <rPr>
        <b/>
        <sz val="11"/>
        <color rgb="FF000000"/>
        <rFont val="Aptos Narrow"/>
        <charset val="1"/>
      </rPr>
      <t xml:space="preserve">Given name(s)
</t>
    </r>
    <r>
      <rPr>
        <b/>
        <sz val="8"/>
        <color rgb="FFFF0000"/>
        <rFont val="Aptos Narrow"/>
        <charset val="1"/>
      </rPr>
      <t>please fill this cells</t>
    </r>
  </si>
  <si>
    <t>Surname(s)</t>
  </si>
  <si>
    <t>Sex</t>
  </si>
  <si>
    <t>Weight Category or 
Function</t>
  </si>
  <si>
    <t>TRAVEL INFORMATION</t>
  </si>
  <si>
    <r>
      <rPr>
        <b/>
        <sz val="11"/>
        <color rgb="FF000000"/>
        <rFont val="Aptos Narrow"/>
        <charset val="1"/>
      </rPr>
      <t xml:space="preserve">ACCOMODATION RESERVATION
</t>
    </r>
    <r>
      <rPr>
        <b/>
        <sz val="8"/>
        <color rgb="FFFF0000"/>
        <rFont val="Aptos Narrow"/>
        <charset val="1"/>
      </rPr>
      <t>Please choose first the category of Lodging</t>
    </r>
  </si>
  <si>
    <t>Total
Amount</t>
  </si>
  <si>
    <t>ARRIVAL</t>
  </si>
  <si>
    <t>DEPARTURE</t>
  </si>
  <si>
    <t>Lodging BB</t>
  </si>
  <si>
    <t>Accomodation from 17.05 to 22.05.2024 in one of the two Hotels below and one of two nutrition options</t>
  </si>
  <si>
    <t>Date</t>
  </si>
  <si>
    <t>Time</t>
  </si>
  <si>
    <t>From</t>
  </si>
  <si>
    <t>Flight Nr.</t>
  </si>
  <si>
    <t>e.g.1</t>
  </si>
  <si>
    <t>Janusz</t>
  </si>
  <si>
    <t>Kowalski</t>
  </si>
  <si>
    <t>M</t>
  </si>
  <si>
    <t>Coach</t>
  </si>
  <si>
    <t>Kraków</t>
  </si>
  <si>
    <t>AB 1234</t>
  </si>
  <si>
    <t>DE 4343</t>
  </si>
  <si>
    <t>e.g.2</t>
  </si>
  <si>
    <t>Grażyna</t>
  </si>
  <si>
    <t>Nowak</t>
  </si>
  <si>
    <t>F</t>
  </si>
  <si>
    <t>-52 kg</t>
  </si>
  <si>
    <t>Zamość</t>
  </si>
  <si>
    <t>CD 3456</t>
  </si>
  <si>
    <t>FR 4351</t>
  </si>
  <si>
    <r>
      <rPr>
        <sz val="16"/>
        <color rgb="FF000000"/>
        <rFont val="Aptos Narrow"/>
        <charset val="1"/>
      </rPr>
      <t xml:space="preserve">Bielsko Biala Cadet European Cup 2024
</t>
    </r>
    <r>
      <rPr>
        <b/>
        <sz val="20"/>
        <color rgb="FF0070C0"/>
        <rFont val="Aptos Narrow"/>
        <charset val="1"/>
      </rPr>
      <t>HOTEL</t>
    </r>
  </si>
  <si>
    <t>Return before DATA to: 03.05.2024</t>
  </si>
  <si>
    <t>registrationbb@pzjudo.pl</t>
  </si>
  <si>
    <r>
      <rPr>
        <sz val="11"/>
        <color rgb="FF000000"/>
        <rFont val="Aptos Narrow"/>
        <charset val="1"/>
      </rPr>
      <t xml:space="preserve">Hotel 
</t>
    </r>
    <r>
      <rPr>
        <sz val="11"/>
        <color rgb="FFFF0000"/>
        <rFont val="Aptos Narrow"/>
        <charset val="1"/>
      </rPr>
      <t>Competition &amp; Training Camp per person/5 night</t>
    </r>
  </si>
  <si>
    <t>Single B&amp;B</t>
  </si>
  <si>
    <t>Single FB</t>
  </si>
  <si>
    <t>Double B&amp;B</t>
  </si>
  <si>
    <t>Double FB</t>
  </si>
  <si>
    <t>Triple B&amp;B</t>
  </si>
  <si>
    <t>Triple FB</t>
  </si>
  <si>
    <t>TRANSFER (both way)</t>
  </si>
  <si>
    <t>TRANSFER</t>
  </si>
  <si>
    <t>Total</t>
  </si>
  <si>
    <t>Yes</t>
  </si>
  <si>
    <t>Single  FB</t>
  </si>
  <si>
    <t>Parkhotel Vienna</t>
  </si>
  <si>
    <t>Halo Szczyrk</t>
  </si>
  <si>
    <t>Before Competitions</t>
  </si>
  <si>
    <r>
      <rPr>
        <b/>
        <sz val="11"/>
        <color rgb="FF000000"/>
        <rFont val="Aptos Narrow"/>
        <charset val="1"/>
      </rPr>
      <t xml:space="preserve">Competitions Nights
</t>
    </r>
    <r>
      <rPr>
        <b/>
        <sz val="9"/>
        <color rgb="FFFF0000"/>
        <rFont val="Aptos Narrow"/>
        <charset val="1"/>
      </rPr>
      <t>B&amp;B</t>
    </r>
  </si>
  <si>
    <t>Camp</t>
  </si>
  <si>
    <t>transfer</t>
  </si>
  <si>
    <t>Twin
(2 beds/2 pax)</t>
  </si>
  <si>
    <t>Double
(1 bed/2 pax)</t>
  </si>
  <si>
    <t>Hotel A</t>
  </si>
  <si>
    <t>Hotel B</t>
  </si>
  <si>
    <t>Hotel C</t>
  </si>
  <si>
    <r>
      <rPr>
        <b/>
        <sz val="11"/>
        <color rgb="FF000000"/>
        <rFont val="Aptos Narrow"/>
        <charset val="1"/>
      </rPr>
      <t xml:space="preserve">TRAVEL RESERVATION
</t>
    </r>
    <r>
      <rPr>
        <b/>
        <sz val="8"/>
        <color rgb="FFFF0000"/>
        <rFont val="Aptos Narrow"/>
        <charset val="1"/>
      </rPr>
      <t>Please choose first the category of Lodging</t>
    </r>
  </si>
  <si>
    <t>Hotel Ibis Styles</t>
  </si>
  <si>
    <t>COS OPO Szczyrk</t>
  </si>
  <si>
    <t>Hotel Skalny</t>
  </si>
  <si>
    <t>Hotel Rekord</t>
  </si>
  <si>
    <t>TRANSFER 
(both way)</t>
  </si>
  <si>
    <t>MEALS</t>
  </si>
  <si>
    <t>HOTEL</t>
  </si>
  <si>
    <t>Venue</t>
  </si>
  <si>
    <t>Lunch</t>
  </si>
  <si>
    <t>Dinner</t>
  </si>
  <si>
    <t>Lunch in the Venue</t>
  </si>
  <si>
    <t>MEALS RESERVATION</t>
  </si>
  <si>
    <t>Lunch Box</t>
  </si>
  <si>
    <t>Lunch in the Hotel</t>
  </si>
  <si>
    <t>Dinner in the hotel</t>
  </si>
  <si>
    <t>Participation in the Competition Price</t>
  </si>
  <si>
    <t>Camp Price</t>
  </si>
  <si>
    <t>Competition</t>
  </si>
  <si>
    <t>1 person</t>
  </si>
  <si>
    <t>Please complete all cells in the data rows</t>
  </si>
  <si>
    <t>Competition + Training Camp</t>
  </si>
  <si>
    <t>Category</t>
  </si>
  <si>
    <t>Amount</t>
  </si>
  <si>
    <t>Sum</t>
  </si>
  <si>
    <t>Total*</t>
  </si>
  <si>
    <t>Hotel Cat A</t>
  </si>
  <si>
    <t>Hotel Cat B</t>
  </si>
  <si>
    <t>Meals</t>
  </si>
  <si>
    <t>Non official accomodation</t>
  </si>
  <si>
    <t>TOTAL</t>
  </si>
  <si>
    <t>Daty</t>
  </si>
  <si>
    <t>Hotele</t>
  </si>
  <si>
    <t>Hotele v2</t>
  </si>
  <si>
    <t>Pokoje</t>
  </si>
  <si>
    <t>Pokoje v2</t>
  </si>
  <si>
    <t>Yes/No</t>
  </si>
  <si>
    <t>Daty cd</t>
  </si>
  <si>
    <t>Hotel cat A</t>
  </si>
  <si>
    <t>Hotele AB</t>
  </si>
  <si>
    <t>-40 kg</t>
  </si>
  <si>
    <t>-44 kg</t>
  </si>
  <si>
    <t>No</t>
  </si>
  <si>
    <t>-48 kg</t>
  </si>
  <si>
    <t>-50 kg</t>
  </si>
  <si>
    <t>-55 kg</t>
  </si>
  <si>
    <t>-57 kg</t>
  </si>
  <si>
    <t>-60 kg</t>
  </si>
  <si>
    <t>-63 kg</t>
  </si>
  <si>
    <t>-66 kg</t>
  </si>
  <si>
    <t>-70 kg</t>
  </si>
  <si>
    <t>+70kg</t>
  </si>
  <si>
    <t>-73 kg</t>
  </si>
  <si>
    <t>-81 kg</t>
  </si>
  <si>
    <t>-90 kg</t>
  </si>
  <si>
    <t>+90 kg</t>
  </si>
  <si>
    <t>Official</t>
  </si>
  <si>
    <t>Referee</t>
  </si>
  <si>
    <t>Medic</t>
  </si>
  <si>
    <t>Press</t>
  </si>
  <si>
    <t>*with optional transfer added</t>
  </si>
  <si>
    <t>rr</t>
  </si>
  <si>
    <t>rrr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</si>
</sst>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&quot; zł&quot;"/>
    <numFmt numFmtId="165" formatCode="yyyy\-mm\-dd"/>
    <numFmt numFmtId="166" formatCode="h:mm;@"/>
    <numFmt numFmtId="167" formatCode="#,##0\ [$EUR]"/>
    <numFmt numFmtId="168" formatCode="#,##0.00\ [$zł-415];[Red]\-#,##0.00\ [$zł-415]"/>
    <numFmt numFmtId="169" formatCode="&quot;PRAWDA&quot;;&quot;PRAWDA&quot;;&quot;FAŁSZ&quot;"/>
  </numFmts>
  <fonts count="28" x14ac:knownFonts="1">
    <font>
      <sz val="11"/>
      <color rgb="FF000000"/>
      <name val="Aptos Narrow"/>
      <family val="2"/>
      <charset val="1"/>
    </font>
    <font>
      <b/>
      <sz val="20"/>
      <color rgb="FF000000"/>
      <name val="Aptos Narrow"/>
      <family val="2"/>
      <charset val="1"/>
    </font>
    <font>
      <b/>
      <sz val="11"/>
      <color rgb="FF000000"/>
      <name val="Aptos Narrow"/>
      <family val="2"/>
      <charset val="1"/>
    </font>
    <font>
      <b/>
      <sz val="12"/>
      <color rgb="FF000000"/>
      <name val="Aptos Narrow"/>
      <family val="2"/>
      <charset val="1"/>
    </font>
    <font>
      <b/>
      <sz val="24"/>
      <color rgb="FFFF0000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u/>
      <sz val="16"/>
      <color rgb="FF000000"/>
      <name val="Aptos Narrow"/>
      <charset val="1"/>
    </font>
    <font>
      <sz val="16"/>
      <color rgb="FF000000"/>
      <name val="Aptos Narrow"/>
      <charset val="1"/>
    </font>
    <font>
      <b/>
      <sz val="20"/>
      <color rgb="FF0070C0"/>
      <name val="Aptos Narrow"/>
      <charset val="1"/>
    </font>
    <font>
      <u/>
      <sz val="11"/>
      <color rgb="FF467886"/>
      <name val="Aptos Narrow"/>
      <family val="2"/>
      <charset val="1"/>
    </font>
    <font>
      <sz val="11"/>
      <color rgb="FF000000"/>
      <name val="Aptos Narrow"/>
      <charset val="1"/>
    </font>
    <font>
      <sz val="11"/>
      <color rgb="FFFF0000"/>
      <name val="Aptos Narrow"/>
      <charset val="1"/>
    </font>
    <font>
      <sz val="10"/>
      <color rgb="FF000000"/>
      <name val="Aptos Narrow"/>
      <family val="2"/>
      <charset val="1"/>
    </font>
    <font>
      <sz val="8"/>
      <color rgb="FF000000"/>
      <name val="Aptos Narrow"/>
      <family val="2"/>
      <charset val="1"/>
    </font>
    <font>
      <b/>
      <sz val="11"/>
      <color rgb="FF000000"/>
      <name val="Aptos Narrow"/>
      <charset val="1"/>
    </font>
    <font>
      <b/>
      <sz val="8"/>
      <color rgb="FFFF0000"/>
      <name val="Aptos Narrow"/>
      <charset val="1"/>
    </font>
    <font>
      <b/>
      <sz val="9"/>
      <color rgb="FF000000"/>
      <name val="Aptos Narrow"/>
      <family val="2"/>
      <charset val="1"/>
    </font>
    <font>
      <b/>
      <sz val="8"/>
      <color rgb="FF000000"/>
      <name val="Aptos Narrow"/>
      <charset val="1"/>
    </font>
    <font>
      <i/>
      <sz val="10"/>
      <color rgb="FF000000"/>
      <name val="Aptos Narrow"/>
      <family val="2"/>
      <charset val="1"/>
    </font>
    <font>
      <sz val="12"/>
      <color rgb="FF000000"/>
      <name val="Aptos Narrow"/>
      <family val="2"/>
      <charset val="1"/>
    </font>
    <font>
      <i/>
      <sz val="9"/>
      <color rgb="FF000000"/>
      <name val="Aptos Narrow"/>
      <family val="2"/>
      <charset val="1"/>
    </font>
    <font>
      <b/>
      <sz val="9"/>
      <color rgb="FFFF0000"/>
      <name val="Aptos Narrow"/>
      <charset val="1"/>
    </font>
    <font>
      <sz val="9"/>
      <color rgb="FF000000"/>
      <name val="Aptos Narrow"/>
      <charset val="1"/>
    </font>
    <font>
      <sz val="9"/>
      <color rgb="FF000000"/>
      <name val="Aptos Narrow"/>
      <family val="2"/>
      <charset val="1"/>
    </font>
    <font>
      <sz val="11"/>
      <color rgb="FFFFFFFF"/>
      <name val="Aptos Narrow"/>
      <family val="2"/>
      <charset val="1"/>
    </font>
    <font>
      <i/>
      <sz val="8"/>
      <color rgb="FF000000"/>
      <name val="Aptos Narrow"/>
      <family val="2"/>
      <charset val="1"/>
    </font>
    <font>
      <sz val="11"/>
      <color rgb="FF000000"/>
      <name val="Aptos Narrow"/>
      <family val="2"/>
      <charset val="238"/>
    </font>
    <font>
      <b/>
      <sz val="24"/>
      <color rgb="FF000000"/>
      <name val="Aptos Narrow"/>
      <family val="2"/>
      <charset val="1"/>
    </font>
  </fonts>
  <fills count="20">
    <fill>
      <patternFill patternType="none"/>
    </fill>
    <fill>
      <patternFill patternType="gray125"/>
    </fill>
    <fill>
      <patternFill patternType="solid">
        <fgColor rgb="FFFFFFFF"/>
        <bgColor rgb="FFFCEDFB"/>
      </patternFill>
    </fill>
    <fill>
      <patternFill patternType="solid">
        <fgColor rgb="FFFFC000"/>
        <bgColor rgb="FFFF9900"/>
      </patternFill>
    </fill>
    <fill>
      <patternFill patternType="solid">
        <fgColor rgb="FFF2A18F"/>
        <bgColor rgb="FFF4B183"/>
      </patternFill>
    </fill>
    <fill>
      <patternFill patternType="solid">
        <fgColor rgb="FFD1D1D1"/>
        <bgColor rgb="FFCCCCCC"/>
      </patternFill>
    </fill>
    <fill>
      <patternFill patternType="solid">
        <fgColor rgb="FFE8E8E8"/>
        <bgColor rgb="FFDEEBF7"/>
      </patternFill>
    </fill>
    <fill>
      <patternFill patternType="solid">
        <fgColor rgb="FFFCEDFB"/>
        <bgColor rgb="FFE8E8E8"/>
      </patternFill>
    </fill>
    <fill>
      <patternFill patternType="solid">
        <fgColor rgb="FFA6CAEC"/>
        <bgColor rgb="FF96DCF8"/>
      </patternFill>
    </fill>
    <fill>
      <patternFill patternType="solid">
        <fgColor rgb="FFFFFFD1"/>
        <bgColor rgb="FFFFFFFF"/>
      </patternFill>
    </fill>
    <fill>
      <patternFill patternType="solid">
        <fgColor rgb="FFF2CFEE"/>
        <bgColor rgb="FFFAE3D6"/>
      </patternFill>
    </fill>
    <fill>
      <patternFill patternType="solid">
        <fgColor rgb="FFE59EDD"/>
        <bgColor rgb="FFF2A18F"/>
      </patternFill>
    </fill>
    <fill>
      <patternFill patternType="solid">
        <fgColor rgb="FFFAE3D6"/>
        <bgColor rgb="FFE8E8E8"/>
      </patternFill>
    </fill>
    <fill>
      <patternFill patternType="solid">
        <fgColor rgb="FFD9F2D0"/>
        <bgColor rgb="FFE8E8E8"/>
      </patternFill>
    </fill>
    <fill>
      <patternFill patternType="solid">
        <fgColor rgb="FFCCCCCC"/>
        <bgColor rgb="FFD1D1D1"/>
      </patternFill>
    </fill>
    <fill>
      <patternFill patternType="solid">
        <fgColor rgb="FFF4B183"/>
        <bgColor rgb="FFF2A18F"/>
      </patternFill>
    </fill>
    <fill>
      <patternFill patternType="solid">
        <fgColor rgb="FFDCEAF7"/>
        <bgColor rgb="FFDEEBF7"/>
      </patternFill>
    </fill>
    <fill>
      <patternFill patternType="solid">
        <fgColor rgb="FFDEEBF7"/>
        <bgColor rgb="FFDCEAF7"/>
      </patternFill>
    </fill>
    <fill>
      <patternFill patternType="solid">
        <fgColor rgb="FF4E95D9"/>
        <bgColor rgb="FF467886"/>
      </patternFill>
    </fill>
    <fill>
      <patternFill patternType="solid">
        <fgColor rgb="FF96DCF8"/>
        <bgColor rgb="FFA6CAEC"/>
      </patternFill>
    </fill>
  </fills>
  <borders count="8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9" fillId="0" borderId="0" applyBorder="0" applyProtection="0"/>
  </cellStyleXfs>
  <cellXfs count="500">
    <xf numFmtId="0" fontId="0" fillId="0" borderId="0" xfId="0"/>
    <xf numFmtId="0" fontId="2" fillId="0" borderId="20" xfId="0" applyFont="1" applyBorder="1" applyAlignment="1">
      <alignment horizontal="center"/>
    </xf>
    <xf numFmtId="0" fontId="2" fillId="5" borderId="19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13" fillId="2" borderId="6" xfId="0" applyFont="1" applyFill="1" applyBorder="1" applyAlignment="1">
      <alignment horizontal="left"/>
    </xf>
    <xf numFmtId="0" fontId="10" fillId="0" borderId="15" xfId="0" applyFont="1" applyBorder="1" applyAlignment="1">
      <alignment horizontal="center" wrapText="1"/>
    </xf>
    <xf numFmtId="0" fontId="0" fillId="3" borderId="0" xfId="0" applyFill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0" fillId="2" borderId="11" xfId="0" applyFill="1" applyBorder="1" applyAlignment="1">
      <alignment horizontal="center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>
      <alignment horizontal="center"/>
    </xf>
    <xf numFmtId="0" fontId="0" fillId="2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1" fillId="2" borderId="5" xfId="0" applyFont="1" applyFill="1" applyBorder="1"/>
    <xf numFmtId="0" fontId="2" fillId="2" borderId="0" xfId="0" applyFont="1" applyFill="1"/>
    <xf numFmtId="0" fontId="3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5" xfId="0" applyFont="1" applyFill="1" applyBorder="1"/>
    <xf numFmtId="0" fontId="5" fillId="2" borderId="0" xfId="0" applyFont="1" applyFill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6" fillId="2" borderId="10" xfId="0" applyFont="1" applyFill="1" applyBorder="1"/>
    <xf numFmtId="0" fontId="0" fillId="2" borderId="11" xfId="0" applyFill="1" applyBorder="1"/>
    <xf numFmtId="0" fontId="0" fillId="2" borderId="11" xfId="0" applyFill="1" applyBorder="1" applyAlignment="1">
      <alignment horizontal="center"/>
    </xf>
    <xf numFmtId="0" fontId="0" fillId="2" borderId="12" xfId="0" applyFill="1" applyBorder="1"/>
    <xf numFmtId="0" fontId="0" fillId="2" borderId="13" xfId="0" applyFill="1" applyBorder="1"/>
    <xf numFmtId="0" fontId="0" fillId="2" borderId="14" xfId="0" applyFill="1" applyBorder="1"/>
    <xf numFmtId="0" fontId="9" fillId="2" borderId="0" xfId="1" applyFill="1" applyBorder="1" applyProtection="1"/>
    <xf numFmtId="0" fontId="12" fillId="4" borderId="1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4" fontId="0" fillId="0" borderId="16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13" fillId="0" borderId="0" xfId="0" applyFont="1"/>
    <xf numFmtId="0" fontId="13" fillId="2" borderId="0" xfId="0" applyFont="1" applyFill="1"/>
    <xf numFmtId="0" fontId="17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4" borderId="27" xfId="0" applyFont="1" applyFill="1" applyBorder="1"/>
    <xf numFmtId="0" fontId="18" fillId="0" borderId="27" xfId="0" applyFont="1" applyBorder="1"/>
    <xf numFmtId="0" fontId="18" fillId="8" borderId="27" xfId="0" applyFont="1" applyFill="1" applyBorder="1"/>
    <xf numFmtId="0" fontId="18" fillId="8" borderId="28" xfId="0" applyFont="1" applyFill="1" applyBorder="1"/>
    <xf numFmtId="165" fontId="18" fillId="0" borderId="26" xfId="0" applyNumberFormat="1" applyFont="1" applyBorder="1"/>
    <xf numFmtId="166" fontId="18" fillId="0" borderId="27" xfId="0" applyNumberFormat="1" applyFont="1" applyBorder="1" applyAlignment="1">
      <alignment horizontal="center" vertical="center"/>
    </xf>
    <xf numFmtId="0" fontId="18" fillId="0" borderId="28" xfId="0" applyFont="1" applyBorder="1"/>
    <xf numFmtId="165" fontId="0" fillId="0" borderId="26" xfId="0" applyNumberFormat="1" applyBorder="1"/>
    <xf numFmtId="0" fontId="18" fillId="6" borderId="29" xfId="0" applyFont="1" applyFill="1" applyBorder="1"/>
    <xf numFmtId="0" fontId="18" fillId="5" borderId="31" xfId="0" applyFont="1" applyFill="1" applyBorder="1"/>
    <xf numFmtId="0" fontId="18" fillId="0" borderId="32" xfId="0" applyFont="1" applyBorder="1" applyAlignment="1">
      <alignment horizontal="center" vertical="center"/>
    </xf>
    <xf numFmtId="0" fontId="18" fillId="4" borderId="33" xfId="0" applyFont="1" applyFill="1" applyBorder="1"/>
    <xf numFmtId="0" fontId="18" fillId="0" borderId="33" xfId="0" applyFont="1" applyBorder="1"/>
    <xf numFmtId="0" fontId="18" fillId="8" borderId="33" xfId="0" applyFont="1" applyFill="1" applyBorder="1"/>
    <xf numFmtId="0" fontId="18" fillId="8" borderId="34" xfId="0" applyFont="1" applyFill="1" applyBorder="1"/>
    <xf numFmtId="165" fontId="18" fillId="0" borderId="32" xfId="0" applyNumberFormat="1" applyFont="1" applyBorder="1"/>
    <xf numFmtId="166" fontId="18" fillId="0" borderId="33" xfId="0" applyNumberFormat="1" applyFont="1" applyBorder="1" applyAlignment="1">
      <alignment horizontal="center" vertical="center"/>
    </xf>
    <xf numFmtId="0" fontId="18" fillId="0" borderId="34" xfId="0" applyFont="1" applyBorder="1"/>
    <xf numFmtId="165" fontId="0" fillId="0" borderId="32" xfId="0" applyNumberFormat="1" applyBorder="1"/>
    <xf numFmtId="0" fontId="18" fillId="6" borderId="35" xfId="0" applyFont="1" applyFill="1" applyBorder="1"/>
    <xf numFmtId="0" fontId="18" fillId="5" borderId="37" xfId="0" applyFont="1" applyFill="1" applyBorder="1"/>
    <xf numFmtId="0" fontId="0" fillId="0" borderId="26" xfId="0" applyBorder="1" applyAlignment="1">
      <alignment horizontal="center"/>
    </xf>
    <xf numFmtId="0" fontId="0" fillId="4" borderId="27" xfId="0" applyFill="1" applyBorder="1"/>
    <xf numFmtId="0" fontId="0" fillId="0" borderId="27" xfId="0" applyBorder="1"/>
    <xf numFmtId="0" fontId="0" fillId="8" borderId="27" xfId="0" applyFill="1" applyBorder="1"/>
    <xf numFmtId="0" fontId="0" fillId="8" borderId="28" xfId="0" applyFill="1" applyBorder="1"/>
    <xf numFmtId="0" fontId="0" fillId="0" borderId="38" xfId="0" applyBorder="1"/>
    <xf numFmtId="0" fontId="0" fillId="0" borderId="28" xfId="0" applyBorder="1"/>
    <xf numFmtId="0" fontId="0" fillId="6" borderId="39" xfId="0" applyFill="1" applyBorder="1"/>
    <xf numFmtId="0" fontId="0" fillId="5" borderId="31" xfId="0" applyFill="1" applyBorder="1"/>
    <xf numFmtId="0" fontId="0" fillId="2" borderId="40" xfId="0" applyFill="1" applyBorder="1"/>
    <xf numFmtId="0" fontId="0" fillId="0" borderId="41" xfId="0" applyBorder="1" applyAlignment="1">
      <alignment horizontal="center"/>
    </xf>
    <xf numFmtId="0" fontId="0" fillId="4" borderId="40" xfId="0" applyFill="1" applyBorder="1"/>
    <xf numFmtId="0" fontId="0" fillId="0" borderId="40" xfId="0" applyBorder="1"/>
    <xf numFmtId="0" fontId="0" fillId="8" borderId="40" xfId="0" applyFill="1" applyBorder="1"/>
    <xf numFmtId="0" fontId="0" fillId="8" borderId="42" xfId="0" applyFill="1" applyBorder="1"/>
    <xf numFmtId="165" fontId="0" fillId="0" borderId="41" xfId="0" applyNumberFormat="1" applyBorder="1"/>
    <xf numFmtId="0" fontId="0" fillId="0" borderId="43" xfId="0" applyBorder="1"/>
    <xf numFmtId="0" fontId="0" fillId="0" borderId="42" xfId="0" applyBorder="1"/>
    <xf numFmtId="0" fontId="0" fillId="6" borderId="44" xfId="0" applyFill="1" applyBorder="1" applyAlignment="1">
      <alignment wrapText="1"/>
    </xf>
    <xf numFmtId="0" fontId="0" fillId="0" borderId="46" xfId="0" applyBorder="1" applyAlignment="1">
      <alignment horizontal="center"/>
    </xf>
    <xf numFmtId="0" fontId="0" fillId="4" borderId="33" xfId="0" applyFill="1" applyBorder="1"/>
    <xf numFmtId="0" fontId="0" fillId="0" borderId="33" xfId="0" applyBorder="1"/>
    <xf numFmtId="0" fontId="0" fillId="8" borderId="33" xfId="0" applyFill="1" applyBorder="1"/>
    <xf numFmtId="0" fontId="0" fillId="8" borderId="34" xfId="0" applyFill="1" applyBorder="1"/>
    <xf numFmtId="0" fontId="0" fillId="0" borderId="47" xfId="0" applyBorder="1"/>
    <xf numFmtId="0" fontId="0" fillId="0" borderId="34" xfId="0" applyBorder="1"/>
    <xf numFmtId="0" fontId="0" fillId="6" borderId="48" xfId="0" applyFill="1" applyBorder="1"/>
    <xf numFmtId="0" fontId="0" fillId="2" borderId="28" xfId="0" applyFill="1" applyBorder="1"/>
    <xf numFmtId="0" fontId="0" fillId="2" borderId="49" xfId="0" applyFill="1" applyBorder="1"/>
    <xf numFmtId="0" fontId="0" fillId="2" borderId="50" xfId="0" applyFill="1" applyBorder="1"/>
    <xf numFmtId="0" fontId="0" fillId="0" borderId="0" xfId="0" applyAlignment="1">
      <alignment horizontal="center" vertical="center"/>
    </xf>
    <xf numFmtId="0" fontId="6" fillId="2" borderId="1" xfId="0" applyFont="1" applyFill="1" applyBorder="1"/>
    <xf numFmtId="0" fontId="0" fillId="2" borderId="2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0" borderId="0" xfId="1" applyBorder="1" applyProtection="1"/>
    <xf numFmtId="0" fontId="19" fillId="4" borderId="16" xfId="0" applyFont="1" applyFill="1" applyBorder="1" applyAlignment="1">
      <alignment horizontal="center" vertical="center" wrapText="1"/>
    </xf>
    <xf numFmtId="0" fontId="19" fillId="4" borderId="6" xfId="0" applyFont="1" applyFill="1" applyBorder="1" applyAlignment="1">
      <alignment horizontal="center" vertical="center" wrapText="1"/>
    </xf>
    <xf numFmtId="0" fontId="19" fillId="4" borderId="51" xfId="0" applyFont="1" applyFill="1" applyBorder="1" applyAlignment="1">
      <alignment horizontal="center" vertical="center" wrapText="1"/>
    </xf>
    <xf numFmtId="167" fontId="0" fillId="0" borderId="7" xfId="0" applyNumberFormat="1" applyBorder="1" applyAlignment="1">
      <alignment horizontal="center" vertical="center"/>
    </xf>
    <xf numFmtId="167" fontId="0" fillId="0" borderId="16" xfId="0" applyNumberFormat="1" applyBorder="1" applyAlignment="1">
      <alignment horizontal="center" vertical="center"/>
    </xf>
    <xf numFmtId="167" fontId="0" fillId="0" borderId="52" xfId="0" applyNumberFormat="1" applyBorder="1" applyAlignment="1">
      <alignment horizontal="center" vertical="center"/>
    </xf>
    <xf numFmtId="167" fontId="0" fillId="0" borderId="8" xfId="0" applyNumberFormat="1" applyBorder="1" applyAlignment="1">
      <alignment horizontal="center" vertical="center"/>
    </xf>
    <xf numFmtId="167" fontId="0" fillId="0" borderId="6" xfId="0" applyNumberFormat="1" applyBorder="1" applyAlignment="1">
      <alignment horizontal="center" vertical="center"/>
    </xf>
    <xf numFmtId="0" fontId="0" fillId="9" borderId="53" xfId="0" applyFill="1" applyBorder="1" applyAlignment="1">
      <alignment horizontal="center" vertical="center" wrapText="1"/>
    </xf>
    <xf numFmtId="0" fontId="17" fillId="0" borderId="56" xfId="0" applyFont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0" fontId="17" fillId="0" borderId="58" xfId="0" applyFont="1" applyBorder="1" applyAlignment="1">
      <alignment horizontal="center" vertical="center"/>
    </xf>
    <xf numFmtId="0" fontId="18" fillId="9" borderId="21" xfId="0" applyFont="1" applyFill="1" applyBorder="1"/>
    <xf numFmtId="0" fontId="18" fillId="6" borderId="49" xfId="0" applyFont="1" applyFill="1" applyBorder="1"/>
    <xf numFmtId="0" fontId="20" fillId="5" borderId="60" xfId="0" applyFont="1" applyFill="1" applyBorder="1" applyAlignment="1">
      <alignment horizontal="center" vertical="center"/>
    </xf>
    <xf numFmtId="167" fontId="0" fillId="2" borderId="40" xfId="0" applyNumberFormat="1" applyFill="1" applyBorder="1"/>
    <xf numFmtId="0" fontId="18" fillId="0" borderId="36" xfId="0" applyFont="1" applyBorder="1" applyAlignment="1">
      <alignment horizontal="center" vertical="center"/>
    </xf>
    <xf numFmtId="0" fontId="18" fillId="4" borderId="61" xfId="0" applyFont="1" applyFill="1" applyBorder="1"/>
    <xf numFmtId="0" fontId="18" fillId="0" borderId="61" xfId="0" applyFont="1" applyBorder="1"/>
    <xf numFmtId="0" fontId="18" fillId="8" borderId="61" xfId="0" applyFont="1" applyFill="1" applyBorder="1"/>
    <xf numFmtId="0" fontId="18" fillId="8" borderId="10" xfId="0" applyFont="1" applyFill="1" applyBorder="1"/>
    <xf numFmtId="165" fontId="18" fillId="0" borderId="36" xfId="0" applyNumberFormat="1" applyFont="1" applyBorder="1"/>
    <xf numFmtId="166" fontId="18" fillId="0" borderId="61" xfId="0" applyNumberFormat="1" applyFont="1" applyBorder="1" applyAlignment="1">
      <alignment horizontal="center" vertical="center"/>
    </xf>
    <xf numFmtId="0" fontId="18" fillId="0" borderId="10" xfId="0" applyFont="1" applyBorder="1"/>
    <xf numFmtId="0" fontId="18" fillId="9" borderId="62" xfId="0" applyFont="1" applyFill="1" applyBorder="1"/>
    <xf numFmtId="0" fontId="18" fillId="6" borderId="63" xfId="0" applyFont="1" applyFill="1" applyBorder="1"/>
    <xf numFmtId="0" fontId="20" fillId="5" borderId="37" xfId="0" applyFont="1" applyFill="1" applyBorder="1" applyAlignment="1">
      <alignment horizontal="center" vertical="center"/>
    </xf>
    <xf numFmtId="0" fontId="0" fillId="0" borderId="64" xfId="0" applyBorder="1" applyAlignment="1">
      <alignment horizontal="center"/>
    </xf>
    <xf numFmtId="0" fontId="0" fillId="4" borderId="65" xfId="0" applyFill="1" applyBorder="1" applyProtection="1">
      <protection locked="0"/>
    </xf>
    <xf numFmtId="0" fontId="0" fillId="0" borderId="65" xfId="0" applyBorder="1" applyProtection="1">
      <protection locked="0"/>
    </xf>
    <xf numFmtId="0" fontId="0" fillId="8" borderId="65" xfId="0" applyFill="1" applyBorder="1" applyProtection="1">
      <protection locked="0"/>
    </xf>
    <xf numFmtId="0" fontId="0" fillId="8" borderId="66" xfId="0" applyFill="1" applyBorder="1" applyProtection="1">
      <protection locked="0"/>
    </xf>
    <xf numFmtId="165" fontId="0" fillId="0" borderId="64" xfId="0" applyNumberFormat="1" applyBorder="1" applyProtection="1">
      <protection locked="0"/>
    </xf>
    <xf numFmtId="20" fontId="0" fillId="0" borderId="65" xfId="0" applyNumberFormat="1" applyBorder="1" applyAlignment="1" applyProtection="1">
      <alignment horizontal="center"/>
      <protection locked="0"/>
    </xf>
    <xf numFmtId="0" fontId="0" fillId="0" borderId="67" xfId="0" applyBorder="1" applyProtection="1">
      <protection locked="0"/>
    </xf>
    <xf numFmtId="0" fontId="0" fillId="0" borderId="65" xfId="0" applyBorder="1" applyAlignment="1" applyProtection="1">
      <alignment horizontal="center"/>
      <protection locked="0"/>
    </xf>
    <xf numFmtId="0" fontId="0" fillId="0" borderId="66" xfId="0" applyBorder="1" applyProtection="1">
      <protection locked="0"/>
    </xf>
    <xf numFmtId="0" fontId="0" fillId="9" borderId="21" xfId="0" applyFill="1" applyBorder="1" applyAlignment="1" applyProtection="1">
      <alignment horizontal="center" vertical="center"/>
      <protection locked="0"/>
    </xf>
    <xf numFmtId="0" fontId="0" fillId="6" borderId="49" xfId="0" applyFill="1" applyBorder="1" applyProtection="1">
      <protection locked="0"/>
    </xf>
    <xf numFmtId="0" fontId="0" fillId="5" borderId="60" xfId="0" applyFill="1" applyBorder="1" applyAlignment="1">
      <alignment horizontal="center" vertical="center"/>
    </xf>
    <xf numFmtId="0" fontId="0" fillId="4" borderId="40" xfId="0" applyFill="1" applyBorder="1" applyProtection="1">
      <protection locked="0"/>
    </xf>
    <xf numFmtId="0" fontId="0" fillId="0" borderId="40" xfId="0" applyBorder="1" applyProtection="1">
      <protection locked="0"/>
    </xf>
    <xf numFmtId="0" fontId="0" fillId="8" borderId="40" xfId="0" applyFill="1" applyBorder="1" applyProtection="1">
      <protection locked="0"/>
    </xf>
    <xf numFmtId="0" fontId="0" fillId="8" borderId="42" xfId="0" applyFill="1" applyBorder="1" applyProtection="1">
      <protection locked="0"/>
    </xf>
    <xf numFmtId="165" fontId="0" fillId="0" borderId="41" xfId="0" applyNumberFormat="1" applyBorder="1" applyProtection="1">
      <protection locked="0"/>
    </xf>
    <xf numFmtId="0" fontId="0" fillId="0" borderId="40" xfId="0" applyBorder="1" applyAlignment="1" applyProtection="1">
      <alignment horizontal="center"/>
      <protection locked="0"/>
    </xf>
    <xf numFmtId="0" fontId="0" fillId="0" borderId="43" xfId="0" applyBorder="1" applyProtection="1">
      <protection locked="0"/>
    </xf>
    <xf numFmtId="0" fontId="0" fillId="0" borderId="42" xfId="0" applyBorder="1" applyProtection="1">
      <protection locked="0"/>
    </xf>
    <xf numFmtId="0" fontId="0" fillId="9" borderId="45" xfId="0" applyFill="1" applyBorder="1" applyAlignment="1" applyProtection="1">
      <alignment horizontal="center" vertical="center"/>
      <protection locked="0"/>
    </xf>
    <xf numFmtId="0" fontId="0" fillId="6" borderId="68" xfId="0" applyFill="1" applyBorder="1" applyProtection="1">
      <protection locked="0"/>
    </xf>
    <xf numFmtId="0" fontId="0" fillId="5" borderId="69" xfId="0" applyFill="1" applyBorder="1" applyAlignment="1">
      <alignment horizontal="center" vertical="center"/>
    </xf>
    <xf numFmtId="0" fontId="0" fillId="4" borderId="33" xfId="0" applyFill="1" applyBorder="1" applyProtection="1">
      <protection locked="0"/>
    </xf>
    <xf numFmtId="0" fontId="0" fillId="0" borderId="33" xfId="0" applyBorder="1" applyProtection="1">
      <protection locked="0"/>
    </xf>
    <xf numFmtId="0" fontId="0" fillId="8" borderId="33" xfId="0" applyFill="1" applyBorder="1" applyProtection="1">
      <protection locked="0"/>
    </xf>
    <xf numFmtId="0" fontId="0" fillId="8" borderId="34" xfId="0" applyFill="1" applyBorder="1" applyProtection="1">
      <protection locked="0"/>
    </xf>
    <xf numFmtId="165" fontId="0" fillId="0" borderId="32" xfId="0" applyNumberFormat="1" applyBorder="1" applyProtection="1">
      <protection locked="0"/>
    </xf>
    <xf numFmtId="0" fontId="0" fillId="0" borderId="33" xfId="0" applyBorder="1" applyAlignment="1" applyProtection="1">
      <alignment horizontal="center"/>
      <protection locked="0"/>
    </xf>
    <xf numFmtId="0" fontId="0" fillId="0" borderId="47" xfId="0" applyBorder="1" applyProtection="1">
      <protection locked="0"/>
    </xf>
    <xf numFmtId="0" fontId="0" fillId="0" borderId="34" xfId="0" applyBorder="1" applyProtection="1">
      <protection locked="0"/>
    </xf>
    <xf numFmtId="0" fontId="0" fillId="9" borderId="35" xfId="0" applyFill="1" applyBorder="1" applyAlignment="1" applyProtection="1">
      <alignment horizontal="center" vertical="center"/>
      <protection locked="0"/>
    </xf>
    <xf numFmtId="0" fontId="0" fillId="6" borderId="63" xfId="0" applyFill="1" applyBorder="1" applyProtection="1">
      <protection locked="0"/>
    </xf>
    <xf numFmtId="0" fontId="0" fillId="5" borderId="3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18" fillId="0" borderId="38" xfId="0" applyFont="1" applyBorder="1"/>
    <xf numFmtId="0" fontId="18" fillId="5" borderId="31" xfId="0" applyFont="1" applyFill="1" applyBorder="1" applyAlignment="1">
      <alignment horizontal="center" vertical="center"/>
    </xf>
    <xf numFmtId="0" fontId="18" fillId="0" borderId="47" xfId="0" applyFont="1" applyBorder="1"/>
    <xf numFmtId="0" fontId="18" fillId="5" borderId="37" xfId="0" applyFont="1" applyFill="1" applyBorder="1" applyAlignment="1">
      <alignment horizontal="center" vertical="center"/>
    </xf>
    <xf numFmtId="0" fontId="0" fillId="4" borderId="27" xfId="0" applyFill="1" applyBorder="1" applyProtection="1">
      <protection locked="0"/>
    </xf>
    <xf numFmtId="0" fontId="0" fillId="0" borderId="27" xfId="0" applyBorder="1" applyProtection="1">
      <protection locked="0"/>
    </xf>
    <xf numFmtId="0" fontId="0" fillId="8" borderId="27" xfId="0" applyFill="1" applyBorder="1" applyProtection="1">
      <protection locked="0"/>
    </xf>
    <xf numFmtId="0" fontId="0" fillId="8" borderId="28" xfId="0" applyFill="1" applyBorder="1" applyProtection="1">
      <protection locked="0"/>
    </xf>
    <xf numFmtId="165" fontId="0" fillId="0" borderId="26" xfId="0" applyNumberFormat="1" applyBorder="1" applyProtection="1">
      <protection locked="0"/>
    </xf>
    <xf numFmtId="20" fontId="0" fillId="0" borderId="27" xfId="0" applyNumberFormat="1" applyBorder="1" applyAlignment="1" applyProtection="1">
      <alignment horizontal="center"/>
      <protection locked="0"/>
    </xf>
    <xf numFmtId="0" fontId="0" fillId="0" borderId="38" xfId="0" applyBorder="1" applyProtection="1">
      <protection locked="0"/>
    </xf>
    <xf numFmtId="0" fontId="0" fillId="0" borderId="27" xfId="0" applyBorder="1" applyAlignment="1" applyProtection="1">
      <alignment horizontal="center"/>
      <protection locked="0"/>
    </xf>
    <xf numFmtId="0" fontId="0" fillId="0" borderId="28" xfId="0" applyBorder="1" applyProtection="1">
      <protection locked="0"/>
    </xf>
    <xf numFmtId="0" fontId="0" fillId="6" borderId="39" xfId="0" applyFill="1" applyBorder="1" applyProtection="1">
      <protection locked="0"/>
    </xf>
    <xf numFmtId="0" fontId="0" fillId="6" borderId="44" xfId="0" applyFill="1" applyBorder="1" applyProtection="1">
      <protection locked="0"/>
    </xf>
    <xf numFmtId="0" fontId="0" fillId="5" borderId="31" xfId="0" applyFill="1" applyBorder="1" applyAlignment="1">
      <alignment horizontal="center" vertical="center"/>
    </xf>
    <xf numFmtId="0" fontId="0" fillId="6" borderId="48" xfId="0" applyFill="1" applyBorder="1" applyProtection="1">
      <protection locked="0"/>
    </xf>
    <xf numFmtId="0" fontId="0" fillId="5" borderId="9" xfId="0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19" fillId="4" borderId="1" xfId="0" applyFont="1" applyFill="1" applyBorder="1" applyAlignment="1">
      <alignment horizontal="center" vertical="center" wrapText="1"/>
    </xf>
    <xf numFmtId="0" fontId="19" fillId="4" borderId="15" xfId="0" applyFont="1" applyFill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0" fillId="0" borderId="16" xfId="0" applyBorder="1"/>
    <xf numFmtId="167" fontId="0" fillId="0" borderId="16" xfId="0" applyNumberFormat="1" applyBorder="1" applyAlignment="1">
      <alignment horizontal="center"/>
    </xf>
    <xf numFmtId="167" fontId="0" fillId="0" borderId="6" xfId="0" applyNumberFormat="1" applyBorder="1" applyAlignment="1">
      <alignment horizontal="center"/>
    </xf>
    <xf numFmtId="167" fontId="0" fillId="0" borderId="51" xfId="0" applyNumberFormat="1" applyBorder="1" applyAlignment="1">
      <alignment horizontal="center"/>
    </xf>
    <xf numFmtId="165" fontId="0" fillId="2" borderId="0" xfId="0" applyNumberFormat="1" applyFill="1"/>
    <xf numFmtId="165" fontId="18" fillId="7" borderId="56" xfId="0" applyNumberFormat="1" applyFont="1" applyFill="1" applyBorder="1" applyAlignment="1">
      <alignment horizontal="center" vertical="center"/>
    </xf>
    <xf numFmtId="165" fontId="18" fillId="7" borderId="58" xfId="0" applyNumberFormat="1" applyFont="1" applyFill="1" applyBorder="1" applyAlignment="1">
      <alignment horizontal="center" vertical="center"/>
    </xf>
    <xf numFmtId="165" fontId="18" fillId="10" borderId="56" xfId="0" applyNumberFormat="1" applyFont="1" applyFill="1" applyBorder="1" applyAlignment="1">
      <alignment horizontal="center" vertical="center"/>
    </xf>
    <xf numFmtId="165" fontId="18" fillId="10" borderId="70" xfId="0" applyNumberFormat="1" applyFont="1" applyFill="1" applyBorder="1" applyAlignment="1">
      <alignment horizontal="center" vertical="center"/>
    </xf>
    <xf numFmtId="165" fontId="18" fillId="11" borderId="71" xfId="0" applyNumberFormat="1" applyFont="1" applyFill="1" applyBorder="1" applyAlignment="1">
      <alignment horizontal="center" vertical="center"/>
    </xf>
    <xf numFmtId="165" fontId="18" fillId="11" borderId="72" xfId="0" applyNumberFormat="1" applyFont="1" applyFill="1" applyBorder="1" applyAlignment="1">
      <alignment horizontal="center" vertical="center"/>
    </xf>
    <xf numFmtId="0" fontId="18" fillId="9" borderId="21" xfId="0" applyFont="1" applyFill="1" applyBorder="1" applyAlignment="1">
      <alignment horizontal="center" vertical="center"/>
    </xf>
    <xf numFmtId="0" fontId="18" fillId="7" borderId="26" xfId="0" applyFont="1" applyFill="1" applyBorder="1" applyAlignment="1">
      <alignment horizontal="center" vertical="center"/>
    </xf>
    <xf numFmtId="0" fontId="18" fillId="7" borderId="28" xfId="0" applyFont="1" applyFill="1" applyBorder="1" applyAlignment="1">
      <alignment horizontal="center" vertical="center"/>
    </xf>
    <xf numFmtId="0" fontId="18" fillId="10" borderId="26" xfId="0" applyFont="1" applyFill="1" applyBorder="1" applyAlignment="1">
      <alignment horizontal="center" vertical="center"/>
    </xf>
    <xf numFmtId="0" fontId="18" fillId="10" borderId="31" xfId="0" applyFont="1" applyFill="1" applyBorder="1" applyAlignment="1">
      <alignment horizontal="center" vertical="center"/>
    </xf>
    <xf numFmtId="0" fontId="18" fillId="11" borderId="49" xfId="0" applyFont="1" applyFill="1" applyBorder="1" applyAlignment="1">
      <alignment horizontal="center" vertical="center"/>
    </xf>
    <xf numFmtId="0" fontId="18" fillId="11" borderId="38" xfId="0" applyFont="1" applyFill="1" applyBorder="1" applyAlignment="1">
      <alignment horizontal="center" vertical="center"/>
    </xf>
    <xf numFmtId="0" fontId="18" fillId="5" borderId="31" xfId="0" applyFont="1" applyFill="1" applyBorder="1" applyAlignment="1">
      <alignment horizontal="center"/>
    </xf>
    <xf numFmtId="0" fontId="18" fillId="9" borderId="62" xfId="0" applyFont="1" applyFill="1" applyBorder="1" applyAlignment="1">
      <alignment horizontal="center" vertical="center"/>
    </xf>
    <xf numFmtId="0" fontId="18" fillId="7" borderId="32" xfId="0" applyFont="1" applyFill="1" applyBorder="1" applyAlignment="1">
      <alignment horizontal="center" vertical="center"/>
    </xf>
    <xf numFmtId="0" fontId="18" fillId="7" borderId="34" xfId="0" applyFont="1" applyFill="1" applyBorder="1" applyAlignment="1">
      <alignment horizontal="center" vertical="center"/>
    </xf>
    <xf numFmtId="0" fontId="18" fillId="10" borderId="32" xfId="0" applyFont="1" applyFill="1" applyBorder="1" applyAlignment="1">
      <alignment horizontal="center" vertical="center"/>
    </xf>
    <xf numFmtId="0" fontId="18" fillId="10" borderId="37" xfId="0" applyFont="1" applyFill="1" applyBorder="1" applyAlignment="1">
      <alignment horizontal="center" vertical="center"/>
    </xf>
    <xf numFmtId="0" fontId="18" fillId="11" borderId="63" xfId="0" applyFont="1" applyFill="1" applyBorder="1" applyAlignment="1">
      <alignment horizontal="center" vertical="center"/>
    </xf>
    <xf numFmtId="0" fontId="18" fillId="11" borderId="47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center"/>
    </xf>
    <xf numFmtId="0" fontId="0" fillId="7" borderId="27" xfId="0" applyFill="1" applyBorder="1" applyAlignment="1" applyProtection="1">
      <alignment horizontal="center" vertical="center"/>
      <protection locked="0"/>
    </xf>
    <xf numFmtId="0" fontId="0" fillId="7" borderId="28" xfId="0" applyFill="1" applyBorder="1" applyAlignment="1" applyProtection="1">
      <alignment horizontal="center" vertical="center"/>
      <protection locked="0"/>
    </xf>
    <xf numFmtId="0" fontId="0" fillId="10" borderId="26" xfId="0" applyFill="1" applyBorder="1" applyAlignment="1" applyProtection="1">
      <alignment horizontal="center" vertical="center"/>
      <protection locked="0"/>
    </xf>
    <xf numFmtId="0" fontId="0" fillId="10" borderId="31" xfId="0" applyFill="1" applyBorder="1" applyAlignment="1" applyProtection="1">
      <alignment horizontal="center" vertical="center"/>
      <protection locked="0"/>
    </xf>
    <xf numFmtId="0" fontId="0" fillId="11" borderId="49" xfId="0" applyFill="1" applyBorder="1" applyAlignment="1" applyProtection="1">
      <alignment horizontal="center" vertical="center"/>
      <protection locked="0"/>
    </xf>
    <xf numFmtId="0" fontId="0" fillId="11" borderId="28" xfId="0" applyFill="1" applyBorder="1" applyAlignment="1" applyProtection="1">
      <alignment horizontal="center" vertical="center"/>
      <protection locked="0"/>
    </xf>
    <xf numFmtId="0" fontId="0" fillId="5" borderId="21" xfId="0" applyFill="1" applyBorder="1" applyAlignment="1">
      <alignment horizontal="center"/>
    </xf>
    <xf numFmtId="0" fontId="0" fillId="7" borderId="40" xfId="0" applyFill="1" applyBorder="1" applyAlignment="1" applyProtection="1">
      <alignment horizontal="center" vertical="center"/>
      <protection locked="0"/>
    </xf>
    <xf numFmtId="0" fontId="0" fillId="7" borderId="42" xfId="0" applyFill="1" applyBorder="1" applyAlignment="1" applyProtection="1">
      <alignment horizontal="center" vertical="center"/>
      <protection locked="0"/>
    </xf>
    <xf numFmtId="0" fontId="0" fillId="10" borderId="41" xfId="0" applyFill="1" applyBorder="1" applyAlignment="1" applyProtection="1">
      <alignment horizontal="center" vertical="center"/>
      <protection locked="0"/>
    </xf>
    <xf numFmtId="0" fontId="0" fillId="10" borderId="69" xfId="0" applyFill="1" applyBorder="1" applyAlignment="1" applyProtection="1">
      <alignment horizontal="center" vertical="center"/>
      <protection locked="0"/>
    </xf>
    <xf numFmtId="0" fontId="0" fillId="11" borderId="68" xfId="0" applyFill="1" applyBorder="1" applyAlignment="1" applyProtection="1">
      <alignment horizontal="center" vertical="center"/>
      <protection locked="0"/>
    </xf>
    <xf numFmtId="0" fontId="0" fillId="11" borderId="42" xfId="0" applyFill="1" applyBorder="1" applyAlignment="1" applyProtection="1">
      <alignment horizontal="center" vertical="center"/>
      <protection locked="0"/>
    </xf>
    <xf numFmtId="0" fontId="0" fillId="5" borderId="29" xfId="0" applyFill="1" applyBorder="1" applyAlignment="1">
      <alignment horizontal="center"/>
    </xf>
    <xf numFmtId="0" fontId="0" fillId="7" borderId="33" xfId="0" applyFill="1" applyBorder="1" applyAlignment="1" applyProtection="1">
      <alignment horizontal="center" vertical="center"/>
      <protection locked="0"/>
    </xf>
    <xf numFmtId="0" fontId="0" fillId="7" borderId="34" xfId="0" applyFill="1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37" xfId="0" applyFill="1" applyBorder="1" applyAlignment="1" applyProtection="1">
      <alignment horizontal="center" vertical="center"/>
      <protection locked="0"/>
    </xf>
    <xf numFmtId="0" fontId="0" fillId="11" borderId="63" xfId="0" applyFill="1" applyBorder="1" applyAlignment="1" applyProtection="1">
      <alignment horizontal="center" vertical="center"/>
      <protection locked="0"/>
    </xf>
    <xf numFmtId="0" fontId="0" fillId="11" borderId="34" xfId="0" applyFill="1" applyBorder="1" applyAlignment="1" applyProtection="1">
      <alignment horizontal="center" vertical="center"/>
      <protection locked="0"/>
    </xf>
    <xf numFmtId="0" fontId="0" fillId="5" borderId="52" xfId="0" applyFill="1" applyBorder="1" applyAlignment="1">
      <alignment horizontal="center"/>
    </xf>
    <xf numFmtId="168" fontId="0" fillId="2" borderId="0" xfId="0" applyNumberFormat="1" applyFill="1"/>
    <xf numFmtId="0" fontId="12" fillId="4" borderId="15" xfId="0" applyFont="1" applyFill="1" applyBorder="1" applyAlignment="1">
      <alignment horizontal="center" vertical="center" wrapText="1"/>
    </xf>
    <xf numFmtId="164" fontId="0" fillId="0" borderId="16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51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52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5" fontId="0" fillId="7" borderId="74" xfId="0" applyNumberFormat="1" applyFill="1" applyBorder="1" applyAlignment="1">
      <alignment horizontal="center" vertical="center"/>
    </xf>
    <xf numFmtId="165" fontId="0" fillId="7" borderId="23" xfId="0" applyNumberFormat="1" applyFill="1" applyBorder="1" applyAlignment="1">
      <alignment horizontal="center" vertical="center"/>
    </xf>
    <xf numFmtId="165" fontId="0" fillId="10" borderId="74" xfId="0" applyNumberFormat="1" applyFill="1" applyBorder="1" applyAlignment="1">
      <alignment horizontal="center" vertical="center"/>
    </xf>
    <xf numFmtId="165" fontId="0" fillId="10" borderId="23" xfId="0" applyNumberFormat="1" applyFill="1" applyBorder="1" applyAlignment="1">
      <alignment horizontal="center" vertical="center"/>
    </xf>
    <xf numFmtId="165" fontId="0" fillId="10" borderId="25" xfId="0" applyNumberFormat="1" applyFill="1" applyBorder="1" applyAlignment="1">
      <alignment horizontal="center" vertical="center"/>
    </xf>
    <xf numFmtId="0" fontId="18" fillId="7" borderId="50" xfId="0" applyFont="1" applyFill="1" applyBorder="1" applyAlignment="1">
      <alignment horizontal="center" vertical="center"/>
    </xf>
    <xf numFmtId="0" fontId="18" fillId="7" borderId="27" xfId="0" applyFont="1" applyFill="1" applyBorder="1" applyAlignment="1">
      <alignment horizontal="center" vertical="center"/>
    </xf>
    <xf numFmtId="0" fontId="18" fillId="10" borderId="50" xfId="0" applyFont="1" applyFill="1" applyBorder="1" applyAlignment="1">
      <alignment horizontal="center" vertical="center"/>
    </xf>
    <xf numFmtId="0" fontId="18" fillId="10" borderId="38" xfId="0" applyFont="1" applyFill="1" applyBorder="1" applyAlignment="1">
      <alignment horizontal="center" vertical="center"/>
    </xf>
    <xf numFmtId="0" fontId="18" fillId="7" borderId="75" xfId="0" applyFont="1" applyFill="1" applyBorder="1" applyAlignment="1">
      <alignment horizontal="center" vertical="center"/>
    </xf>
    <xf numFmtId="0" fontId="18" fillId="7" borderId="33" xfId="0" applyFont="1" applyFill="1" applyBorder="1" applyAlignment="1">
      <alignment horizontal="center" vertical="center"/>
    </xf>
    <xf numFmtId="0" fontId="18" fillId="10" borderId="75" xfId="0" applyFont="1" applyFill="1" applyBorder="1" applyAlignment="1">
      <alignment horizontal="center" vertical="center"/>
    </xf>
    <xf numFmtId="0" fontId="18" fillId="10" borderId="47" xfId="0" applyFont="1" applyFill="1" applyBorder="1" applyAlignment="1">
      <alignment horizontal="center" vertical="center"/>
    </xf>
    <xf numFmtId="0" fontId="0" fillId="6" borderId="29" xfId="0" applyFill="1" applyBorder="1"/>
    <xf numFmtId="0" fontId="0" fillId="7" borderId="50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10" borderId="50" xfId="0" applyFill="1" applyBorder="1" applyAlignment="1">
      <alignment horizontal="center" vertical="center"/>
    </xf>
    <xf numFmtId="0" fontId="0" fillId="10" borderId="27" xfId="0" applyFill="1" applyBorder="1" applyAlignment="1">
      <alignment horizontal="center" vertical="center"/>
    </xf>
    <xf numFmtId="0" fontId="0" fillId="10" borderId="38" xfId="0" applyFill="1" applyBorder="1" applyAlignment="1">
      <alignment horizontal="center" vertical="center"/>
    </xf>
    <xf numFmtId="0" fontId="0" fillId="6" borderId="45" xfId="0" applyFill="1" applyBorder="1"/>
    <xf numFmtId="0" fontId="0" fillId="7" borderId="76" xfId="0" applyFill="1" applyBorder="1" applyAlignment="1">
      <alignment horizontal="center" vertical="center"/>
    </xf>
    <xf numFmtId="0" fontId="0" fillId="7" borderId="40" xfId="0" applyFill="1" applyBorder="1" applyAlignment="1">
      <alignment horizontal="center" vertical="center"/>
    </xf>
    <xf numFmtId="0" fontId="0" fillId="10" borderId="76" xfId="0" applyFill="1" applyBorder="1" applyAlignment="1">
      <alignment horizontal="center" vertical="center"/>
    </xf>
    <xf numFmtId="0" fontId="0" fillId="10" borderId="40" xfId="0" applyFill="1" applyBorder="1" applyAlignment="1">
      <alignment horizontal="center" vertical="center"/>
    </xf>
    <xf numFmtId="0" fontId="0" fillId="10" borderId="43" xfId="0" applyFill="1" applyBorder="1" applyAlignment="1">
      <alignment horizontal="center" vertical="center"/>
    </xf>
    <xf numFmtId="0" fontId="0" fillId="6" borderId="35" xfId="0" applyFill="1" applyBorder="1"/>
    <xf numFmtId="0" fontId="0" fillId="7" borderId="75" xfId="0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0" fontId="0" fillId="10" borderId="75" xfId="0" applyFill="1" applyBorder="1" applyAlignment="1">
      <alignment horizontal="center" vertical="center"/>
    </xf>
    <xf numFmtId="0" fontId="0" fillId="10" borderId="33" xfId="0" applyFill="1" applyBorder="1" applyAlignment="1">
      <alignment horizontal="center" vertical="center"/>
    </xf>
    <xf numFmtId="0" fontId="0" fillId="10" borderId="47" xfId="0" applyFill="1" applyBorder="1" applyAlignment="1">
      <alignment horizontal="center" vertical="center"/>
    </xf>
    <xf numFmtId="0" fontId="18" fillId="11" borderId="28" xfId="0" applyFont="1" applyFill="1" applyBorder="1" applyAlignment="1">
      <alignment horizontal="center" vertical="center"/>
    </xf>
    <xf numFmtId="0" fontId="18" fillId="5" borderId="21" xfId="0" applyFont="1" applyFill="1" applyBorder="1" applyAlignment="1">
      <alignment horizontal="center" vertical="center"/>
    </xf>
    <xf numFmtId="0" fontId="18" fillId="11" borderId="34" xfId="0" applyFont="1" applyFill="1" applyBorder="1" applyAlignment="1">
      <alignment horizontal="center" vertical="center"/>
    </xf>
    <xf numFmtId="0" fontId="18" fillId="5" borderId="77" xfId="0" applyFont="1" applyFill="1" applyBorder="1" applyAlignment="1">
      <alignment horizontal="center" vertical="center"/>
    </xf>
    <xf numFmtId="0" fontId="0" fillId="7" borderId="26" xfId="0" applyFill="1" applyBorder="1" applyAlignment="1" applyProtection="1">
      <alignment horizontal="center" vertical="center"/>
      <protection locked="0"/>
    </xf>
    <xf numFmtId="0" fontId="0" fillId="7" borderId="4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12" fillId="12" borderId="1" xfId="0" applyFont="1" applyFill="1" applyBorder="1" applyAlignment="1">
      <alignment horizontal="center" vertical="center" wrapText="1"/>
    </xf>
    <xf numFmtId="0" fontId="12" fillId="13" borderId="15" xfId="0" applyFont="1" applyFill="1" applyBorder="1" applyAlignment="1">
      <alignment horizontal="center" vertical="center" wrapText="1"/>
    </xf>
    <xf numFmtId="0" fontId="12" fillId="10" borderId="3" xfId="0" applyFont="1" applyFill="1" applyBorder="1" applyAlignment="1">
      <alignment horizontal="center" vertical="center" wrapText="1"/>
    </xf>
    <xf numFmtId="164" fontId="0" fillId="12" borderId="16" xfId="0" applyNumberFormat="1" applyFill="1" applyBorder="1" applyAlignment="1">
      <alignment horizontal="center"/>
    </xf>
    <xf numFmtId="164" fontId="0" fillId="13" borderId="16" xfId="0" applyNumberFormat="1" applyFill="1" applyBorder="1" applyAlignment="1">
      <alignment horizontal="center"/>
    </xf>
    <xf numFmtId="164" fontId="0" fillId="10" borderId="6" xfId="0" applyNumberFormat="1" applyFill="1" applyBorder="1" applyAlignment="1">
      <alignment horizontal="center"/>
    </xf>
    <xf numFmtId="164" fontId="0" fillId="12" borderId="7" xfId="0" applyNumberFormat="1" applyFill="1" applyBorder="1" applyAlignment="1">
      <alignment horizontal="center"/>
    </xf>
    <xf numFmtId="164" fontId="0" fillId="13" borderId="7" xfId="0" applyNumberFormat="1" applyFill="1" applyBorder="1" applyAlignment="1">
      <alignment horizontal="center"/>
    </xf>
    <xf numFmtId="0" fontId="0" fillId="2" borderId="0" xfId="0" applyFill="1" applyAlignment="1">
      <alignment wrapText="1"/>
    </xf>
    <xf numFmtId="0" fontId="14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65" fontId="22" fillId="12" borderId="74" xfId="0" applyNumberFormat="1" applyFont="1" applyFill="1" applyBorder="1" applyAlignment="1">
      <alignment horizontal="center" vertical="center"/>
    </xf>
    <xf numFmtId="165" fontId="22" fillId="12" borderId="23" xfId="0" applyNumberFormat="1" applyFont="1" applyFill="1" applyBorder="1" applyAlignment="1">
      <alignment horizontal="center" vertical="center"/>
    </xf>
    <xf numFmtId="165" fontId="22" fillId="12" borderId="24" xfId="0" applyNumberFormat="1" applyFont="1" applyFill="1" applyBorder="1" applyAlignment="1">
      <alignment horizontal="center" vertical="center"/>
    </xf>
    <xf numFmtId="165" fontId="23" fillId="10" borderId="22" xfId="0" applyNumberFormat="1" applyFont="1" applyFill="1" applyBorder="1" applyAlignment="1">
      <alignment horizontal="center" vertical="center"/>
    </xf>
    <xf numFmtId="165" fontId="23" fillId="10" borderId="23" xfId="0" applyNumberFormat="1" applyFont="1" applyFill="1" applyBorder="1" applyAlignment="1">
      <alignment horizontal="center" vertical="center"/>
    </xf>
    <xf numFmtId="165" fontId="23" fillId="13" borderId="74" xfId="0" applyNumberFormat="1" applyFont="1" applyFill="1" applyBorder="1" applyAlignment="1">
      <alignment horizontal="center" vertical="center"/>
    </xf>
    <xf numFmtId="165" fontId="23" fillId="13" borderId="23" xfId="0" applyNumberFormat="1" applyFont="1" applyFill="1" applyBorder="1" applyAlignment="1">
      <alignment horizontal="center" vertical="center"/>
    </xf>
    <xf numFmtId="165" fontId="23" fillId="13" borderId="25" xfId="0" applyNumberFormat="1" applyFont="1" applyFill="1" applyBorder="1" applyAlignment="1">
      <alignment horizontal="center" vertical="center"/>
    </xf>
    <xf numFmtId="0" fontId="18" fillId="6" borderId="39" xfId="0" applyFont="1" applyFill="1" applyBorder="1"/>
    <xf numFmtId="166" fontId="18" fillId="12" borderId="26" xfId="0" applyNumberFormat="1" applyFont="1" applyFill="1" applyBorder="1" applyAlignment="1">
      <alignment vertical="center"/>
    </xf>
    <xf numFmtId="0" fontId="18" fillId="12" borderId="27" xfId="0" applyFont="1" applyFill="1" applyBorder="1"/>
    <xf numFmtId="165" fontId="0" fillId="12" borderId="27" xfId="0" applyNumberFormat="1" applyFill="1" applyBorder="1"/>
    <xf numFmtId="166" fontId="18" fillId="12" borderId="27" xfId="0" applyNumberFormat="1" applyFont="1" applyFill="1" applyBorder="1" applyAlignment="1">
      <alignment vertical="center"/>
    </xf>
    <xf numFmtId="0" fontId="18" fillId="12" borderId="28" xfId="0" applyFont="1" applyFill="1" applyBorder="1"/>
    <xf numFmtId="0" fontId="18" fillId="10" borderId="26" xfId="0" applyFont="1" applyFill="1" applyBorder="1"/>
    <xf numFmtId="0" fontId="18" fillId="10" borderId="27" xfId="0" applyFont="1" applyFill="1" applyBorder="1"/>
    <xf numFmtId="0" fontId="18" fillId="13" borderId="50" xfId="0" applyFont="1" applyFill="1" applyBorder="1" applyAlignment="1">
      <alignment horizontal="center" vertical="center"/>
    </xf>
    <xf numFmtId="0" fontId="18" fillId="13" borderId="27" xfId="0" applyFont="1" applyFill="1" applyBorder="1" applyAlignment="1">
      <alignment horizontal="center" vertical="center"/>
    </xf>
    <xf numFmtId="0" fontId="18" fillId="13" borderId="38" xfId="0" applyFont="1" applyFill="1" applyBorder="1" applyAlignment="1">
      <alignment horizontal="center" vertical="center"/>
    </xf>
    <xf numFmtId="0" fontId="18" fillId="6" borderId="48" xfId="0" applyFont="1" applyFill="1" applyBorder="1"/>
    <xf numFmtId="166" fontId="18" fillId="12" borderId="32" xfId="0" applyNumberFormat="1" applyFont="1" applyFill="1" applyBorder="1" applyAlignment="1">
      <alignment vertical="center"/>
    </xf>
    <xf numFmtId="0" fontId="18" fillId="12" borderId="33" xfId="0" applyFont="1" applyFill="1" applyBorder="1"/>
    <xf numFmtId="165" fontId="0" fillId="12" borderId="33" xfId="0" applyNumberFormat="1" applyFill="1" applyBorder="1"/>
    <xf numFmtId="166" fontId="18" fillId="12" borderId="33" xfId="0" applyNumberFormat="1" applyFont="1" applyFill="1" applyBorder="1" applyAlignment="1">
      <alignment vertical="center"/>
    </xf>
    <xf numFmtId="0" fontId="18" fillId="12" borderId="34" xfId="0" applyFont="1" applyFill="1" applyBorder="1"/>
    <xf numFmtId="0" fontId="18" fillId="10" borderId="32" xfId="0" applyFont="1" applyFill="1" applyBorder="1"/>
    <xf numFmtId="0" fontId="18" fillId="10" borderId="33" xfId="0" applyFont="1" applyFill="1" applyBorder="1"/>
    <xf numFmtId="0" fontId="18" fillId="13" borderId="75" xfId="0" applyFont="1" applyFill="1" applyBorder="1" applyAlignment="1">
      <alignment horizontal="center" vertical="center"/>
    </xf>
    <xf numFmtId="0" fontId="18" fillId="13" borderId="33" xfId="0" applyFont="1" applyFill="1" applyBorder="1" applyAlignment="1">
      <alignment horizontal="center" vertical="center"/>
    </xf>
    <xf numFmtId="0" fontId="18" fillId="13" borderId="47" xfId="0" applyFont="1" applyFill="1" applyBorder="1" applyAlignment="1">
      <alignment horizontal="center" vertical="center"/>
    </xf>
    <xf numFmtId="0" fontId="0" fillId="6" borderId="44" xfId="0" applyFill="1" applyBorder="1"/>
    <xf numFmtId="0" fontId="0" fillId="12" borderId="41" xfId="0" applyFill="1" applyBorder="1" applyAlignment="1">
      <alignment horizontal="center" vertical="center"/>
    </xf>
    <xf numFmtId="0" fontId="0" fillId="12" borderId="40" xfId="0" applyFill="1" applyBorder="1" applyAlignment="1">
      <alignment horizontal="center" vertical="center"/>
    </xf>
    <xf numFmtId="165" fontId="0" fillId="12" borderId="40" xfId="0" applyNumberFormat="1" applyFill="1" applyBorder="1" applyAlignment="1">
      <alignment horizontal="center" vertical="center"/>
    </xf>
    <xf numFmtId="0" fontId="0" fillId="12" borderId="42" xfId="0" applyFill="1" applyBorder="1" applyAlignment="1">
      <alignment horizontal="center" vertical="center"/>
    </xf>
    <xf numFmtId="0" fontId="0" fillId="10" borderId="41" xfId="0" applyFill="1" applyBorder="1" applyAlignment="1">
      <alignment horizontal="center" vertical="center"/>
    </xf>
    <xf numFmtId="0" fontId="0" fillId="13" borderId="76" xfId="0" applyFill="1" applyBorder="1" applyAlignment="1">
      <alignment horizontal="center" vertical="center"/>
    </xf>
    <xf numFmtId="0" fontId="0" fillId="13" borderId="40" xfId="0" applyFill="1" applyBorder="1" applyAlignment="1">
      <alignment horizontal="center" vertical="center"/>
    </xf>
    <xf numFmtId="0" fontId="0" fillId="13" borderId="43" xfId="0" applyFill="1" applyBorder="1" applyAlignment="1">
      <alignment horizontal="center" vertical="center"/>
    </xf>
    <xf numFmtId="0" fontId="0" fillId="13" borderId="27" xfId="0" applyFill="1" applyBorder="1" applyAlignment="1">
      <alignment horizontal="center" vertical="center"/>
    </xf>
    <xf numFmtId="0" fontId="0" fillId="13" borderId="50" xfId="0" applyFill="1" applyBorder="1" applyAlignment="1">
      <alignment horizontal="center" vertical="center"/>
    </xf>
    <xf numFmtId="0" fontId="0" fillId="13" borderId="38" xfId="0" applyFill="1" applyBorder="1" applyAlignment="1">
      <alignment horizontal="center" vertical="center"/>
    </xf>
    <xf numFmtId="0" fontId="0" fillId="12" borderId="32" xfId="0" applyFill="1" applyBorder="1" applyAlignment="1">
      <alignment horizontal="center" vertical="center"/>
    </xf>
    <xf numFmtId="0" fontId="0" fillId="12" borderId="33" xfId="0" applyFill="1" applyBorder="1" applyAlignment="1">
      <alignment horizontal="center" vertical="center"/>
    </xf>
    <xf numFmtId="165" fontId="0" fillId="12" borderId="33" xfId="0" applyNumberFormat="1" applyFill="1" applyBorder="1" applyAlignment="1">
      <alignment horizontal="center" vertical="center"/>
    </xf>
    <xf numFmtId="0" fontId="0" fillId="12" borderId="34" xfId="0" applyFill="1" applyBorder="1" applyAlignment="1">
      <alignment horizontal="center" vertical="center"/>
    </xf>
    <xf numFmtId="0" fontId="0" fillId="10" borderId="32" xfId="0" applyFill="1" applyBorder="1" applyAlignment="1">
      <alignment horizontal="center" vertical="center"/>
    </xf>
    <xf numFmtId="0" fontId="0" fillId="13" borderId="75" xfId="0" applyFill="1" applyBorder="1" applyAlignment="1">
      <alignment horizontal="center" vertical="center"/>
    </xf>
    <xf numFmtId="0" fontId="0" fillId="13" borderId="33" xfId="0" applyFill="1" applyBorder="1" applyAlignment="1">
      <alignment horizontal="center" vertical="center"/>
    </xf>
    <xf numFmtId="0" fontId="0" fillId="13" borderId="47" xfId="0" applyFill="1" applyBorder="1" applyAlignment="1">
      <alignment horizontal="center" vertical="center"/>
    </xf>
    <xf numFmtId="0" fontId="13" fillId="2" borderId="16" xfId="0" applyFont="1" applyFill="1" applyBorder="1"/>
    <xf numFmtId="0" fontId="13" fillId="2" borderId="78" xfId="0" applyFont="1" applyFill="1" applyBorder="1"/>
    <xf numFmtId="0" fontId="0" fillId="2" borderId="78" xfId="0" applyFill="1" applyBorder="1"/>
    <xf numFmtId="0" fontId="0" fillId="2" borderId="51" xfId="0" applyFill="1" applyBorder="1"/>
    <xf numFmtId="0" fontId="24" fillId="2" borderId="0" xfId="0" applyFont="1" applyFill="1"/>
    <xf numFmtId="0" fontId="0" fillId="15" borderId="53" xfId="0" applyFill="1" applyBorder="1" applyAlignment="1">
      <alignment horizontal="center"/>
    </xf>
    <xf numFmtId="0" fontId="0" fillId="15" borderId="51" xfId="0" applyFill="1" applyBorder="1" applyAlignment="1">
      <alignment horizontal="center"/>
    </xf>
    <xf numFmtId="0" fontId="0" fillId="2" borderId="53" xfId="0" applyFill="1" applyBorder="1" applyAlignment="1">
      <alignment horizontal="center"/>
    </xf>
    <xf numFmtId="167" fontId="0" fillId="2" borderId="79" xfId="0" applyNumberFormat="1" applyFill="1" applyBorder="1" applyAlignment="1">
      <alignment horizontal="center"/>
    </xf>
    <xf numFmtId="167" fontId="0" fillId="2" borderId="80" xfId="0" applyNumberFormat="1" applyFill="1" applyBorder="1" applyAlignment="1">
      <alignment horizontal="center"/>
    </xf>
    <xf numFmtId="0" fontId="25" fillId="0" borderId="41" xfId="0" applyFont="1" applyBorder="1" applyAlignment="1">
      <alignment horizontal="center" vertical="center"/>
    </xf>
    <xf numFmtId="0" fontId="25" fillId="4" borderId="40" xfId="0" applyFont="1" applyFill="1" applyBorder="1"/>
    <xf numFmtId="0" fontId="25" fillId="0" borderId="40" xfId="0" applyFont="1" applyBorder="1"/>
    <xf numFmtId="0" fontId="25" fillId="8" borderId="40" xfId="0" applyFont="1" applyFill="1" applyBorder="1"/>
    <xf numFmtId="167" fontId="25" fillId="2" borderId="40" xfId="0" applyNumberFormat="1" applyFont="1" applyFill="1" applyBorder="1" applyAlignment="1">
      <alignment horizontal="center"/>
    </xf>
    <xf numFmtId="167" fontId="25" fillId="14" borderId="43" xfId="0" applyNumberFormat="1" applyFont="1" applyFill="1" applyBorder="1" applyAlignment="1">
      <alignment horizontal="center"/>
    </xf>
    <xf numFmtId="169" fontId="0" fillId="2" borderId="0" xfId="0" applyNumberFormat="1" applyFill="1"/>
    <xf numFmtId="0" fontId="25" fillId="0" borderId="22" xfId="0" applyFont="1" applyBorder="1" applyAlignment="1">
      <alignment horizontal="center" vertical="center"/>
    </xf>
    <xf numFmtId="0" fontId="25" fillId="4" borderId="23" xfId="0" applyFont="1" applyFill="1" applyBorder="1"/>
    <xf numFmtId="0" fontId="25" fillId="0" borderId="23" xfId="0" applyFont="1" applyBorder="1"/>
    <xf numFmtId="0" fontId="25" fillId="8" borderId="23" xfId="0" applyFont="1" applyFill="1" applyBorder="1"/>
    <xf numFmtId="167" fontId="25" fillId="2" borderId="23" xfId="0" applyNumberFormat="1" applyFont="1" applyFill="1" applyBorder="1" applyAlignment="1">
      <alignment horizontal="center"/>
    </xf>
    <xf numFmtId="167" fontId="25" fillId="14" borderId="25" xfId="0" applyNumberFormat="1" applyFont="1" applyFill="1" applyBorder="1" applyAlignment="1">
      <alignment horizontal="center"/>
    </xf>
    <xf numFmtId="0" fontId="0" fillId="2" borderId="40" xfId="0" applyFill="1" applyBorder="1" applyAlignment="1" applyProtection="1">
      <alignment horizontal="center" vertical="center"/>
      <protection locked="0"/>
    </xf>
    <xf numFmtId="0" fontId="0" fillId="14" borderId="38" xfId="0" applyFill="1" applyBorder="1" applyAlignment="1">
      <alignment horizontal="center"/>
    </xf>
    <xf numFmtId="0" fontId="26" fillId="2" borderId="0" xfId="0" applyFont="1" applyFill="1"/>
    <xf numFmtId="0" fontId="0" fillId="0" borderId="32" xfId="0" applyBorder="1" applyAlignment="1">
      <alignment horizontal="center"/>
    </xf>
    <xf numFmtId="0" fontId="0" fillId="2" borderId="33" xfId="0" applyFill="1" applyBorder="1" applyAlignment="1" applyProtection="1">
      <alignment horizontal="center" vertical="center"/>
      <protection locked="0"/>
    </xf>
    <xf numFmtId="0" fontId="0" fillId="14" borderId="80" xfId="0" applyFill="1" applyBorder="1" applyAlignment="1">
      <alignment horizontal="center"/>
    </xf>
    <xf numFmtId="168" fontId="0" fillId="2" borderId="40" xfId="0" applyNumberFormat="1" applyFill="1" applyBorder="1"/>
    <xf numFmtId="167" fontId="0" fillId="12" borderId="16" xfId="0" applyNumberFormat="1" applyFill="1" applyBorder="1" applyAlignment="1">
      <alignment horizontal="center"/>
    </xf>
    <xf numFmtId="167" fontId="0" fillId="13" borderId="16" xfId="0" applyNumberFormat="1" applyFill="1" applyBorder="1" applyAlignment="1">
      <alignment horizontal="center"/>
    </xf>
    <xf numFmtId="167" fontId="0" fillId="10" borderId="6" xfId="0" applyNumberFormat="1" applyFill="1" applyBorder="1" applyAlignment="1">
      <alignment horizontal="center"/>
    </xf>
    <xf numFmtId="0" fontId="14" fillId="0" borderId="4" xfId="0" applyFont="1" applyBorder="1" applyAlignment="1">
      <alignment horizontal="center" vertical="center" wrapText="1"/>
    </xf>
    <xf numFmtId="165" fontId="23" fillId="10" borderId="25" xfId="0" applyNumberFormat="1" applyFont="1" applyFill="1" applyBorder="1" applyAlignment="1">
      <alignment horizontal="center" vertical="center"/>
    </xf>
    <xf numFmtId="0" fontId="18" fillId="10" borderId="38" xfId="0" applyFont="1" applyFill="1" applyBorder="1"/>
    <xf numFmtId="0" fontId="18" fillId="13" borderId="49" xfId="0" applyFont="1" applyFill="1" applyBorder="1" applyAlignment="1">
      <alignment horizontal="center" vertical="center"/>
    </xf>
    <xf numFmtId="0" fontId="18" fillId="5" borderId="21" xfId="0" applyFont="1" applyFill="1" applyBorder="1" applyAlignment="1">
      <alignment horizontal="center"/>
    </xf>
    <xf numFmtId="166" fontId="18" fillId="12" borderId="36" xfId="0" applyNumberFormat="1" applyFont="1" applyFill="1" applyBorder="1" applyAlignment="1">
      <alignment vertical="center"/>
    </xf>
    <xf numFmtId="0" fontId="18" fillId="13" borderId="12" xfId="0" applyFont="1" applyFill="1" applyBorder="1" applyAlignment="1">
      <alignment horizontal="center" vertical="center"/>
    </xf>
    <xf numFmtId="0" fontId="18" fillId="13" borderId="61" xfId="0" applyFont="1" applyFill="1" applyBorder="1" applyAlignment="1">
      <alignment horizontal="center" vertical="center"/>
    </xf>
    <xf numFmtId="0" fontId="18" fillId="13" borderId="11" xfId="0" applyFont="1" applyFill="1" applyBorder="1" applyAlignment="1">
      <alignment horizontal="center" vertical="center"/>
    </xf>
    <xf numFmtId="0" fontId="18" fillId="5" borderId="35" xfId="0" applyFont="1" applyFill="1" applyBorder="1" applyAlignment="1">
      <alignment horizontal="center"/>
    </xf>
    <xf numFmtId="0" fontId="0" fillId="12" borderId="64" xfId="0" applyFill="1" applyBorder="1" applyAlignment="1" applyProtection="1">
      <alignment horizontal="center" vertical="center"/>
      <protection locked="0"/>
    </xf>
    <xf numFmtId="0" fontId="0" fillId="12" borderId="66" xfId="0" applyFill="1" applyBorder="1" applyAlignment="1" applyProtection="1">
      <alignment horizontal="center" vertical="center"/>
      <protection locked="0"/>
    </xf>
    <xf numFmtId="0" fontId="0" fillId="10" borderId="64" xfId="0" applyFill="1" applyBorder="1" applyAlignment="1" applyProtection="1">
      <alignment horizontal="center" vertical="center"/>
      <protection locked="0"/>
    </xf>
    <xf numFmtId="0" fontId="0" fillId="10" borderId="67" xfId="0" applyFill="1" applyBorder="1" applyAlignment="1" applyProtection="1">
      <alignment horizontal="center" vertical="center"/>
      <protection locked="0"/>
    </xf>
    <xf numFmtId="0" fontId="0" fillId="13" borderId="73" xfId="0" applyFill="1" applyBorder="1" applyAlignment="1" applyProtection="1">
      <alignment horizontal="center" vertical="center"/>
      <protection locked="0"/>
    </xf>
    <xf numFmtId="0" fontId="0" fillId="13" borderId="65" xfId="0" applyFill="1" applyBorder="1" applyAlignment="1" applyProtection="1">
      <alignment horizontal="center" vertical="center"/>
      <protection locked="0"/>
    </xf>
    <xf numFmtId="0" fontId="0" fillId="13" borderId="67" xfId="0" applyFill="1" applyBorder="1" applyAlignment="1" applyProtection="1">
      <alignment horizontal="center" vertical="center"/>
      <protection locked="0"/>
    </xf>
    <xf numFmtId="0" fontId="0" fillId="5" borderId="31" xfId="0" applyFill="1" applyBorder="1" applyAlignment="1">
      <alignment horizontal="center"/>
    </xf>
    <xf numFmtId="0" fontId="0" fillId="12" borderId="41" xfId="0" applyFill="1" applyBorder="1" applyAlignment="1" applyProtection="1">
      <alignment horizontal="center" vertical="center"/>
      <protection locked="0"/>
    </xf>
    <xf numFmtId="0" fontId="0" fillId="12" borderId="42" xfId="0" applyFill="1" applyBorder="1" applyAlignment="1" applyProtection="1">
      <alignment horizontal="center" vertical="center"/>
      <protection locked="0"/>
    </xf>
    <xf numFmtId="0" fontId="0" fillId="10" borderId="43" xfId="0" applyFill="1" applyBorder="1" applyAlignment="1" applyProtection="1">
      <alignment horizontal="center" vertical="center"/>
      <protection locked="0"/>
    </xf>
    <xf numFmtId="0" fontId="0" fillId="13" borderId="76" xfId="0" applyFill="1" applyBorder="1" applyAlignment="1" applyProtection="1">
      <alignment horizontal="center" vertical="center"/>
      <protection locked="0"/>
    </xf>
    <xf numFmtId="0" fontId="0" fillId="13" borderId="40" xfId="0" applyFill="1" applyBorder="1" applyAlignment="1" applyProtection="1">
      <alignment horizontal="center" vertical="center"/>
      <protection locked="0"/>
    </xf>
    <xf numFmtId="0" fontId="0" fillId="13" borderId="43" xfId="0" applyFill="1" applyBorder="1" applyAlignment="1" applyProtection="1">
      <alignment horizontal="center" vertical="center"/>
      <protection locked="0"/>
    </xf>
    <xf numFmtId="0" fontId="0" fillId="13" borderId="50" xfId="0" applyFill="1" applyBorder="1" applyAlignment="1" applyProtection="1">
      <alignment horizontal="center" vertical="center"/>
      <protection locked="0"/>
    </xf>
    <xf numFmtId="0" fontId="0" fillId="13" borderId="27" xfId="0" applyFill="1" applyBorder="1" applyAlignment="1" applyProtection="1">
      <alignment horizontal="center" vertical="center"/>
      <protection locked="0"/>
    </xf>
    <xf numFmtId="0" fontId="0" fillId="13" borderId="38" xfId="0" applyFill="1" applyBorder="1" applyAlignment="1" applyProtection="1">
      <alignment horizontal="center" vertical="center"/>
      <protection locked="0"/>
    </xf>
    <xf numFmtId="0" fontId="0" fillId="12" borderId="32" xfId="0" applyFill="1" applyBorder="1" applyAlignment="1" applyProtection="1">
      <alignment horizontal="center" vertical="center"/>
      <protection locked="0"/>
    </xf>
    <xf numFmtId="0" fontId="0" fillId="12" borderId="34" xfId="0" applyFill="1" applyBorder="1" applyAlignment="1" applyProtection="1">
      <alignment horizontal="center" vertical="center"/>
      <protection locked="0"/>
    </xf>
    <xf numFmtId="0" fontId="0" fillId="10" borderId="47" xfId="0" applyFill="1" applyBorder="1" applyAlignment="1" applyProtection="1">
      <alignment horizontal="center" vertical="center"/>
      <protection locked="0"/>
    </xf>
    <xf numFmtId="0" fontId="0" fillId="13" borderId="75" xfId="0" applyFill="1" applyBorder="1" applyAlignment="1" applyProtection="1">
      <alignment horizontal="center" vertical="center"/>
      <protection locked="0"/>
    </xf>
    <xf numFmtId="0" fontId="0" fillId="13" borderId="33" xfId="0" applyFill="1" applyBorder="1" applyAlignment="1" applyProtection="1">
      <alignment horizontal="center" vertical="center"/>
      <protection locked="0"/>
    </xf>
    <xf numFmtId="0" fontId="0" fillId="13" borderId="47" xfId="0" applyFill="1" applyBorder="1" applyAlignment="1" applyProtection="1">
      <alignment horizontal="center" vertical="center"/>
      <protection locked="0"/>
    </xf>
    <xf numFmtId="0" fontId="0" fillId="5" borderId="9" xfId="0" applyFill="1" applyBorder="1" applyAlignment="1">
      <alignment horizontal="center"/>
    </xf>
    <xf numFmtId="0" fontId="0" fillId="2" borderId="1" xfId="0" applyFill="1" applyBorder="1"/>
    <xf numFmtId="167" fontId="0" fillId="2" borderId="0" xfId="0" applyNumberFormat="1" applyFill="1"/>
    <xf numFmtId="0" fontId="1" fillId="2" borderId="0" xfId="0" applyFont="1" applyFill="1"/>
    <xf numFmtId="0" fontId="0" fillId="2" borderId="41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  <xf numFmtId="0" fontId="2" fillId="2" borderId="26" xfId="0" applyFont="1" applyFill="1" applyBorder="1"/>
    <xf numFmtId="0" fontId="2" fillId="2" borderId="27" xfId="0" applyFont="1" applyFill="1" applyBorder="1" applyAlignment="1">
      <alignment horizontal="center" vertical="center"/>
    </xf>
    <xf numFmtId="167" fontId="2" fillId="2" borderId="27" xfId="0" applyNumberFormat="1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/>
    </xf>
    <xf numFmtId="0" fontId="2" fillId="2" borderId="41" xfId="0" applyFont="1" applyFill="1" applyBorder="1"/>
    <xf numFmtId="0" fontId="2" fillId="2" borderId="40" xfId="0" applyFont="1" applyFill="1" applyBorder="1" applyAlignment="1">
      <alignment horizontal="center" vertical="center"/>
    </xf>
    <xf numFmtId="167" fontId="2" fillId="2" borderId="40" xfId="0" applyNumberFormat="1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/>
    </xf>
    <xf numFmtId="0" fontId="2" fillId="2" borderId="32" xfId="0" applyFont="1" applyFill="1" applyBorder="1"/>
    <xf numFmtId="0" fontId="2" fillId="2" borderId="33" xfId="0" applyFont="1" applyFill="1" applyBorder="1" applyAlignment="1">
      <alignment horizontal="center" vertical="center"/>
    </xf>
    <xf numFmtId="167" fontId="2" fillId="2" borderId="33" xfId="0" applyNumberFormat="1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/>
    </xf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81" xfId="0" applyFill="1" applyBorder="1" applyAlignment="1">
      <alignment horizontal="center" vertical="center"/>
    </xf>
    <xf numFmtId="0" fontId="0" fillId="2" borderId="82" xfId="0" applyFill="1" applyBorder="1" applyAlignment="1">
      <alignment horizontal="center" vertical="center"/>
    </xf>
    <xf numFmtId="0" fontId="0" fillId="2" borderId="83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167" fontId="3" fillId="17" borderId="47" xfId="0" applyNumberFormat="1" applyFont="1" applyFill="1" applyBorder="1" applyAlignment="1">
      <alignment horizontal="center" vertical="center"/>
    </xf>
    <xf numFmtId="0" fontId="2" fillId="2" borderId="44" xfId="0" applyFont="1" applyFill="1" applyBorder="1"/>
    <xf numFmtId="0" fontId="2" fillId="2" borderId="42" xfId="0" applyFont="1" applyFill="1" applyBorder="1" applyAlignment="1">
      <alignment horizontal="center" vertical="center"/>
    </xf>
    <xf numFmtId="0" fontId="2" fillId="2" borderId="48" xfId="0" applyFont="1" applyFill="1" applyBorder="1"/>
    <xf numFmtId="0" fontId="2" fillId="2" borderId="34" xfId="0" applyFont="1" applyFill="1" applyBorder="1" applyAlignment="1">
      <alignment horizontal="center" vertical="center"/>
    </xf>
    <xf numFmtId="165" fontId="0" fillId="0" borderId="0" xfId="0" applyNumberFormat="1"/>
    <xf numFmtId="0" fontId="0" fillId="0" borderId="0" xfId="0" applyAlignment="1">
      <alignment wrapText="1"/>
    </xf>
    <xf numFmtId="0" fontId="2" fillId="0" borderId="21" xfId="0" applyFont="1" applyBorder="1" applyAlignment="1">
      <alignment horizontal="center"/>
    </xf>
    <xf numFmtId="0" fontId="16" fillId="6" borderId="19" xfId="0" applyFont="1" applyFill="1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 wrapText="1"/>
    </xf>
    <xf numFmtId="0" fontId="18" fillId="7" borderId="30" xfId="0" applyFont="1" applyFill="1" applyBorder="1" applyAlignment="1">
      <alignment horizontal="center" vertical="center"/>
    </xf>
    <xf numFmtId="0" fontId="18" fillId="7" borderId="36" xfId="0" applyFont="1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45" xfId="0" applyFill="1" applyBorder="1" applyAlignment="1">
      <alignment horizontal="center" vertical="center"/>
    </xf>
    <xf numFmtId="0" fontId="0" fillId="7" borderId="35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6" fillId="6" borderId="54" xfId="0" applyFont="1" applyFill="1" applyBorder="1" applyAlignment="1">
      <alignment horizontal="center" vertical="center"/>
    </xf>
    <xf numFmtId="0" fontId="2" fillId="7" borderId="55" xfId="0" applyFont="1" applyFill="1" applyBorder="1" applyAlignment="1">
      <alignment horizontal="center" vertical="center" wrapText="1"/>
    </xf>
    <xf numFmtId="0" fontId="18" fillId="7" borderId="59" xfId="0" applyFont="1" applyFill="1" applyBorder="1" applyAlignment="1">
      <alignment horizontal="center" vertical="center"/>
    </xf>
    <xf numFmtId="0" fontId="18" fillId="7" borderId="62" xfId="0" applyFont="1" applyFill="1" applyBorder="1" applyAlignment="1">
      <alignment horizontal="center" vertical="center"/>
    </xf>
    <xf numFmtId="0" fontId="0" fillId="7" borderId="21" xfId="0" applyFill="1" applyBorder="1" applyAlignment="1" applyProtection="1">
      <alignment horizontal="center" vertical="center"/>
      <protection locked="0"/>
    </xf>
    <xf numFmtId="0" fontId="0" fillId="7" borderId="45" xfId="0" applyFill="1" applyBorder="1" applyAlignment="1" applyProtection="1">
      <alignment horizontal="center" vertical="center"/>
      <protection locked="0"/>
    </xf>
    <xf numFmtId="0" fontId="0" fillId="7" borderId="35" xfId="0" applyFill="1" applyBorder="1" applyAlignment="1" applyProtection="1">
      <alignment horizontal="center" vertical="center"/>
      <protection locked="0"/>
    </xf>
    <xf numFmtId="0" fontId="14" fillId="0" borderId="15" xfId="0" applyFont="1" applyBorder="1" applyAlignment="1">
      <alignment horizontal="center" vertical="center" wrapText="1"/>
    </xf>
    <xf numFmtId="0" fontId="18" fillId="7" borderId="35" xfId="0" applyFont="1" applyFill="1" applyBorder="1" applyAlignment="1">
      <alignment horizontal="center" vertical="center"/>
    </xf>
    <xf numFmtId="0" fontId="0" fillId="7" borderId="29" xfId="0" applyFill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wrapText="1"/>
    </xf>
    <xf numFmtId="0" fontId="2" fillId="0" borderId="39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7" borderId="20" xfId="0" applyFont="1" applyFill="1" applyBorder="1" applyAlignment="1">
      <alignment horizontal="center" vertical="center"/>
    </xf>
    <xf numFmtId="0" fontId="14" fillId="10" borderId="21" xfId="0" applyFont="1" applyFill="1" applyBorder="1" applyAlignment="1">
      <alignment horizontal="center" vertical="center" wrapText="1"/>
    </xf>
    <xf numFmtId="0" fontId="14" fillId="11" borderId="60" xfId="0" applyFont="1" applyFill="1" applyBorder="1" applyAlignment="1">
      <alignment horizontal="center" vertical="center" wrapText="1"/>
    </xf>
    <xf numFmtId="0" fontId="2" fillId="7" borderId="73" xfId="0" applyFont="1" applyFill="1" applyBorder="1" applyAlignment="1">
      <alignment horizontal="center" vertical="center"/>
    </xf>
    <xf numFmtId="0" fontId="14" fillId="10" borderId="60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6" fillId="6" borderId="55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/>
    </xf>
    <xf numFmtId="0" fontId="16" fillId="10" borderId="1" xfId="0" applyFont="1" applyFill="1" applyBorder="1" applyAlignment="1">
      <alignment horizontal="center" vertical="center"/>
    </xf>
    <xf numFmtId="0" fontId="2" fillId="13" borderId="3" xfId="0" applyFont="1" applyFill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14" fillId="4" borderId="65" xfId="0" applyFont="1" applyFill="1" applyBorder="1" applyAlignment="1">
      <alignment horizontal="center" vertical="center" wrapText="1"/>
    </xf>
    <xf numFmtId="0" fontId="14" fillId="0" borderId="65" xfId="0" applyFont="1" applyBorder="1" applyAlignment="1">
      <alignment horizontal="center" vertical="center" wrapText="1"/>
    </xf>
    <xf numFmtId="0" fontId="14" fillId="14" borderId="67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wrapText="1"/>
    </xf>
    <xf numFmtId="0" fontId="0" fillId="2" borderId="0" xfId="0" applyFill="1" applyAlignment="1">
      <alignment horizontal="center"/>
    </xf>
    <xf numFmtId="0" fontId="16" fillId="10" borderId="15" xfId="0" applyFont="1" applyFill="1" applyBorder="1" applyAlignment="1">
      <alignment horizontal="center" vertical="center"/>
    </xf>
    <xf numFmtId="0" fontId="2" fillId="8" borderId="15" xfId="0" applyFont="1" applyFill="1" applyBorder="1" applyAlignment="1">
      <alignment horizontal="center" vertical="center"/>
    </xf>
    <xf numFmtId="167" fontId="2" fillId="16" borderId="80" xfId="0" applyNumberFormat="1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167" fontId="2" fillId="16" borderId="47" xfId="0" applyNumberFormat="1" applyFont="1" applyFill="1" applyBorder="1" applyAlignment="1">
      <alignment horizontal="center" vertical="center"/>
    </xf>
    <xf numFmtId="0" fontId="2" fillId="8" borderId="21" xfId="0" applyFont="1" applyFill="1" applyBorder="1" applyAlignment="1">
      <alignment horizontal="center" vertical="center"/>
    </xf>
    <xf numFmtId="0" fontId="3" fillId="18" borderId="21" xfId="0" applyFont="1" applyFill="1" applyBorder="1" applyAlignment="1">
      <alignment horizontal="center" vertical="center"/>
    </xf>
    <xf numFmtId="167" fontId="27" fillId="19" borderId="35" xfId="0" applyNumberFormat="1" applyFont="1" applyFill="1" applyBorder="1" applyAlignment="1">
      <alignment horizontal="center" vertical="center"/>
    </xf>
  </cellXfs>
  <cellStyles count="2">
    <cellStyle name="Hiperłącze" xfId="1" builtinId="8"/>
    <cellStyle name="Normalny" xfId="0" builtinId="0"/>
  </cellStyles>
  <dxfs count="4">
    <dxf>
      <font>
        <color rgb="FFFF0000"/>
      </font>
    </dxf>
    <dxf>
      <font>
        <color rgb="FFFF0000"/>
      </font>
    </dxf>
    <dxf>
      <font>
        <b val="0"/>
        <i val="0"/>
        <color rgb="FFFF0000"/>
      </font>
    </dxf>
    <dxf>
      <font>
        <b val="0"/>
        <i val="0"/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E8E8E8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6DCF8"/>
      <rgbColor rgb="FF993366"/>
      <rgbColor rgb="FFFFFFD1"/>
      <rgbColor rgb="FFDEEBF7"/>
      <rgbColor rgb="FF660066"/>
      <rgbColor rgb="FFF2A18F"/>
      <rgbColor rgb="FF0070C0"/>
      <rgbColor rgb="FFD1D1D1"/>
      <rgbColor rgb="FF000080"/>
      <rgbColor rgb="FFFF00FF"/>
      <rgbColor rgb="FFFCEDFB"/>
      <rgbColor rgb="FF00FFFF"/>
      <rgbColor rgb="FF800080"/>
      <rgbColor rgb="FF800000"/>
      <rgbColor rgb="FF008080"/>
      <rgbColor rgb="FF0000FF"/>
      <rgbColor rgb="FF00CCFF"/>
      <rgbColor rgb="FFDCEAF7"/>
      <rgbColor rgb="FFD9F2D0"/>
      <rgbColor rgb="FFFAE3D6"/>
      <rgbColor rgb="FFA6CAEC"/>
      <rgbColor rgb="FFE59EDD"/>
      <rgbColor rgb="FFF2CFEE"/>
      <rgbColor rgb="FFF4B183"/>
      <rgbColor rgb="FF3366FF"/>
      <rgbColor rgb="FF33CCCC"/>
      <rgbColor rgb="FF99CC00"/>
      <rgbColor rgb="FFFFC000"/>
      <rgbColor rgb="FFFF9900"/>
      <rgbColor rgb="FFFF6600"/>
      <rgbColor rgb="FF467886"/>
      <rgbColor rgb="FF969696"/>
      <rgbColor rgb="FF003366"/>
      <rgbColor rgb="FF4E95D9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228600</xdr:colOff>
      <xdr:row>0</xdr:row>
      <xdr:rowOff>142920</xdr:rowOff>
    </xdr:from>
    <xdr:to>
      <xdr:col>9</xdr:col>
      <xdr:colOff>82440</xdr:colOff>
      <xdr:row>9</xdr:row>
      <xdr:rowOff>99360</xdr:rowOff>
    </xdr:to>
    <xdr:pic>
      <xdr:nvPicPr>
        <xdr:cNvPr id="2" name="Obraz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26280" y="142920"/>
          <a:ext cx="2031120" cy="1585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246600</xdr:colOff>
      <xdr:row>5</xdr:row>
      <xdr:rowOff>67320</xdr:rowOff>
    </xdr:from>
    <xdr:to>
      <xdr:col>15</xdr:col>
      <xdr:colOff>14760</xdr:colOff>
      <xdr:row>10</xdr:row>
      <xdr:rowOff>150840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614800" y="1334160"/>
          <a:ext cx="2444400" cy="19980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246600</xdr:colOff>
      <xdr:row>5</xdr:row>
      <xdr:rowOff>67320</xdr:rowOff>
    </xdr:from>
    <xdr:to>
      <xdr:col>14</xdr:col>
      <xdr:colOff>433800</xdr:colOff>
      <xdr:row>10</xdr:row>
      <xdr:rowOff>150840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614800" y="1315080"/>
          <a:ext cx="2364480" cy="19980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523800</xdr:colOff>
      <xdr:row>5</xdr:row>
      <xdr:rowOff>162000</xdr:rowOff>
    </xdr:from>
    <xdr:to>
      <xdr:col>15</xdr:col>
      <xdr:colOff>916920</xdr:colOff>
      <xdr:row>12</xdr:row>
      <xdr:rowOff>104040</xdr:rowOff>
    </xdr:to>
    <xdr:pic>
      <xdr:nvPicPr>
        <xdr:cNvPr id="3" name="Obraz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617760" y="1428840"/>
          <a:ext cx="2309400" cy="18756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495360</xdr:colOff>
      <xdr:row>5</xdr:row>
      <xdr:rowOff>152280</xdr:rowOff>
    </xdr:from>
    <xdr:to>
      <xdr:col>15</xdr:col>
      <xdr:colOff>859680</xdr:colOff>
      <xdr:row>13</xdr:row>
      <xdr:rowOff>131040</xdr:rowOff>
    </xdr:to>
    <xdr:pic>
      <xdr:nvPicPr>
        <xdr:cNvPr id="4" name="Obraz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589320" y="1419120"/>
          <a:ext cx="2314800" cy="192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19080</xdr:colOff>
      <xdr:row>5</xdr:row>
      <xdr:rowOff>19080</xdr:rowOff>
    </xdr:from>
    <xdr:to>
      <xdr:col>10</xdr:col>
      <xdr:colOff>207000</xdr:colOff>
      <xdr:row>11</xdr:row>
      <xdr:rowOff>31320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685200" y="1255320"/>
          <a:ext cx="1888560" cy="17668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57240</xdr:colOff>
      <xdr:row>5</xdr:row>
      <xdr:rowOff>66600</xdr:rowOff>
    </xdr:from>
    <xdr:to>
      <xdr:col>9</xdr:col>
      <xdr:colOff>463680</xdr:colOff>
      <xdr:row>10</xdr:row>
      <xdr:rowOff>126720</xdr:rowOff>
    </xdr:to>
    <xdr:pic>
      <xdr:nvPicPr>
        <xdr:cNvPr id="6" name="Obraz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805360" y="1314360"/>
          <a:ext cx="2106720" cy="18126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504720</xdr:colOff>
      <xdr:row>0</xdr:row>
      <xdr:rowOff>57240</xdr:rowOff>
    </xdr:from>
    <xdr:to>
      <xdr:col>7</xdr:col>
      <xdr:colOff>168120</xdr:colOff>
      <xdr:row>9</xdr:row>
      <xdr:rowOff>164880</xdr:rowOff>
    </xdr:to>
    <xdr:pic>
      <xdr:nvPicPr>
        <xdr:cNvPr id="7" name="Obraz 1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38440" y="57240"/>
          <a:ext cx="2249280" cy="17362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mailto:registrationbb@pzjudo.pl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pzjudo@pzjudo.p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registrationbb@pzjudo.p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mailto:registrationbb@pzjudo.p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mailto:registrationbb@pzjudo.p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zjudo@pzjudo.pl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mailto:registrationbb@pzjudo.pl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mailto:pzjudo@pzjudo.pl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mailto:registrationbb@pzjudo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2"/>
  <sheetViews>
    <sheetView zoomScale="90" zoomScaleNormal="90" workbookViewId="0">
      <selection activeCell="B23" sqref="B23:I23"/>
    </sheetView>
  </sheetViews>
  <sheetFormatPr defaultColWidth="0" defaultRowHeight="14.4" zeroHeight="1" x14ac:dyDescent="0.3"/>
  <cols>
    <col min="1" max="1" width="8.44140625" style="15" customWidth="1"/>
    <col min="2" max="10" width="9.109375" style="15" customWidth="1"/>
    <col min="11" max="12" width="6.6640625" style="15" customWidth="1"/>
    <col min="13" max="13" width="8.6640625" style="15" customWidth="1"/>
    <col min="14" max="14" width="30" style="15" customWidth="1"/>
    <col min="15" max="16384" width="10.33203125" style="15" hidden="1"/>
  </cols>
  <sheetData>
    <row r="1" spans="2:14" x14ac:dyDescent="0.3">
      <c r="B1" s="14"/>
      <c r="C1" s="14"/>
      <c r="D1" s="14"/>
      <c r="E1" s="14"/>
      <c r="F1" s="14"/>
      <c r="G1" s="16"/>
      <c r="H1" s="16"/>
      <c r="I1" s="16"/>
      <c r="J1" s="16"/>
      <c r="K1" s="16"/>
      <c r="L1" s="16"/>
      <c r="M1" s="16"/>
      <c r="N1" s="17"/>
    </row>
    <row r="2" spans="2:14" x14ac:dyDescent="0.3">
      <c r="B2" s="14"/>
      <c r="C2" s="14"/>
      <c r="D2" s="14"/>
      <c r="E2" s="14"/>
      <c r="F2" s="14"/>
      <c r="N2" s="18"/>
    </row>
    <row r="3" spans="2:14" x14ac:dyDescent="0.3">
      <c r="B3" s="14"/>
      <c r="C3" s="14"/>
      <c r="D3" s="14"/>
      <c r="E3" s="14"/>
      <c r="F3" s="14"/>
      <c r="N3" s="18"/>
    </row>
    <row r="4" spans="2:14" x14ac:dyDescent="0.3">
      <c r="B4" s="14"/>
      <c r="C4" s="14"/>
      <c r="D4" s="14"/>
      <c r="E4" s="14"/>
      <c r="F4" s="14"/>
      <c r="N4" s="18"/>
    </row>
    <row r="5" spans="2:14" x14ac:dyDescent="0.3">
      <c r="B5" s="14"/>
      <c r="C5" s="14"/>
      <c r="D5" s="14"/>
      <c r="E5" s="14"/>
      <c r="F5" s="14"/>
      <c r="N5" s="18"/>
    </row>
    <row r="6" spans="2:14" x14ac:dyDescent="0.3">
      <c r="B6" s="14"/>
      <c r="C6" s="14"/>
      <c r="D6" s="14"/>
      <c r="E6" s="14"/>
      <c r="F6" s="14"/>
      <c r="N6" s="18"/>
    </row>
    <row r="7" spans="2:14" x14ac:dyDescent="0.3">
      <c r="B7" s="14"/>
      <c r="C7" s="14"/>
      <c r="D7" s="14"/>
      <c r="E7" s="14"/>
      <c r="F7" s="14"/>
      <c r="N7" s="18"/>
    </row>
    <row r="8" spans="2:14" x14ac:dyDescent="0.3">
      <c r="B8" s="14"/>
      <c r="C8" s="14"/>
      <c r="D8" s="14"/>
      <c r="E8" s="14"/>
      <c r="F8" s="14"/>
      <c r="N8" s="18"/>
    </row>
    <row r="9" spans="2:14" x14ac:dyDescent="0.3">
      <c r="B9" s="19"/>
      <c r="N9" s="18"/>
    </row>
    <row r="10" spans="2:14" ht="19.5" customHeight="1" x14ac:dyDescent="0.5">
      <c r="B10" s="20" t="s">
        <v>0</v>
      </c>
      <c r="C10" s="21"/>
      <c r="D10" s="21"/>
      <c r="E10" s="21"/>
      <c r="F10" s="21"/>
      <c r="G10" s="21"/>
      <c r="H10" s="21"/>
      <c r="I10" s="21"/>
      <c r="N10" s="18"/>
    </row>
    <row r="11" spans="2:14" ht="19.5" customHeight="1" x14ac:dyDescent="0.3">
      <c r="B11" s="13"/>
      <c r="C11" s="13"/>
      <c r="D11" s="13"/>
      <c r="E11" s="13"/>
      <c r="F11" s="13"/>
      <c r="G11" s="13"/>
      <c r="H11" s="13"/>
      <c r="I11" s="13"/>
      <c r="L11" s="22" t="s">
        <v>1</v>
      </c>
      <c r="N11" s="18"/>
    </row>
    <row r="12" spans="2:14" ht="19.5" customHeight="1" x14ac:dyDescent="0.3">
      <c r="B12" s="23"/>
      <c r="C12" s="21"/>
      <c r="D12" s="21"/>
      <c r="E12" s="21"/>
      <c r="F12" s="21"/>
      <c r="G12" s="21"/>
      <c r="H12" s="21"/>
      <c r="I12" s="21"/>
      <c r="L12" s="22" t="s">
        <v>2</v>
      </c>
      <c r="N12" s="18"/>
    </row>
    <row r="13" spans="2:14" ht="19.5" customHeight="1" x14ac:dyDescent="0.5">
      <c r="B13" s="20" t="s">
        <v>3</v>
      </c>
      <c r="C13" s="21"/>
      <c r="D13" s="21"/>
      <c r="E13" s="21"/>
      <c r="F13" s="21"/>
      <c r="G13" s="21"/>
      <c r="H13" s="21"/>
      <c r="I13" s="21"/>
      <c r="L13" s="22" t="s">
        <v>4</v>
      </c>
      <c r="N13" s="18"/>
    </row>
    <row r="14" spans="2:14" ht="19.5" customHeight="1" x14ac:dyDescent="0.3">
      <c r="B14" s="13"/>
      <c r="C14" s="13"/>
      <c r="D14" s="13"/>
      <c r="E14" s="13"/>
      <c r="F14" s="13"/>
      <c r="G14" s="13"/>
      <c r="H14" s="13"/>
      <c r="I14" s="13"/>
      <c r="L14" s="22" t="s">
        <v>5</v>
      </c>
      <c r="N14" s="18"/>
    </row>
    <row r="15" spans="2:14" ht="19.5" customHeight="1" x14ac:dyDescent="0.3">
      <c r="B15" s="23"/>
      <c r="C15" s="21"/>
      <c r="D15" s="21"/>
      <c r="E15" s="21"/>
      <c r="F15" s="21"/>
      <c r="G15" s="21"/>
      <c r="H15" s="21"/>
      <c r="I15" s="21"/>
      <c r="L15" s="22" t="s">
        <v>6</v>
      </c>
      <c r="N15" s="18"/>
    </row>
    <row r="16" spans="2:14" ht="19.5" customHeight="1" x14ac:dyDescent="0.5">
      <c r="B16" s="20" t="s">
        <v>7</v>
      </c>
      <c r="C16" s="21"/>
      <c r="D16" s="21"/>
      <c r="E16" s="21"/>
      <c r="F16" s="21"/>
      <c r="G16" s="21"/>
      <c r="H16" s="21"/>
      <c r="I16" s="21"/>
      <c r="L16" s="22" t="s">
        <v>8</v>
      </c>
      <c r="N16" s="18"/>
    </row>
    <row r="17" spans="2:14" ht="19.5" customHeight="1" x14ac:dyDescent="0.3">
      <c r="B17" s="13"/>
      <c r="C17" s="13"/>
      <c r="D17" s="13"/>
      <c r="E17" s="13"/>
      <c r="F17" s="13"/>
      <c r="G17" s="13"/>
      <c r="H17" s="13"/>
      <c r="I17" s="13"/>
      <c r="L17" s="21" t="s">
        <v>9</v>
      </c>
      <c r="N17" s="18"/>
    </row>
    <row r="18" spans="2:14" ht="19.5" customHeight="1" x14ac:dyDescent="0.3">
      <c r="B18" s="23"/>
      <c r="C18" s="21"/>
      <c r="D18" s="21"/>
      <c r="E18" s="21"/>
      <c r="F18" s="21"/>
      <c r="G18" s="21"/>
      <c r="H18" s="21"/>
      <c r="I18" s="21"/>
      <c r="N18" s="18"/>
    </row>
    <row r="19" spans="2:14" ht="19.5" customHeight="1" x14ac:dyDescent="0.5">
      <c r="B19" s="20" t="s">
        <v>10</v>
      </c>
      <c r="C19" s="21"/>
      <c r="D19" s="21"/>
      <c r="E19" s="21"/>
      <c r="F19" s="21"/>
      <c r="G19" s="21"/>
      <c r="H19" s="21"/>
      <c r="I19" s="21"/>
      <c r="L19" s="21" t="s">
        <v>11</v>
      </c>
      <c r="N19" s="18"/>
    </row>
    <row r="20" spans="2:14" ht="19.5" customHeight="1" x14ac:dyDescent="0.3">
      <c r="B20" s="13"/>
      <c r="C20" s="13"/>
      <c r="D20" s="13"/>
      <c r="E20" s="13"/>
      <c r="F20" s="13"/>
      <c r="G20" s="13"/>
      <c r="H20" s="13"/>
      <c r="I20" s="13"/>
      <c r="N20" s="18"/>
    </row>
    <row r="21" spans="2:14" ht="19.5" customHeight="1" x14ac:dyDescent="0.3">
      <c r="B21" s="24"/>
      <c r="C21" s="25"/>
      <c r="D21" s="25"/>
      <c r="E21" s="25"/>
      <c r="F21" s="25"/>
      <c r="G21" s="25"/>
      <c r="H21" s="25"/>
      <c r="I21" s="25"/>
      <c r="N21" s="18"/>
    </row>
    <row r="22" spans="2:14" ht="19.5" customHeight="1" x14ac:dyDescent="0.5">
      <c r="B22" s="20" t="s">
        <v>12</v>
      </c>
      <c r="C22" s="21"/>
      <c r="D22" s="21"/>
      <c r="E22" s="21"/>
      <c r="F22" s="21"/>
      <c r="G22" s="21"/>
      <c r="H22" s="21"/>
      <c r="I22" s="21"/>
      <c r="N22" s="18"/>
    </row>
    <row r="23" spans="2:14" ht="19.5" customHeight="1" x14ac:dyDescent="0.3">
      <c r="B23" s="13"/>
      <c r="C23" s="13"/>
      <c r="D23" s="13"/>
      <c r="E23" s="13"/>
      <c r="F23" s="13"/>
      <c r="G23" s="13"/>
      <c r="H23" s="13"/>
      <c r="I23" s="13"/>
      <c r="N23" s="18"/>
    </row>
    <row r="24" spans="2:14" ht="19.5" customHeight="1" x14ac:dyDescent="0.3">
      <c r="B24" s="19" t="s">
        <v>13</v>
      </c>
      <c r="N24" s="18"/>
    </row>
    <row r="25" spans="2:14" ht="38.25" customHeight="1" x14ac:dyDescent="0.6">
      <c r="B25" s="26" t="s">
        <v>14</v>
      </c>
      <c r="C25" s="27"/>
      <c r="N25" s="18"/>
    </row>
    <row r="26" spans="2:14" ht="15" customHeight="1" x14ac:dyDescent="0.3">
      <c r="B26" s="19"/>
      <c r="N26" s="18"/>
    </row>
    <row r="27" spans="2:14" ht="15" customHeight="1" x14ac:dyDescent="0.3">
      <c r="B27" s="19"/>
      <c r="N27" s="18"/>
    </row>
    <row r="28" spans="2:14" x14ac:dyDescent="0.3">
      <c r="B28" s="28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30"/>
    </row>
    <row r="29" spans="2:14" x14ac:dyDescent="0.3"/>
    <row r="30" spans="2:14" x14ac:dyDescent="0.3"/>
    <row r="31" spans="2:14" x14ac:dyDescent="0.3"/>
    <row r="32" spans="2:14" x14ac:dyDescent="0.3"/>
  </sheetData>
  <sheetProtection algorithmName="SHA-512" hashValue="QJ9RcPehwQDV7+FzwdWO4bovRkXjgxmMLE6bctGs5MyJTbkbp7goBALhUhPK8PDZruFdPc/zkivUSPiecV7ZiA==" saltValue="q3B6HcPxNF/42PfHQR2P4Q==" spinCount="100000" sheet="1" objects="1" scenarios="1" selectLockedCells="1"/>
  <mergeCells count="6">
    <mergeCell ref="B23:I23"/>
    <mergeCell ref="B1:F8"/>
    <mergeCell ref="B11:I11"/>
    <mergeCell ref="B14:I14"/>
    <mergeCell ref="B17:I17"/>
    <mergeCell ref="B20:I20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59"/>
  <sheetViews>
    <sheetView topLeftCell="A8" zoomScale="90" zoomScaleNormal="90" workbookViewId="0">
      <selection activeCell="J29" sqref="J29"/>
    </sheetView>
  </sheetViews>
  <sheetFormatPr defaultColWidth="8.44140625" defaultRowHeight="14.4" zeroHeight="1" x14ac:dyDescent="0.3"/>
  <cols>
    <col min="1" max="1" width="4.44140625" customWidth="1"/>
    <col min="2" max="2" width="6.109375" customWidth="1"/>
    <col min="3" max="3" width="13.88671875" customWidth="1"/>
    <col min="4" max="4" width="11.33203125" customWidth="1"/>
    <col min="5" max="5" width="5.5546875" customWidth="1"/>
    <col min="6" max="6" width="14.44140625" customWidth="1"/>
    <col min="7" max="7" width="16.6640625" customWidth="1"/>
    <col min="8" max="16" width="10.6640625" customWidth="1"/>
    <col min="17" max="17" width="9.109375" customWidth="1"/>
    <col min="18" max="25" width="9.109375" hidden="1" customWidth="1"/>
    <col min="26" max="26" width="9.109375" customWidth="1"/>
    <col min="27" max="52" width="9.109375" hidden="1" customWidth="1"/>
  </cols>
  <sheetData>
    <row r="1" spans="1:28" ht="23.25" customHeight="1" x14ac:dyDescent="0.4">
      <c r="A1" s="31" t="s">
        <v>15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15"/>
      <c r="O1" s="15"/>
      <c r="P1" s="15"/>
      <c r="Q1" s="15"/>
      <c r="R1" s="15"/>
      <c r="S1" s="15"/>
      <c r="T1" s="15"/>
      <c r="U1" s="15"/>
      <c r="V1" s="32"/>
      <c r="W1" s="32"/>
      <c r="X1" s="32"/>
      <c r="Y1" s="32"/>
      <c r="Z1" s="34"/>
      <c r="AA1" s="15"/>
      <c r="AB1" s="15"/>
    </row>
    <row r="2" spans="1:28" ht="23.25" customHeight="1" x14ac:dyDescent="0.3">
      <c r="A2" s="35"/>
      <c r="B2" s="15"/>
      <c r="C2" s="15"/>
      <c r="D2" s="15"/>
      <c r="E2" s="15"/>
      <c r="F2" s="15"/>
      <c r="G2" s="11" t="s">
        <v>62</v>
      </c>
      <c r="H2" s="11"/>
      <c r="I2" s="11"/>
      <c r="J2" s="11"/>
      <c r="K2" s="11"/>
      <c r="L2" s="15"/>
      <c r="M2" s="15"/>
      <c r="N2" s="491"/>
      <c r="O2" s="491"/>
      <c r="P2" s="491"/>
      <c r="Q2" s="15"/>
      <c r="R2" s="296"/>
      <c r="S2" s="296"/>
      <c r="T2" s="296"/>
      <c r="U2" s="296"/>
      <c r="V2" s="15"/>
      <c r="W2" s="15"/>
      <c r="X2" s="15"/>
      <c r="Y2" s="15"/>
      <c r="Z2" s="36"/>
      <c r="AA2" s="15"/>
      <c r="AB2" s="15"/>
    </row>
    <row r="3" spans="1:28" ht="23.25" customHeight="1" x14ac:dyDescent="0.3">
      <c r="A3" s="35"/>
      <c r="B3" s="10" t="s">
        <v>63</v>
      </c>
      <c r="C3" s="10"/>
      <c r="D3" s="10"/>
      <c r="E3" s="10"/>
      <c r="G3" s="11"/>
      <c r="H3" s="11"/>
      <c r="I3" s="11"/>
      <c r="J3" s="11"/>
      <c r="K3" s="11"/>
      <c r="L3" s="15"/>
      <c r="M3" s="15"/>
      <c r="N3" s="491"/>
      <c r="O3" s="491"/>
      <c r="P3" s="491"/>
      <c r="Q3" s="15"/>
      <c r="R3" s="15"/>
      <c r="S3" s="15"/>
      <c r="T3" s="15"/>
      <c r="U3" s="15"/>
      <c r="V3" s="15"/>
    </row>
    <row r="4" spans="1:28" x14ac:dyDescent="0.3">
      <c r="A4" s="35"/>
      <c r="B4" s="15" t="s">
        <v>18</v>
      </c>
      <c r="C4" s="15"/>
      <c r="D4" s="15"/>
      <c r="E4" s="15"/>
      <c r="F4" s="15"/>
      <c r="G4" s="11"/>
      <c r="H4" s="11"/>
      <c r="I4" s="11"/>
      <c r="J4" s="11"/>
      <c r="K4" s="11"/>
      <c r="L4" s="15"/>
      <c r="M4" s="15"/>
      <c r="N4" s="491"/>
      <c r="O4" s="491"/>
      <c r="P4" s="491"/>
      <c r="Q4" s="15"/>
      <c r="R4" s="296"/>
      <c r="S4" s="296"/>
      <c r="T4" s="296"/>
      <c r="U4" s="296"/>
      <c r="V4" s="15"/>
      <c r="W4" s="15"/>
      <c r="X4" s="15"/>
      <c r="Y4" s="15"/>
      <c r="Z4" s="36"/>
      <c r="AA4" s="15"/>
      <c r="AB4" s="15"/>
    </row>
    <row r="5" spans="1:28" x14ac:dyDescent="0.3">
      <c r="A5" s="35"/>
      <c r="B5" s="15" t="s">
        <v>3</v>
      </c>
      <c r="C5" s="107" t="s">
        <v>64</v>
      </c>
      <c r="D5" s="15"/>
      <c r="E5" s="15"/>
      <c r="F5" s="15"/>
      <c r="G5" s="11"/>
      <c r="H5" s="11"/>
      <c r="I5" s="11"/>
      <c r="J5" s="11"/>
      <c r="K5" s="11"/>
      <c r="L5" s="15"/>
      <c r="M5" s="15"/>
      <c r="N5" s="491"/>
      <c r="O5" s="491"/>
      <c r="P5" s="491"/>
      <c r="Q5" s="15"/>
      <c r="R5" s="15"/>
      <c r="S5" s="15"/>
      <c r="T5" s="15"/>
      <c r="U5" s="15"/>
      <c r="V5" s="15"/>
      <c r="W5" s="15"/>
      <c r="X5" s="15"/>
      <c r="Y5" s="15"/>
      <c r="Z5" s="36"/>
      <c r="AA5" s="15"/>
      <c r="AB5" s="15"/>
    </row>
    <row r="6" spans="1:28" ht="33.75" customHeight="1" x14ac:dyDescent="0.3">
      <c r="A6" s="3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296"/>
      <c r="S6" s="296"/>
      <c r="T6" s="296"/>
      <c r="U6" s="296"/>
      <c r="V6" s="15"/>
      <c r="W6" s="15"/>
      <c r="X6" s="15"/>
      <c r="Y6" s="15"/>
      <c r="Z6" s="36"/>
      <c r="AA6" s="15"/>
      <c r="AB6" s="15"/>
    </row>
    <row r="7" spans="1:28" ht="33.75" customHeight="1" x14ac:dyDescent="0.3">
      <c r="A7" s="3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481" t="s">
        <v>94</v>
      </c>
      <c r="O7" s="481"/>
      <c r="P7" s="481"/>
      <c r="Q7" s="15"/>
      <c r="R7" s="15"/>
      <c r="S7" s="15"/>
      <c r="T7" s="15"/>
      <c r="U7" s="15"/>
      <c r="V7" s="15"/>
      <c r="W7" s="15"/>
      <c r="X7" s="15"/>
      <c r="Y7" s="15"/>
      <c r="Z7" s="36"/>
      <c r="AA7" s="15"/>
      <c r="AB7" s="15"/>
    </row>
    <row r="8" spans="1:28" ht="29.25" customHeight="1" x14ac:dyDescent="0.3">
      <c r="A8" s="3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481" t="s">
        <v>95</v>
      </c>
      <c r="O8" s="481"/>
      <c r="P8" s="287" t="s">
        <v>96</v>
      </c>
      <c r="Q8" s="15"/>
      <c r="R8" s="296"/>
      <c r="S8" s="296"/>
      <c r="T8" s="296"/>
      <c r="U8" s="296"/>
      <c r="V8" s="15"/>
      <c r="W8" s="15"/>
      <c r="X8" s="15"/>
      <c r="Y8" s="15"/>
      <c r="Z8" s="36"/>
      <c r="AA8" s="15"/>
      <c r="AB8" s="15"/>
    </row>
    <row r="9" spans="1:28" ht="27.6" x14ac:dyDescent="0.3">
      <c r="A9" s="3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288" t="s">
        <v>97</v>
      </c>
      <c r="O9" s="289" t="s">
        <v>98</v>
      </c>
      <c r="P9" s="290" t="s">
        <v>99</v>
      </c>
      <c r="Q9" s="15"/>
      <c r="R9" s="15"/>
      <c r="S9" s="15"/>
      <c r="T9" s="15"/>
      <c r="U9" s="15"/>
      <c r="V9" s="15"/>
      <c r="W9" s="15"/>
      <c r="X9" s="15"/>
      <c r="Y9" s="15"/>
      <c r="Z9" s="36"/>
      <c r="AA9" s="15"/>
      <c r="AB9" s="15"/>
    </row>
    <row r="10" spans="1:28" x14ac:dyDescent="0.3">
      <c r="A10" s="3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379">
        <v>25</v>
      </c>
      <c r="O10" s="380">
        <v>30</v>
      </c>
      <c r="P10" s="381">
        <v>25</v>
      </c>
      <c r="Q10" s="15"/>
      <c r="R10" s="296"/>
      <c r="S10" s="296"/>
      <c r="T10" s="296"/>
      <c r="U10" s="296"/>
      <c r="V10" s="15"/>
      <c r="W10" s="15"/>
      <c r="X10" s="15"/>
      <c r="Y10" s="15"/>
      <c r="Z10" s="36"/>
      <c r="AA10" s="15"/>
      <c r="AB10" s="15"/>
    </row>
    <row r="11" spans="1:28" x14ac:dyDescent="0.3">
      <c r="A11" s="35"/>
      <c r="B11" s="21" t="s">
        <v>26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36"/>
      <c r="AA11" s="15"/>
      <c r="AB11" s="15"/>
    </row>
    <row r="12" spans="1:28" x14ac:dyDescent="0.3">
      <c r="A12" s="35"/>
      <c r="B12" s="45" t="s">
        <v>28</v>
      </c>
      <c r="C12" s="46"/>
      <c r="D12" s="46"/>
      <c r="E12" s="46"/>
      <c r="F12" s="46"/>
      <c r="G12" s="46"/>
      <c r="H12" s="46" t="s">
        <v>7</v>
      </c>
      <c r="I12" s="46"/>
      <c r="J12" s="15"/>
      <c r="K12" s="15"/>
      <c r="L12" s="15"/>
      <c r="M12" s="15"/>
      <c r="N12" s="15"/>
      <c r="O12" s="15"/>
      <c r="P12" s="15"/>
      <c r="Q12" s="15"/>
      <c r="R12" s="296"/>
      <c r="S12" s="296"/>
      <c r="T12" s="296"/>
      <c r="U12" s="296"/>
      <c r="V12" s="15"/>
      <c r="W12" s="15"/>
      <c r="X12" s="15"/>
      <c r="Y12" s="15"/>
      <c r="Z12" s="36"/>
      <c r="AA12" s="15"/>
      <c r="AB12" s="15"/>
    </row>
    <row r="13" spans="1:28" x14ac:dyDescent="0.3">
      <c r="A13" s="35"/>
      <c r="B13" s="8" t="str">
        <f>IF('1. Summary'!B11="","",'1. Summary'!B11)</f>
        <v/>
      </c>
      <c r="C13" s="8"/>
      <c r="D13" s="8"/>
      <c r="E13" s="8"/>
      <c r="F13" s="8"/>
      <c r="G13" s="46"/>
      <c r="H13" s="349" t="str">
        <f>IF('1. Summary'!B17="","",'1. Summary'!B17)</f>
        <v/>
      </c>
      <c r="I13" s="350"/>
      <c r="J13" s="351"/>
      <c r="K13" s="351"/>
      <c r="L13" s="352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36"/>
      <c r="AA13" s="15"/>
      <c r="AB13" s="15"/>
    </row>
    <row r="14" spans="1:28" x14ac:dyDescent="0.3">
      <c r="A14" s="35"/>
      <c r="B14" s="46" t="s">
        <v>3</v>
      </c>
      <c r="C14" s="46"/>
      <c r="D14" s="46"/>
      <c r="E14" s="46"/>
      <c r="F14" s="46"/>
      <c r="G14" s="46"/>
      <c r="H14" s="46" t="s">
        <v>10</v>
      </c>
      <c r="I14" s="46"/>
      <c r="J14" s="15"/>
      <c r="K14" s="15"/>
      <c r="L14" s="15"/>
      <c r="M14" s="15"/>
      <c r="N14" s="15"/>
      <c r="O14" s="15"/>
      <c r="P14" s="15"/>
      <c r="Q14" s="15"/>
      <c r="R14" s="296"/>
      <c r="S14" s="296"/>
      <c r="T14" s="296"/>
      <c r="U14" s="296"/>
      <c r="V14" s="296"/>
      <c r="W14" s="296"/>
      <c r="X14" s="296"/>
      <c r="Y14" s="296"/>
      <c r="Z14" s="36"/>
      <c r="AA14" s="15"/>
      <c r="AB14" s="15"/>
    </row>
    <row r="15" spans="1:28" x14ac:dyDescent="0.3">
      <c r="A15" s="35"/>
      <c r="B15" s="8" t="str">
        <f>IF('1. Summary'!B14="","",'1. Summary'!B14)</f>
        <v/>
      </c>
      <c r="C15" s="8"/>
      <c r="D15" s="8"/>
      <c r="E15" s="8"/>
      <c r="F15" s="8"/>
      <c r="G15" s="15"/>
      <c r="H15" s="8" t="str">
        <f>IF('1. Summary'!B20="","",'1. Summary'!B20)</f>
        <v/>
      </c>
      <c r="I15" s="8"/>
      <c r="J15" s="8"/>
      <c r="K15" s="8"/>
      <c r="L15" s="8"/>
      <c r="M15" s="15"/>
      <c r="N15" s="15"/>
      <c r="O15" s="15"/>
      <c r="P15" s="15"/>
      <c r="Q15" s="15"/>
      <c r="R15" s="296"/>
      <c r="S15" s="296"/>
      <c r="T15" s="296"/>
      <c r="U15" s="296"/>
      <c r="V15" s="296"/>
      <c r="W15" s="296"/>
      <c r="X15" s="296"/>
      <c r="Y15" s="296"/>
      <c r="Z15" s="36"/>
      <c r="AA15" s="15"/>
      <c r="AB15" s="15"/>
    </row>
    <row r="16" spans="1:28" x14ac:dyDescent="0.3">
      <c r="A16" s="3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296"/>
      <c r="W16" s="296"/>
      <c r="X16" s="296"/>
      <c r="Y16" s="15"/>
      <c r="Z16" s="36"/>
      <c r="AA16" s="15"/>
      <c r="AB16" s="15"/>
    </row>
    <row r="17" spans="1:28" x14ac:dyDescent="0.3">
      <c r="A17" s="3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296"/>
      <c r="W17" s="296"/>
      <c r="X17" s="296"/>
      <c r="Y17" s="15"/>
      <c r="Z17" s="36"/>
      <c r="AA17" s="15"/>
      <c r="AB17" s="15"/>
    </row>
    <row r="18" spans="1:28" ht="15" customHeight="1" x14ac:dyDescent="0.3">
      <c r="A18" s="35"/>
      <c r="B18" s="7" t="s">
        <v>30</v>
      </c>
      <c r="C18" s="6" t="s">
        <v>31</v>
      </c>
      <c r="D18" s="5" t="s">
        <v>32</v>
      </c>
      <c r="E18" s="5" t="s">
        <v>33</v>
      </c>
      <c r="F18" s="5" t="s">
        <v>34</v>
      </c>
      <c r="G18" s="469" t="s">
        <v>100</v>
      </c>
      <c r="H18" s="469"/>
      <c r="I18" s="469"/>
      <c r="J18" s="469"/>
      <c r="K18" s="469"/>
      <c r="L18" s="469"/>
      <c r="M18" s="469"/>
      <c r="N18" s="469"/>
      <c r="O18" s="469"/>
      <c r="P18" s="480" t="s">
        <v>74</v>
      </c>
      <c r="Q18" s="15"/>
      <c r="R18" s="15"/>
      <c r="S18" s="15"/>
      <c r="T18" s="15"/>
      <c r="U18" s="15"/>
      <c r="V18" s="296"/>
      <c r="W18" s="296"/>
      <c r="X18" s="296"/>
      <c r="Y18" s="15"/>
      <c r="Z18" s="36"/>
      <c r="AA18" s="15"/>
    </row>
    <row r="19" spans="1:28" x14ac:dyDescent="0.3">
      <c r="A19" s="35"/>
      <c r="B19" s="7"/>
      <c r="C19" s="6"/>
      <c r="D19" s="5"/>
      <c r="E19" s="5"/>
      <c r="F19" s="5"/>
      <c r="G19" s="469"/>
      <c r="H19" s="469"/>
      <c r="I19" s="469"/>
      <c r="J19" s="469"/>
      <c r="K19" s="469"/>
      <c r="L19" s="469"/>
      <c r="M19" s="469"/>
      <c r="N19" s="469"/>
      <c r="O19" s="469"/>
      <c r="P19" s="480"/>
      <c r="Q19" s="15"/>
      <c r="R19" s="15"/>
      <c r="S19" s="15"/>
      <c r="T19" s="15"/>
      <c r="U19" s="15"/>
      <c r="V19" s="15"/>
      <c r="W19" s="15"/>
      <c r="X19" s="15"/>
      <c r="Y19" s="15"/>
      <c r="Z19" s="36"/>
      <c r="AA19" s="15"/>
    </row>
    <row r="20" spans="1:28" ht="28.8" hidden="1" x14ac:dyDescent="0.3">
      <c r="A20" s="35"/>
      <c r="B20" s="7"/>
      <c r="C20" s="6"/>
      <c r="D20" s="5"/>
      <c r="E20" s="5"/>
      <c r="F20" s="5"/>
      <c r="G20" s="297"/>
      <c r="H20" s="298" t="s">
        <v>97</v>
      </c>
      <c r="I20" s="298" t="s">
        <v>97</v>
      </c>
      <c r="J20" s="298" t="s">
        <v>99</v>
      </c>
      <c r="K20" s="298" t="s">
        <v>99</v>
      </c>
      <c r="L20" s="298" t="s">
        <v>98</v>
      </c>
      <c r="M20" s="298" t="s">
        <v>98</v>
      </c>
      <c r="N20" s="298" t="s">
        <v>98</v>
      </c>
      <c r="O20" s="382" t="s">
        <v>98</v>
      </c>
      <c r="P20" s="480"/>
      <c r="Q20" s="15"/>
      <c r="R20" s="15"/>
      <c r="S20" s="15"/>
      <c r="T20" s="15"/>
      <c r="U20" s="15"/>
      <c r="V20" s="15"/>
      <c r="W20" s="15"/>
      <c r="X20" s="15"/>
      <c r="Y20" s="15"/>
      <c r="Z20" s="36"/>
      <c r="AA20" s="15"/>
    </row>
    <row r="21" spans="1:28" ht="30.75" customHeight="1" x14ac:dyDescent="0.3">
      <c r="A21" s="35"/>
      <c r="B21" s="7"/>
      <c r="C21" s="6"/>
      <c r="D21" s="5"/>
      <c r="E21" s="5"/>
      <c r="F21" s="5"/>
      <c r="G21" s="482" t="s">
        <v>40</v>
      </c>
      <c r="H21" s="483" t="s">
        <v>102</v>
      </c>
      <c r="I21" s="483"/>
      <c r="J21" s="492" t="s">
        <v>99</v>
      </c>
      <c r="K21" s="492"/>
      <c r="L21" s="485" t="s">
        <v>98</v>
      </c>
      <c r="M21" s="485"/>
      <c r="N21" s="485"/>
      <c r="O21" s="485"/>
      <c r="P21" s="480"/>
      <c r="Q21" s="15"/>
      <c r="R21" s="15"/>
      <c r="S21" s="15"/>
      <c r="T21" s="15"/>
      <c r="U21" s="15"/>
      <c r="V21" s="15"/>
      <c r="W21" s="15"/>
      <c r="X21" s="15"/>
      <c r="Y21" s="15"/>
      <c r="Z21" s="36"/>
      <c r="AA21" s="15"/>
    </row>
    <row r="22" spans="1:28" x14ac:dyDescent="0.3">
      <c r="A22" s="35"/>
      <c r="B22" s="7"/>
      <c r="C22" s="6"/>
      <c r="D22" s="5"/>
      <c r="E22" s="5"/>
      <c r="F22" s="5"/>
      <c r="G22" s="482"/>
      <c r="H22" s="299">
        <v>45428</v>
      </c>
      <c r="I22" s="301">
        <v>45429</v>
      </c>
      <c r="J22" s="302">
        <v>45430</v>
      </c>
      <c r="K22" s="383">
        <v>45431</v>
      </c>
      <c r="L22" s="304">
        <v>45428</v>
      </c>
      <c r="M22" s="305">
        <v>45429</v>
      </c>
      <c r="N22" s="305">
        <v>45430</v>
      </c>
      <c r="O22" s="306">
        <v>45431</v>
      </c>
      <c r="P22" s="480"/>
      <c r="Q22" s="15"/>
      <c r="R22" s="15"/>
      <c r="S22" s="15"/>
      <c r="T22" s="15"/>
      <c r="U22" s="15"/>
      <c r="V22" s="15"/>
      <c r="W22" s="15"/>
      <c r="X22" s="15"/>
      <c r="Y22" s="15"/>
      <c r="Z22" s="36"/>
      <c r="AA22" s="15"/>
    </row>
    <row r="23" spans="1:28" x14ac:dyDescent="0.3">
      <c r="A23" s="35"/>
      <c r="B23" s="51" t="s">
        <v>46</v>
      </c>
      <c r="C23" s="52" t="s">
        <v>47</v>
      </c>
      <c r="D23" s="53" t="s">
        <v>48</v>
      </c>
      <c r="E23" s="54" t="s">
        <v>49</v>
      </c>
      <c r="F23" s="55" t="s">
        <v>50</v>
      </c>
      <c r="G23" s="307" t="s">
        <v>77</v>
      </c>
      <c r="H23" s="308"/>
      <c r="I23" s="312" t="s">
        <v>75</v>
      </c>
      <c r="J23" s="313" t="s">
        <v>75</v>
      </c>
      <c r="K23" s="384" t="s">
        <v>75</v>
      </c>
      <c r="L23" s="315" t="s">
        <v>75</v>
      </c>
      <c r="M23" s="316" t="s">
        <v>75</v>
      </c>
      <c r="N23" s="315" t="s">
        <v>75</v>
      </c>
      <c r="O23" s="385"/>
      <c r="P23" s="386">
        <f t="shared" ref="P23:P49" si="0">SUM(R23:Y23)</f>
        <v>165</v>
      </c>
      <c r="Q23" s="15"/>
      <c r="R23" s="82">
        <f t="shared" ref="R23:R49" si="1">IF(AND(H23="Yes",H$20="Lunch"),$N$10,0)+IF(AND(H23="Yes",H$20="Dinner"),$O$10,0)+IF(AND(H23="Yes",H$20="Lunch in the Venue"),$P$10,0)</f>
        <v>0</v>
      </c>
      <c r="S23" s="378">
        <f t="shared" ref="S23:S49" si="2">IF(AND(I23="Yes",I$20="Lunch"),$N$10,0)+IF(AND(I23="Yes",I$20="Dinner"),$O$10,0)+IF(AND(I23="Yes",I$20="Lunch in the Venue"),$P$10,0)</f>
        <v>25</v>
      </c>
      <c r="T23" s="123">
        <f t="shared" ref="T23:T49" si="3">IF(AND(J23="Yes",J$20="Lunch"),$N$10,0)+IF(AND(J23="Yes",J$20="Dinner"),$O$10,0)+IF(AND(J23="Yes",J$20="Lunch in the Venue"),$P$10,0)</f>
        <v>25</v>
      </c>
      <c r="U23" s="123">
        <f t="shared" ref="U23:U49" si="4">IF(AND(K23="Yes",K$20="Lunch"),$N$10,0)+IF(AND(K23="Yes",K$20="Dinner"),$O$10,0)+IF(AND(K23="Yes",K$20="Lunch in the Venue"),$P$10,0)</f>
        <v>25</v>
      </c>
      <c r="V23" s="378">
        <f t="shared" ref="V23:V49" si="5">IF(AND(L23="Yes",L$20="Lunch"),$N$10,0)+IF(AND(L23="Yes",L$20="Dinner"),$O$10,0)+IF(AND(L23="Yes",L$20="Lunch in the Venue"),$P$10,0)</f>
        <v>30</v>
      </c>
      <c r="W23" s="378">
        <f t="shared" ref="W23:W49" si="6">IF(AND(M23="Yes",M$20="Lunch"),$N$10,0)+IF(AND(M23="Yes",M$20="Dinner"),$O$10,0)+IF(AND(M23="Yes",M$20="Lunch in the Venue"),$P$10,0)</f>
        <v>30</v>
      </c>
      <c r="X23" s="378">
        <f t="shared" ref="X23:X49" si="7">IF(AND(N23="Yes",N$20="Lunch"),$N$10,0)+IF(AND(N23="Yes",N$20="Dinner"),$O$10,0)+IF(AND(N23="Yes",N$20="Lunch in the Venue"),$P$10,0)</f>
        <v>30</v>
      </c>
      <c r="Y23" s="82">
        <f t="shared" ref="Y23:Y49" si="8">IF(AND(O23="Yes",O$20="Lunch"),$N$10,0)+IF(AND(O23="Yes",O$20="Dinner"),$O$10,0)+IF(AND(O23="Yes",O$20="Lunch in the Venue"),$P$10,0)</f>
        <v>0</v>
      </c>
      <c r="Z23" s="36"/>
      <c r="AA23" s="15"/>
    </row>
    <row r="24" spans="1:28" x14ac:dyDescent="0.3">
      <c r="A24" s="35"/>
      <c r="B24" s="62" t="s">
        <v>54</v>
      </c>
      <c r="C24" s="63" t="s">
        <v>55</v>
      </c>
      <c r="D24" s="64" t="s">
        <v>56</v>
      </c>
      <c r="E24" s="65" t="s">
        <v>57</v>
      </c>
      <c r="F24" s="66" t="s">
        <v>58</v>
      </c>
      <c r="G24" s="318" t="s">
        <v>89</v>
      </c>
      <c r="H24" s="387"/>
      <c r="I24" s="312" t="s">
        <v>75</v>
      </c>
      <c r="J24" s="313" t="s">
        <v>75</v>
      </c>
      <c r="K24" s="384" t="s">
        <v>75</v>
      </c>
      <c r="L24" s="388"/>
      <c r="M24" s="389"/>
      <c r="N24" s="388"/>
      <c r="O24" s="390"/>
      <c r="P24" s="391">
        <f t="shared" si="0"/>
        <v>75</v>
      </c>
      <c r="Q24" s="15"/>
      <c r="R24" s="82">
        <f t="shared" si="1"/>
        <v>0</v>
      </c>
      <c r="S24" s="378">
        <f t="shared" si="2"/>
        <v>25</v>
      </c>
      <c r="T24" s="123">
        <f t="shared" si="3"/>
        <v>25</v>
      </c>
      <c r="U24" s="123">
        <f t="shared" si="4"/>
        <v>25</v>
      </c>
      <c r="V24" s="82">
        <f t="shared" si="5"/>
        <v>0</v>
      </c>
      <c r="W24" s="82">
        <f t="shared" si="6"/>
        <v>0</v>
      </c>
      <c r="X24" s="82">
        <f t="shared" si="7"/>
        <v>0</v>
      </c>
      <c r="Y24" s="82">
        <f t="shared" si="8"/>
        <v>0</v>
      </c>
      <c r="Z24" s="36"/>
      <c r="AA24" s="15"/>
    </row>
    <row r="25" spans="1:28" x14ac:dyDescent="0.3">
      <c r="A25" s="35"/>
      <c r="B25" s="73">
        <v>1</v>
      </c>
      <c r="C25" s="175"/>
      <c r="D25" s="176"/>
      <c r="E25" s="177"/>
      <c r="F25" s="178"/>
      <c r="G25" s="185"/>
      <c r="H25" s="392"/>
      <c r="I25" s="393"/>
      <c r="J25" s="394"/>
      <c r="K25" s="395"/>
      <c r="L25" s="396"/>
      <c r="M25" s="397"/>
      <c r="N25" s="397"/>
      <c r="O25" s="398"/>
      <c r="P25" s="399">
        <f t="shared" si="0"/>
        <v>0</v>
      </c>
      <c r="Q25" s="15"/>
      <c r="R25" s="82">
        <f t="shared" si="1"/>
        <v>0</v>
      </c>
      <c r="S25" s="82">
        <f t="shared" si="2"/>
        <v>0</v>
      </c>
      <c r="T25" s="82">
        <f t="shared" si="3"/>
        <v>0</v>
      </c>
      <c r="U25" s="82">
        <f t="shared" si="4"/>
        <v>0</v>
      </c>
      <c r="V25" s="82">
        <f t="shared" si="5"/>
        <v>0</v>
      </c>
      <c r="W25" s="82">
        <f t="shared" si="6"/>
        <v>0</v>
      </c>
      <c r="X25" s="82">
        <f t="shared" si="7"/>
        <v>0</v>
      </c>
      <c r="Y25" s="82">
        <f t="shared" si="8"/>
        <v>0</v>
      </c>
      <c r="Z25" s="36"/>
      <c r="AA25" s="15"/>
    </row>
    <row r="26" spans="1:28" x14ac:dyDescent="0.3">
      <c r="A26" s="35"/>
      <c r="B26" s="83">
        <v>2</v>
      </c>
      <c r="C26" s="148"/>
      <c r="D26" s="149"/>
      <c r="E26" s="150"/>
      <c r="F26" s="151"/>
      <c r="G26" s="185"/>
      <c r="H26" s="400"/>
      <c r="I26" s="401"/>
      <c r="J26" s="229"/>
      <c r="K26" s="402"/>
      <c r="L26" s="403"/>
      <c r="M26" s="404"/>
      <c r="N26" s="404"/>
      <c r="O26" s="405"/>
      <c r="P26" s="399">
        <f t="shared" si="0"/>
        <v>0</v>
      </c>
      <c r="Q26" s="15"/>
      <c r="R26" s="82">
        <f t="shared" si="1"/>
        <v>0</v>
      </c>
      <c r="S26" s="82">
        <f t="shared" si="2"/>
        <v>0</v>
      </c>
      <c r="T26" s="82">
        <f t="shared" si="3"/>
        <v>0</v>
      </c>
      <c r="U26" s="82">
        <f t="shared" si="4"/>
        <v>0</v>
      </c>
      <c r="V26" s="82">
        <f t="shared" si="5"/>
        <v>0</v>
      </c>
      <c r="W26" s="82">
        <f t="shared" si="6"/>
        <v>0</v>
      </c>
      <c r="X26" s="82">
        <f t="shared" si="7"/>
        <v>0</v>
      </c>
      <c r="Y26" s="82">
        <f t="shared" si="8"/>
        <v>0</v>
      </c>
      <c r="Z26" s="36"/>
      <c r="AA26" s="15"/>
    </row>
    <row r="27" spans="1:28" x14ac:dyDescent="0.3">
      <c r="A27" s="35"/>
      <c r="B27" s="73">
        <v>3</v>
      </c>
      <c r="C27" s="148"/>
      <c r="D27" s="149"/>
      <c r="E27" s="150"/>
      <c r="F27" s="151"/>
      <c r="G27" s="185"/>
      <c r="H27" s="400"/>
      <c r="I27" s="401"/>
      <c r="J27" s="229"/>
      <c r="K27" s="402"/>
      <c r="L27" s="403"/>
      <c r="M27" s="404"/>
      <c r="N27" s="403"/>
      <c r="O27" s="405"/>
      <c r="P27" s="399">
        <f t="shared" si="0"/>
        <v>0</v>
      </c>
      <c r="Q27" s="15"/>
      <c r="R27" s="82">
        <f t="shared" si="1"/>
        <v>0</v>
      </c>
      <c r="S27" s="82">
        <f t="shared" si="2"/>
        <v>0</v>
      </c>
      <c r="T27" s="82">
        <f t="shared" si="3"/>
        <v>0</v>
      </c>
      <c r="U27" s="82">
        <f t="shared" si="4"/>
        <v>0</v>
      </c>
      <c r="V27" s="82">
        <f t="shared" si="5"/>
        <v>0</v>
      </c>
      <c r="W27" s="82">
        <f t="shared" si="6"/>
        <v>0</v>
      </c>
      <c r="X27" s="82">
        <f t="shared" si="7"/>
        <v>0</v>
      </c>
      <c r="Y27" s="82">
        <f t="shared" si="8"/>
        <v>0</v>
      </c>
      <c r="Z27" s="36"/>
      <c r="AA27" s="15"/>
    </row>
    <row r="28" spans="1:28" x14ac:dyDescent="0.3">
      <c r="A28" s="35"/>
      <c r="B28" s="83">
        <v>4</v>
      </c>
      <c r="C28" s="148"/>
      <c r="D28" s="149"/>
      <c r="E28" s="150"/>
      <c r="F28" s="151"/>
      <c r="G28" s="185"/>
      <c r="H28" s="400"/>
      <c r="I28" s="401"/>
      <c r="J28" s="229"/>
      <c r="K28" s="402"/>
      <c r="L28" s="406"/>
      <c r="M28" s="407"/>
      <c r="N28" s="406"/>
      <c r="O28" s="408"/>
      <c r="P28" s="399">
        <f t="shared" si="0"/>
        <v>0</v>
      </c>
      <c r="Q28" s="15"/>
      <c r="R28" s="82">
        <f t="shared" si="1"/>
        <v>0</v>
      </c>
      <c r="S28" s="82">
        <f t="shared" si="2"/>
        <v>0</v>
      </c>
      <c r="T28" s="82">
        <f t="shared" si="3"/>
        <v>0</v>
      </c>
      <c r="U28" s="82">
        <f t="shared" si="4"/>
        <v>0</v>
      </c>
      <c r="V28" s="82">
        <f t="shared" si="5"/>
        <v>0</v>
      </c>
      <c r="W28" s="82">
        <f t="shared" si="6"/>
        <v>0</v>
      </c>
      <c r="X28" s="82">
        <f t="shared" si="7"/>
        <v>0</v>
      </c>
      <c r="Y28" s="82">
        <f t="shared" si="8"/>
        <v>0</v>
      </c>
      <c r="Z28" s="36"/>
      <c r="AA28" s="15"/>
    </row>
    <row r="29" spans="1:28" x14ac:dyDescent="0.3">
      <c r="A29" s="35"/>
      <c r="B29" s="73">
        <v>5</v>
      </c>
      <c r="C29" s="148"/>
      <c r="D29" s="149"/>
      <c r="E29" s="150"/>
      <c r="F29" s="151"/>
      <c r="G29" s="185"/>
      <c r="H29" s="400"/>
      <c r="I29" s="401"/>
      <c r="J29" s="229"/>
      <c r="K29" s="402"/>
      <c r="L29" s="403"/>
      <c r="M29" s="404"/>
      <c r="N29" s="403"/>
      <c r="O29" s="405"/>
      <c r="P29" s="399">
        <f t="shared" si="0"/>
        <v>0</v>
      </c>
      <c r="Q29" s="15"/>
      <c r="R29" s="82">
        <f t="shared" si="1"/>
        <v>0</v>
      </c>
      <c r="S29" s="82">
        <f t="shared" si="2"/>
        <v>0</v>
      </c>
      <c r="T29" s="82">
        <f t="shared" si="3"/>
        <v>0</v>
      </c>
      <c r="U29" s="82">
        <f t="shared" si="4"/>
        <v>0</v>
      </c>
      <c r="V29" s="82">
        <f t="shared" si="5"/>
        <v>0</v>
      </c>
      <c r="W29" s="82">
        <f t="shared" si="6"/>
        <v>0</v>
      </c>
      <c r="X29" s="82">
        <f t="shared" si="7"/>
        <v>0</v>
      </c>
      <c r="Y29" s="82">
        <f t="shared" si="8"/>
        <v>0</v>
      </c>
      <c r="Z29" s="36"/>
      <c r="AA29" s="15"/>
    </row>
    <row r="30" spans="1:28" x14ac:dyDescent="0.3">
      <c r="A30" s="35"/>
      <c r="B30" s="83">
        <v>6</v>
      </c>
      <c r="C30" s="148"/>
      <c r="D30" s="149"/>
      <c r="E30" s="150"/>
      <c r="F30" s="151"/>
      <c r="G30" s="185"/>
      <c r="H30" s="400"/>
      <c r="I30" s="401"/>
      <c r="J30" s="229"/>
      <c r="K30" s="402"/>
      <c r="L30" s="403"/>
      <c r="M30" s="404"/>
      <c r="N30" s="403"/>
      <c r="O30" s="405"/>
      <c r="P30" s="399">
        <f t="shared" si="0"/>
        <v>0</v>
      </c>
      <c r="Q30" s="15"/>
      <c r="R30" s="82">
        <f t="shared" si="1"/>
        <v>0</v>
      </c>
      <c r="S30" s="82">
        <f t="shared" si="2"/>
        <v>0</v>
      </c>
      <c r="T30" s="82">
        <f t="shared" si="3"/>
        <v>0</v>
      </c>
      <c r="U30" s="82">
        <f t="shared" si="4"/>
        <v>0</v>
      </c>
      <c r="V30" s="82">
        <f t="shared" si="5"/>
        <v>0</v>
      </c>
      <c r="W30" s="82">
        <f t="shared" si="6"/>
        <v>0</v>
      </c>
      <c r="X30" s="82">
        <f t="shared" si="7"/>
        <v>0</v>
      </c>
      <c r="Y30" s="82">
        <f t="shared" si="8"/>
        <v>0</v>
      </c>
      <c r="Z30" s="36"/>
      <c r="AA30" s="15"/>
    </row>
    <row r="31" spans="1:28" x14ac:dyDescent="0.3">
      <c r="A31" s="35"/>
      <c r="B31" s="73">
        <v>7</v>
      </c>
      <c r="C31" s="148"/>
      <c r="D31" s="149"/>
      <c r="E31" s="150"/>
      <c r="F31" s="151"/>
      <c r="G31" s="185"/>
      <c r="H31" s="400"/>
      <c r="I31" s="401"/>
      <c r="J31" s="229"/>
      <c r="K31" s="402"/>
      <c r="L31" s="403"/>
      <c r="M31" s="404"/>
      <c r="N31" s="403"/>
      <c r="O31" s="405"/>
      <c r="P31" s="399">
        <f t="shared" si="0"/>
        <v>0</v>
      </c>
      <c r="Q31" s="15"/>
      <c r="R31" s="82">
        <f t="shared" si="1"/>
        <v>0</v>
      </c>
      <c r="S31" s="82">
        <f t="shared" si="2"/>
        <v>0</v>
      </c>
      <c r="T31" s="82">
        <f t="shared" si="3"/>
        <v>0</v>
      </c>
      <c r="U31" s="82">
        <f t="shared" si="4"/>
        <v>0</v>
      </c>
      <c r="V31" s="82">
        <f t="shared" si="5"/>
        <v>0</v>
      </c>
      <c r="W31" s="82">
        <f t="shared" si="6"/>
        <v>0</v>
      </c>
      <c r="X31" s="82">
        <f t="shared" si="7"/>
        <v>0</v>
      </c>
      <c r="Y31" s="82">
        <f t="shared" si="8"/>
        <v>0</v>
      </c>
      <c r="Z31" s="36"/>
      <c r="AA31" s="15"/>
    </row>
    <row r="32" spans="1:28" x14ac:dyDescent="0.3">
      <c r="A32" s="35"/>
      <c r="B32" s="83">
        <v>8</v>
      </c>
      <c r="C32" s="148"/>
      <c r="D32" s="149"/>
      <c r="E32" s="150"/>
      <c r="F32" s="151"/>
      <c r="G32" s="185"/>
      <c r="H32" s="400"/>
      <c r="I32" s="401"/>
      <c r="J32" s="229"/>
      <c r="K32" s="402"/>
      <c r="L32" s="403"/>
      <c r="M32" s="404"/>
      <c r="N32" s="403"/>
      <c r="O32" s="405"/>
      <c r="P32" s="399">
        <f t="shared" si="0"/>
        <v>0</v>
      </c>
      <c r="Q32" s="15"/>
      <c r="R32" s="82">
        <f t="shared" si="1"/>
        <v>0</v>
      </c>
      <c r="S32" s="82">
        <f t="shared" si="2"/>
        <v>0</v>
      </c>
      <c r="T32" s="82">
        <f t="shared" si="3"/>
        <v>0</v>
      </c>
      <c r="U32" s="82">
        <f t="shared" si="4"/>
        <v>0</v>
      </c>
      <c r="V32" s="82">
        <f t="shared" si="5"/>
        <v>0</v>
      </c>
      <c r="W32" s="82">
        <f t="shared" si="6"/>
        <v>0</v>
      </c>
      <c r="X32" s="82">
        <f t="shared" si="7"/>
        <v>0</v>
      </c>
      <c r="Y32" s="82">
        <f t="shared" si="8"/>
        <v>0</v>
      </c>
      <c r="Z32" s="36"/>
      <c r="AA32" s="15"/>
    </row>
    <row r="33" spans="1:27" x14ac:dyDescent="0.3">
      <c r="A33" s="35"/>
      <c r="B33" s="73">
        <v>9</v>
      </c>
      <c r="C33" s="148"/>
      <c r="D33" s="149"/>
      <c r="E33" s="150"/>
      <c r="F33" s="151"/>
      <c r="G33" s="185"/>
      <c r="H33" s="400"/>
      <c r="I33" s="401"/>
      <c r="J33" s="229"/>
      <c r="K33" s="402"/>
      <c r="L33" s="403"/>
      <c r="M33" s="404"/>
      <c r="N33" s="403"/>
      <c r="O33" s="405"/>
      <c r="P33" s="399">
        <f t="shared" si="0"/>
        <v>0</v>
      </c>
      <c r="Q33" s="15"/>
      <c r="R33" s="82">
        <f t="shared" si="1"/>
        <v>0</v>
      </c>
      <c r="S33" s="82">
        <f t="shared" si="2"/>
        <v>0</v>
      </c>
      <c r="T33" s="82">
        <f t="shared" si="3"/>
        <v>0</v>
      </c>
      <c r="U33" s="82">
        <f t="shared" si="4"/>
        <v>0</v>
      </c>
      <c r="V33" s="82">
        <f t="shared" si="5"/>
        <v>0</v>
      </c>
      <c r="W33" s="82">
        <f t="shared" si="6"/>
        <v>0</v>
      </c>
      <c r="X33" s="82">
        <f t="shared" si="7"/>
        <v>0</v>
      </c>
      <c r="Y33" s="82">
        <f t="shared" si="8"/>
        <v>0</v>
      </c>
      <c r="Z33" s="36"/>
      <c r="AA33" s="15"/>
    </row>
    <row r="34" spans="1:27" x14ac:dyDescent="0.3">
      <c r="A34" s="35"/>
      <c r="B34" s="83">
        <v>10</v>
      </c>
      <c r="C34" s="148"/>
      <c r="D34" s="149"/>
      <c r="E34" s="150"/>
      <c r="F34" s="151"/>
      <c r="G34" s="185"/>
      <c r="H34" s="400"/>
      <c r="I34" s="401"/>
      <c r="J34" s="229"/>
      <c r="K34" s="402"/>
      <c r="L34" s="403"/>
      <c r="M34" s="404"/>
      <c r="N34" s="403"/>
      <c r="O34" s="405"/>
      <c r="P34" s="399">
        <f t="shared" si="0"/>
        <v>0</v>
      </c>
      <c r="Q34" s="15"/>
      <c r="R34" s="82">
        <f t="shared" si="1"/>
        <v>0</v>
      </c>
      <c r="S34" s="82">
        <f t="shared" si="2"/>
        <v>0</v>
      </c>
      <c r="T34" s="82">
        <f t="shared" si="3"/>
        <v>0</v>
      </c>
      <c r="U34" s="82">
        <f t="shared" si="4"/>
        <v>0</v>
      </c>
      <c r="V34" s="82">
        <f t="shared" si="5"/>
        <v>0</v>
      </c>
      <c r="W34" s="82">
        <f t="shared" si="6"/>
        <v>0</v>
      </c>
      <c r="X34" s="82">
        <f t="shared" si="7"/>
        <v>0</v>
      </c>
      <c r="Y34" s="82">
        <f t="shared" si="8"/>
        <v>0</v>
      </c>
      <c r="Z34" s="36"/>
      <c r="AA34" s="15"/>
    </row>
    <row r="35" spans="1:27" x14ac:dyDescent="0.3">
      <c r="A35" s="35"/>
      <c r="B35" s="73">
        <v>11</v>
      </c>
      <c r="C35" s="148"/>
      <c r="D35" s="149"/>
      <c r="E35" s="150"/>
      <c r="F35" s="151"/>
      <c r="G35" s="185"/>
      <c r="H35" s="400"/>
      <c r="I35" s="401"/>
      <c r="J35" s="229"/>
      <c r="K35" s="402"/>
      <c r="L35" s="403"/>
      <c r="M35" s="404"/>
      <c r="N35" s="403"/>
      <c r="O35" s="405"/>
      <c r="P35" s="399">
        <f t="shared" si="0"/>
        <v>0</v>
      </c>
      <c r="Q35" s="15"/>
      <c r="R35" s="82">
        <f t="shared" si="1"/>
        <v>0</v>
      </c>
      <c r="S35" s="82">
        <f t="shared" si="2"/>
        <v>0</v>
      </c>
      <c r="T35" s="82">
        <f t="shared" si="3"/>
        <v>0</v>
      </c>
      <c r="U35" s="82">
        <f t="shared" si="4"/>
        <v>0</v>
      </c>
      <c r="V35" s="82">
        <f t="shared" si="5"/>
        <v>0</v>
      </c>
      <c r="W35" s="82">
        <f t="shared" si="6"/>
        <v>0</v>
      </c>
      <c r="X35" s="82">
        <f t="shared" si="7"/>
        <v>0</v>
      </c>
      <c r="Y35" s="82">
        <f t="shared" si="8"/>
        <v>0</v>
      </c>
      <c r="Z35" s="36"/>
      <c r="AA35" s="15"/>
    </row>
    <row r="36" spans="1:27" x14ac:dyDescent="0.3">
      <c r="A36" s="35"/>
      <c r="B36" s="83">
        <v>12</v>
      </c>
      <c r="C36" s="148"/>
      <c r="D36" s="149"/>
      <c r="E36" s="150"/>
      <c r="F36" s="151"/>
      <c r="G36" s="185"/>
      <c r="H36" s="400"/>
      <c r="I36" s="401"/>
      <c r="J36" s="229"/>
      <c r="K36" s="402"/>
      <c r="L36" s="403"/>
      <c r="M36" s="404"/>
      <c r="N36" s="403"/>
      <c r="O36" s="405"/>
      <c r="P36" s="399">
        <f t="shared" si="0"/>
        <v>0</v>
      </c>
      <c r="Q36" s="15"/>
      <c r="R36" s="82">
        <f t="shared" si="1"/>
        <v>0</v>
      </c>
      <c r="S36" s="82">
        <f t="shared" si="2"/>
        <v>0</v>
      </c>
      <c r="T36" s="82">
        <f t="shared" si="3"/>
        <v>0</v>
      </c>
      <c r="U36" s="82">
        <f t="shared" si="4"/>
        <v>0</v>
      </c>
      <c r="V36" s="82">
        <f t="shared" si="5"/>
        <v>0</v>
      </c>
      <c r="W36" s="82">
        <f t="shared" si="6"/>
        <v>0</v>
      </c>
      <c r="X36" s="82">
        <f t="shared" si="7"/>
        <v>0</v>
      </c>
      <c r="Y36" s="82">
        <f t="shared" si="8"/>
        <v>0</v>
      </c>
      <c r="Z36" s="36"/>
      <c r="AA36" s="15"/>
    </row>
    <row r="37" spans="1:27" x14ac:dyDescent="0.3">
      <c r="A37" s="35"/>
      <c r="B37" s="73">
        <v>13</v>
      </c>
      <c r="C37" s="148"/>
      <c r="D37" s="149"/>
      <c r="E37" s="150"/>
      <c r="F37" s="151"/>
      <c r="G37" s="185"/>
      <c r="H37" s="400"/>
      <c r="I37" s="401"/>
      <c r="J37" s="229"/>
      <c r="K37" s="402"/>
      <c r="L37" s="403"/>
      <c r="M37" s="404"/>
      <c r="N37" s="403"/>
      <c r="O37" s="405"/>
      <c r="P37" s="399">
        <f t="shared" si="0"/>
        <v>0</v>
      </c>
      <c r="Q37" s="15"/>
      <c r="R37" s="82">
        <f t="shared" si="1"/>
        <v>0</v>
      </c>
      <c r="S37" s="82">
        <f t="shared" si="2"/>
        <v>0</v>
      </c>
      <c r="T37" s="82">
        <f t="shared" si="3"/>
        <v>0</v>
      </c>
      <c r="U37" s="82">
        <f t="shared" si="4"/>
        <v>0</v>
      </c>
      <c r="V37" s="82">
        <f t="shared" si="5"/>
        <v>0</v>
      </c>
      <c r="W37" s="82">
        <f t="shared" si="6"/>
        <v>0</v>
      </c>
      <c r="X37" s="82">
        <f t="shared" si="7"/>
        <v>0</v>
      </c>
      <c r="Y37" s="82">
        <f t="shared" si="8"/>
        <v>0</v>
      </c>
      <c r="Z37" s="36"/>
      <c r="AA37" s="15"/>
    </row>
    <row r="38" spans="1:27" x14ac:dyDescent="0.3">
      <c r="A38" s="35"/>
      <c r="B38" s="83">
        <v>14</v>
      </c>
      <c r="C38" s="148"/>
      <c r="D38" s="149"/>
      <c r="E38" s="150"/>
      <c r="F38" s="151"/>
      <c r="G38" s="185"/>
      <c r="H38" s="400"/>
      <c r="I38" s="401"/>
      <c r="J38" s="229"/>
      <c r="K38" s="402"/>
      <c r="L38" s="403"/>
      <c r="M38" s="404"/>
      <c r="N38" s="403"/>
      <c r="O38" s="405"/>
      <c r="P38" s="399">
        <f t="shared" si="0"/>
        <v>0</v>
      </c>
      <c r="Q38" s="15"/>
      <c r="R38" s="82">
        <f t="shared" si="1"/>
        <v>0</v>
      </c>
      <c r="S38" s="82">
        <f t="shared" si="2"/>
        <v>0</v>
      </c>
      <c r="T38" s="82">
        <f t="shared" si="3"/>
        <v>0</v>
      </c>
      <c r="U38" s="82">
        <f t="shared" si="4"/>
        <v>0</v>
      </c>
      <c r="V38" s="82">
        <f t="shared" si="5"/>
        <v>0</v>
      </c>
      <c r="W38" s="82">
        <f t="shared" si="6"/>
        <v>0</v>
      </c>
      <c r="X38" s="82">
        <f t="shared" si="7"/>
        <v>0</v>
      </c>
      <c r="Y38" s="82">
        <f t="shared" si="8"/>
        <v>0</v>
      </c>
      <c r="Z38" s="36"/>
      <c r="AA38" s="15"/>
    </row>
    <row r="39" spans="1:27" x14ac:dyDescent="0.3">
      <c r="A39" s="35"/>
      <c r="B39" s="73">
        <v>15</v>
      </c>
      <c r="C39" s="148"/>
      <c r="D39" s="149"/>
      <c r="E39" s="150"/>
      <c r="F39" s="151"/>
      <c r="G39" s="185"/>
      <c r="H39" s="400"/>
      <c r="I39" s="401"/>
      <c r="J39" s="229"/>
      <c r="K39" s="402"/>
      <c r="L39" s="403"/>
      <c r="M39" s="404"/>
      <c r="N39" s="403"/>
      <c r="O39" s="405"/>
      <c r="P39" s="399">
        <f t="shared" si="0"/>
        <v>0</v>
      </c>
      <c r="Q39" s="15"/>
      <c r="R39" s="82">
        <f t="shared" si="1"/>
        <v>0</v>
      </c>
      <c r="S39" s="82">
        <f t="shared" si="2"/>
        <v>0</v>
      </c>
      <c r="T39" s="82">
        <f t="shared" si="3"/>
        <v>0</v>
      </c>
      <c r="U39" s="82">
        <f t="shared" si="4"/>
        <v>0</v>
      </c>
      <c r="V39" s="82">
        <f t="shared" si="5"/>
        <v>0</v>
      </c>
      <c r="W39" s="82">
        <f t="shared" si="6"/>
        <v>0</v>
      </c>
      <c r="X39" s="82">
        <f t="shared" si="7"/>
        <v>0</v>
      </c>
      <c r="Y39" s="82">
        <f t="shared" si="8"/>
        <v>0</v>
      </c>
      <c r="Z39" s="36"/>
      <c r="AA39" s="15"/>
    </row>
    <row r="40" spans="1:27" x14ac:dyDescent="0.3">
      <c r="A40" s="35"/>
      <c r="B40" s="83">
        <v>16</v>
      </c>
      <c r="C40" s="148"/>
      <c r="D40" s="149"/>
      <c r="E40" s="150"/>
      <c r="F40" s="151"/>
      <c r="G40" s="185"/>
      <c r="H40" s="400"/>
      <c r="I40" s="401"/>
      <c r="J40" s="229"/>
      <c r="K40" s="402"/>
      <c r="L40" s="403"/>
      <c r="M40" s="404"/>
      <c r="N40" s="403"/>
      <c r="O40" s="405"/>
      <c r="P40" s="399">
        <f t="shared" si="0"/>
        <v>0</v>
      </c>
      <c r="Q40" s="15"/>
      <c r="R40" s="82">
        <f t="shared" si="1"/>
        <v>0</v>
      </c>
      <c r="S40" s="82">
        <f t="shared" si="2"/>
        <v>0</v>
      </c>
      <c r="T40" s="82">
        <f t="shared" si="3"/>
        <v>0</v>
      </c>
      <c r="U40" s="82">
        <f t="shared" si="4"/>
        <v>0</v>
      </c>
      <c r="V40" s="82">
        <f t="shared" si="5"/>
        <v>0</v>
      </c>
      <c r="W40" s="82">
        <f t="shared" si="6"/>
        <v>0</v>
      </c>
      <c r="X40" s="82">
        <f t="shared" si="7"/>
        <v>0</v>
      </c>
      <c r="Y40" s="82">
        <f t="shared" si="8"/>
        <v>0</v>
      </c>
      <c r="Z40" s="36"/>
      <c r="AA40" s="15"/>
    </row>
    <row r="41" spans="1:27" x14ac:dyDescent="0.3">
      <c r="A41" s="35"/>
      <c r="B41" s="73">
        <v>17</v>
      </c>
      <c r="C41" s="148"/>
      <c r="D41" s="149"/>
      <c r="E41" s="150"/>
      <c r="F41" s="151"/>
      <c r="G41" s="185"/>
      <c r="H41" s="400"/>
      <c r="I41" s="401"/>
      <c r="J41" s="229"/>
      <c r="K41" s="402"/>
      <c r="L41" s="403"/>
      <c r="M41" s="404"/>
      <c r="N41" s="403"/>
      <c r="O41" s="405"/>
      <c r="P41" s="399">
        <f t="shared" si="0"/>
        <v>0</v>
      </c>
      <c r="Q41" s="15"/>
      <c r="R41" s="82">
        <f t="shared" si="1"/>
        <v>0</v>
      </c>
      <c r="S41" s="82">
        <f t="shared" si="2"/>
        <v>0</v>
      </c>
      <c r="T41" s="82">
        <f t="shared" si="3"/>
        <v>0</v>
      </c>
      <c r="U41" s="82">
        <f t="shared" si="4"/>
        <v>0</v>
      </c>
      <c r="V41" s="82">
        <f t="shared" si="5"/>
        <v>0</v>
      </c>
      <c r="W41" s="82">
        <f t="shared" si="6"/>
        <v>0</v>
      </c>
      <c r="X41" s="82">
        <f t="shared" si="7"/>
        <v>0</v>
      </c>
      <c r="Y41" s="82">
        <f t="shared" si="8"/>
        <v>0</v>
      </c>
      <c r="Z41" s="36"/>
      <c r="AA41" s="15"/>
    </row>
    <row r="42" spans="1:27" x14ac:dyDescent="0.3">
      <c r="A42" s="35"/>
      <c r="B42" s="83">
        <v>18</v>
      </c>
      <c r="C42" s="148"/>
      <c r="D42" s="149"/>
      <c r="E42" s="150"/>
      <c r="F42" s="151"/>
      <c r="G42" s="185"/>
      <c r="H42" s="400"/>
      <c r="I42" s="401"/>
      <c r="J42" s="229"/>
      <c r="K42" s="402"/>
      <c r="L42" s="403"/>
      <c r="M42" s="404"/>
      <c r="N42" s="403"/>
      <c r="O42" s="405"/>
      <c r="P42" s="399">
        <f t="shared" si="0"/>
        <v>0</v>
      </c>
      <c r="Q42" s="15"/>
      <c r="R42" s="82">
        <f t="shared" si="1"/>
        <v>0</v>
      </c>
      <c r="S42" s="82">
        <f t="shared" si="2"/>
        <v>0</v>
      </c>
      <c r="T42" s="82">
        <f t="shared" si="3"/>
        <v>0</v>
      </c>
      <c r="U42" s="82">
        <f t="shared" si="4"/>
        <v>0</v>
      </c>
      <c r="V42" s="82">
        <f t="shared" si="5"/>
        <v>0</v>
      </c>
      <c r="W42" s="82">
        <f t="shared" si="6"/>
        <v>0</v>
      </c>
      <c r="X42" s="82">
        <f t="shared" si="7"/>
        <v>0</v>
      </c>
      <c r="Y42" s="82">
        <f t="shared" si="8"/>
        <v>0</v>
      </c>
      <c r="Z42" s="36"/>
      <c r="AA42" s="15"/>
    </row>
    <row r="43" spans="1:27" x14ac:dyDescent="0.3">
      <c r="A43" s="35"/>
      <c r="B43" s="73">
        <v>19</v>
      </c>
      <c r="C43" s="148"/>
      <c r="D43" s="149"/>
      <c r="E43" s="150"/>
      <c r="F43" s="151"/>
      <c r="G43" s="185"/>
      <c r="H43" s="400"/>
      <c r="I43" s="401"/>
      <c r="J43" s="229"/>
      <c r="K43" s="402"/>
      <c r="L43" s="403"/>
      <c r="M43" s="404"/>
      <c r="N43" s="403"/>
      <c r="O43" s="405"/>
      <c r="P43" s="399">
        <f t="shared" si="0"/>
        <v>0</v>
      </c>
      <c r="Q43" s="15"/>
      <c r="R43" s="82">
        <f t="shared" si="1"/>
        <v>0</v>
      </c>
      <c r="S43" s="82">
        <f t="shared" si="2"/>
        <v>0</v>
      </c>
      <c r="T43" s="82">
        <f t="shared" si="3"/>
        <v>0</v>
      </c>
      <c r="U43" s="82">
        <f t="shared" si="4"/>
        <v>0</v>
      </c>
      <c r="V43" s="82">
        <f t="shared" si="5"/>
        <v>0</v>
      </c>
      <c r="W43" s="82">
        <f t="shared" si="6"/>
        <v>0</v>
      </c>
      <c r="X43" s="82">
        <f t="shared" si="7"/>
        <v>0</v>
      </c>
      <c r="Y43" s="82">
        <f t="shared" si="8"/>
        <v>0</v>
      </c>
      <c r="Z43" s="36"/>
      <c r="AA43" s="15"/>
    </row>
    <row r="44" spans="1:27" x14ac:dyDescent="0.3">
      <c r="A44" s="35"/>
      <c r="B44" s="83">
        <v>20</v>
      </c>
      <c r="C44" s="148"/>
      <c r="D44" s="149"/>
      <c r="E44" s="150"/>
      <c r="F44" s="151"/>
      <c r="G44" s="185"/>
      <c r="H44" s="400"/>
      <c r="I44" s="401"/>
      <c r="J44" s="229"/>
      <c r="K44" s="402"/>
      <c r="L44" s="403"/>
      <c r="M44" s="404"/>
      <c r="N44" s="403"/>
      <c r="O44" s="405"/>
      <c r="P44" s="399">
        <f t="shared" si="0"/>
        <v>0</v>
      </c>
      <c r="Q44" s="15"/>
      <c r="R44" s="82">
        <f t="shared" si="1"/>
        <v>0</v>
      </c>
      <c r="S44" s="82">
        <f t="shared" si="2"/>
        <v>0</v>
      </c>
      <c r="T44" s="82">
        <f t="shared" si="3"/>
        <v>0</v>
      </c>
      <c r="U44" s="82">
        <f t="shared" si="4"/>
        <v>0</v>
      </c>
      <c r="V44" s="82">
        <f t="shared" si="5"/>
        <v>0</v>
      </c>
      <c r="W44" s="82">
        <f t="shared" si="6"/>
        <v>0</v>
      </c>
      <c r="X44" s="82">
        <f t="shared" si="7"/>
        <v>0</v>
      </c>
      <c r="Y44" s="82">
        <f t="shared" si="8"/>
        <v>0</v>
      </c>
      <c r="Z44" s="36"/>
      <c r="AA44" s="15"/>
    </row>
    <row r="45" spans="1:27" x14ac:dyDescent="0.3">
      <c r="A45" s="35"/>
      <c r="B45" s="73">
        <v>21</v>
      </c>
      <c r="C45" s="148"/>
      <c r="D45" s="149"/>
      <c r="E45" s="150"/>
      <c r="F45" s="151"/>
      <c r="G45" s="185"/>
      <c r="H45" s="400"/>
      <c r="I45" s="401"/>
      <c r="J45" s="229"/>
      <c r="K45" s="402"/>
      <c r="L45" s="403"/>
      <c r="M45" s="404"/>
      <c r="N45" s="403"/>
      <c r="O45" s="405"/>
      <c r="P45" s="399">
        <f t="shared" si="0"/>
        <v>0</v>
      </c>
      <c r="Q45" s="15"/>
      <c r="R45" s="82">
        <f t="shared" si="1"/>
        <v>0</v>
      </c>
      <c r="S45" s="82">
        <f t="shared" si="2"/>
        <v>0</v>
      </c>
      <c r="T45" s="82">
        <f t="shared" si="3"/>
        <v>0</v>
      </c>
      <c r="U45" s="82">
        <f t="shared" si="4"/>
        <v>0</v>
      </c>
      <c r="V45" s="82">
        <f t="shared" si="5"/>
        <v>0</v>
      </c>
      <c r="W45" s="82">
        <f t="shared" si="6"/>
        <v>0</v>
      </c>
      <c r="X45" s="82">
        <f t="shared" si="7"/>
        <v>0</v>
      </c>
      <c r="Y45" s="82">
        <f t="shared" si="8"/>
        <v>0</v>
      </c>
      <c r="Z45" s="36"/>
      <c r="AA45" s="15"/>
    </row>
    <row r="46" spans="1:27" x14ac:dyDescent="0.3">
      <c r="A46" s="35"/>
      <c r="B46" s="83">
        <v>22</v>
      </c>
      <c r="C46" s="148"/>
      <c r="D46" s="149"/>
      <c r="E46" s="150"/>
      <c r="F46" s="151"/>
      <c r="G46" s="185"/>
      <c r="H46" s="400"/>
      <c r="I46" s="401"/>
      <c r="J46" s="229"/>
      <c r="K46" s="402"/>
      <c r="L46" s="403"/>
      <c r="M46" s="404"/>
      <c r="N46" s="403"/>
      <c r="O46" s="405"/>
      <c r="P46" s="399">
        <f t="shared" si="0"/>
        <v>0</v>
      </c>
      <c r="Q46" s="15"/>
      <c r="R46" s="82">
        <f t="shared" si="1"/>
        <v>0</v>
      </c>
      <c r="S46" s="82">
        <f t="shared" si="2"/>
        <v>0</v>
      </c>
      <c r="T46" s="82">
        <f t="shared" si="3"/>
        <v>0</v>
      </c>
      <c r="U46" s="82">
        <f t="shared" si="4"/>
        <v>0</v>
      </c>
      <c r="V46" s="82">
        <f t="shared" si="5"/>
        <v>0</v>
      </c>
      <c r="W46" s="82">
        <f t="shared" si="6"/>
        <v>0</v>
      </c>
      <c r="X46" s="82">
        <f t="shared" si="7"/>
        <v>0</v>
      </c>
      <c r="Y46" s="82">
        <f t="shared" si="8"/>
        <v>0</v>
      </c>
      <c r="Z46" s="36"/>
      <c r="AA46" s="15"/>
    </row>
    <row r="47" spans="1:27" x14ac:dyDescent="0.3">
      <c r="A47" s="35"/>
      <c r="B47" s="73">
        <v>23</v>
      </c>
      <c r="C47" s="148"/>
      <c r="D47" s="149"/>
      <c r="E47" s="150"/>
      <c r="F47" s="151"/>
      <c r="G47" s="185"/>
      <c r="H47" s="400"/>
      <c r="I47" s="401"/>
      <c r="J47" s="229"/>
      <c r="K47" s="402"/>
      <c r="L47" s="403"/>
      <c r="M47" s="404"/>
      <c r="N47" s="403"/>
      <c r="O47" s="405"/>
      <c r="P47" s="399">
        <f t="shared" si="0"/>
        <v>0</v>
      </c>
      <c r="Q47" s="15"/>
      <c r="R47" s="82">
        <f t="shared" si="1"/>
        <v>0</v>
      </c>
      <c r="S47" s="82">
        <f t="shared" si="2"/>
        <v>0</v>
      </c>
      <c r="T47" s="82">
        <f t="shared" si="3"/>
        <v>0</v>
      </c>
      <c r="U47" s="82">
        <f t="shared" si="4"/>
        <v>0</v>
      </c>
      <c r="V47" s="82">
        <f t="shared" si="5"/>
        <v>0</v>
      </c>
      <c r="W47" s="82">
        <f t="shared" si="6"/>
        <v>0</v>
      </c>
      <c r="X47" s="82">
        <f t="shared" si="7"/>
        <v>0</v>
      </c>
      <c r="Y47" s="82">
        <f t="shared" si="8"/>
        <v>0</v>
      </c>
      <c r="Z47" s="36"/>
      <c r="AA47" s="15"/>
    </row>
    <row r="48" spans="1:27" x14ac:dyDescent="0.3">
      <c r="A48" s="35"/>
      <c r="B48" s="83">
        <v>24</v>
      </c>
      <c r="C48" s="148"/>
      <c r="D48" s="149"/>
      <c r="E48" s="150"/>
      <c r="F48" s="151"/>
      <c r="G48" s="185"/>
      <c r="H48" s="400"/>
      <c r="I48" s="401"/>
      <c r="J48" s="229"/>
      <c r="K48" s="402"/>
      <c r="L48" s="403"/>
      <c r="M48" s="404"/>
      <c r="N48" s="403"/>
      <c r="O48" s="405"/>
      <c r="P48" s="399">
        <f t="shared" si="0"/>
        <v>0</v>
      </c>
      <c r="Q48" s="15"/>
      <c r="R48" s="82">
        <f t="shared" si="1"/>
        <v>0</v>
      </c>
      <c r="S48" s="82">
        <f t="shared" si="2"/>
        <v>0</v>
      </c>
      <c r="T48" s="82">
        <f t="shared" si="3"/>
        <v>0</v>
      </c>
      <c r="U48" s="82">
        <f t="shared" si="4"/>
        <v>0</v>
      </c>
      <c r="V48" s="82">
        <f t="shared" si="5"/>
        <v>0</v>
      </c>
      <c r="W48" s="82">
        <f t="shared" si="6"/>
        <v>0</v>
      </c>
      <c r="X48" s="82">
        <f t="shared" si="7"/>
        <v>0</v>
      </c>
      <c r="Y48" s="82">
        <f t="shared" si="8"/>
        <v>0</v>
      </c>
      <c r="Z48" s="36"/>
      <c r="AA48" s="15"/>
    </row>
    <row r="49" spans="1:27" x14ac:dyDescent="0.3">
      <c r="A49" s="35"/>
      <c r="B49" s="92">
        <v>25</v>
      </c>
      <c r="C49" s="159"/>
      <c r="D49" s="160"/>
      <c r="E49" s="161"/>
      <c r="F49" s="162"/>
      <c r="G49" s="187"/>
      <c r="H49" s="409"/>
      <c r="I49" s="410"/>
      <c r="J49" s="236"/>
      <c r="K49" s="411"/>
      <c r="L49" s="412"/>
      <c r="M49" s="413"/>
      <c r="N49" s="412"/>
      <c r="O49" s="414"/>
      <c r="P49" s="415">
        <f t="shared" si="0"/>
        <v>0</v>
      </c>
      <c r="Q49" s="15"/>
      <c r="R49" s="82">
        <f t="shared" si="1"/>
        <v>0</v>
      </c>
      <c r="S49" s="378">
        <f t="shared" si="2"/>
        <v>0</v>
      </c>
      <c r="T49" s="82">
        <f t="shared" si="3"/>
        <v>0</v>
      </c>
      <c r="U49" s="378">
        <f t="shared" si="4"/>
        <v>0</v>
      </c>
      <c r="V49" s="82">
        <f t="shared" si="5"/>
        <v>0</v>
      </c>
      <c r="W49" s="378">
        <f t="shared" si="6"/>
        <v>0</v>
      </c>
      <c r="X49" s="82">
        <f t="shared" si="7"/>
        <v>0</v>
      </c>
      <c r="Y49" s="378">
        <f t="shared" si="8"/>
        <v>0</v>
      </c>
      <c r="Z49" s="36"/>
      <c r="AA49" s="15"/>
    </row>
    <row r="50" spans="1:27" x14ac:dyDescent="0.3">
      <c r="A50" s="3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36"/>
      <c r="AA50" s="15"/>
    </row>
    <row r="51" spans="1:27" x14ac:dyDescent="0.3">
      <c r="A51" s="3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36"/>
      <c r="AA51" s="15"/>
    </row>
    <row r="52" spans="1:27" x14ac:dyDescent="0.3">
      <c r="A52" s="3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36"/>
      <c r="AA52" s="15"/>
    </row>
    <row r="53" spans="1:27" x14ac:dyDescent="0.3">
      <c r="A53" s="3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36"/>
      <c r="AA53" s="15"/>
    </row>
    <row r="54" spans="1:27" x14ac:dyDescent="0.3">
      <c r="A54" s="3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36"/>
      <c r="AA54" s="15"/>
    </row>
    <row r="55" spans="1:27" x14ac:dyDescent="0.3">
      <c r="A55" s="3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36"/>
      <c r="AA55" s="15"/>
    </row>
    <row r="56" spans="1:27" x14ac:dyDescent="0.3">
      <c r="A56" s="3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36"/>
      <c r="AA56" s="15"/>
    </row>
    <row r="57" spans="1:27" x14ac:dyDescent="0.3">
      <c r="A57" s="100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2"/>
      <c r="AA57" s="15"/>
    </row>
    <row r="58" spans="1:27" hidden="1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</row>
    <row r="59" spans="1:27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</row>
  </sheetData>
  <sheetProtection password="FB0B" sheet="1" objects="1" scenarios="1" selectLockedCells="1"/>
  <mergeCells count="19">
    <mergeCell ref="P18:P22"/>
    <mergeCell ref="G21:G22"/>
    <mergeCell ref="H21:I21"/>
    <mergeCell ref="J21:K21"/>
    <mergeCell ref="L21:O21"/>
    <mergeCell ref="B13:F13"/>
    <mergeCell ref="B15:F15"/>
    <mergeCell ref="H15:L15"/>
    <mergeCell ref="B18:B22"/>
    <mergeCell ref="C18:C22"/>
    <mergeCell ref="D18:D22"/>
    <mergeCell ref="E18:E22"/>
    <mergeCell ref="F18:F22"/>
    <mergeCell ref="G18:O19"/>
    <mergeCell ref="G2:K5"/>
    <mergeCell ref="N2:P5"/>
    <mergeCell ref="B3:E3"/>
    <mergeCell ref="N7:P7"/>
    <mergeCell ref="N8:O8"/>
  </mergeCells>
  <dataValidations count="2">
    <dataValidation type="list" allowBlank="1" showInputMessage="1" showErrorMessage="1" sqref="H25:O49" xr:uid="{00000000-0002-0000-0900-000002000000}">
      <formula1>"Yes"</formula1>
      <formula2>0</formula2>
    </dataValidation>
    <dataValidation allowBlank="1" showInputMessage="1" showErrorMessage="1" sqref="L22:O22" xr:uid="{00000000-0002-0000-0900-000003000000}">
      <formula1>0</formula1>
      <formula2>0</formula2>
    </dataValidation>
  </dataValidations>
  <hyperlinks>
    <hyperlink ref="C5" r:id="rId1" xr:uid="{00000000-0004-0000-09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900-000000000000}">
          <x14:formula1>
            <xm:f>'Listy rozwijane'!$F$2:$F$3</xm:f>
          </x14:formula1>
          <x14:formula2>
            <xm:f>0</xm:f>
          </x14:formula2>
          <xm:sqref>E25:E49</xm:sqref>
        </x14:dataValidation>
        <x14:dataValidation type="list" allowBlank="1" showInputMessage="1" showErrorMessage="1" xr:uid="{00000000-0002-0000-0900-000001000000}">
          <x14:formula1>
            <xm:f>'Listy rozwijane'!$G$2:$G$22</xm:f>
          </x14:formula1>
          <x14:formula2>
            <xm:f>0</xm:f>
          </x14:formula2>
          <xm:sqref>F25:F49</xm:sqref>
        </x14:dataValidation>
        <x14:dataValidation type="list" allowBlank="1" showInputMessage="1" showErrorMessage="1" xr:uid="{00000000-0002-0000-0900-000004000000}">
          <x14:formula1>
            <xm:f>'Listy rozwijane'!$L$2:$L$8</xm:f>
          </x14:formula1>
          <x14:formula2>
            <xm:f>0</xm:f>
          </x14:formula2>
          <xm:sqref>G25:G49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8"/>
  <sheetViews>
    <sheetView tabSelected="1" zoomScale="90" zoomScaleNormal="90" workbookViewId="0">
      <selection activeCell="I5" sqref="I5"/>
    </sheetView>
  </sheetViews>
  <sheetFormatPr defaultColWidth="8.44140625" defaultRowHeight="14.4" zeroHeight="1" x14ac:dyDescent="0.3"/>
  <cols>
    <col min="1" max="1" width="9.109375" customWidth="1"/>
    <col min="2" max="2" width="18.44140625" customWidth="1"/>
    <col min="3" max="3" width="11.5546875" customWidth="1"/>
    <col min="4" max="4" width="10.44140625" customWidth="1"/>
    <col min="5" max="5" width="13.33203125" customWidth="1"/>
    <col min="6" max="6" width="10.109375" customWidth="1"/>
    <col min="7" max="7" width="9.109375" customWidth="1"/>
    <col min="8" max="8" width="11.5546875" customWidth="1"/>
    <col min="9" max="9" width="12.5546875" customWidth="1"/>
    <col min="10" max="10" width="13.33203125" customWidth="1"/>
    <col min="11" max="11" width="25.6640625" customWidth="1"/>
    <col min="12" max="12" width="9.109375" customWidth="1"/>
  </cols>
  <sheetData>
    <row r="1" spans="1:12" x14ac:dyDescent="0.3">
      <c r="A1" s="416"/>
      <c r="B1" s="16"/>
      <c r="C1" s="16"/>
      <c r="D1" s="16"/>
      <c r="E1" s="16"/>
      <c r="F1" s="16"/>
      <c r="G1" s="16"/>
      <c r="H1" s="16"/>
      <c r="I1" s="16"/>
      <c r="J1" s="16"/>
      <c r="K1" s="16"/>
      <c r="L1" s="17"/>
    </row>
    <row r="2" spans="1:12" x14ac:dyDescent="0.3">
      <c r="A2" s="19"/>
      <c r="B2" s="15"/>
      <c r="C2" s="15"/>
      <c r="D2" s="15"/>
      <c r="E2" s="15"/>
      <c r="F2" s="15"/>
      <c r="G2" s="15"/>
      <c r="H2" s="15"/>
      <c r="I2" s="15"/>
      <c r="J2" s="15"/>
      <c r="K2" s="15"/>
      <c r="L2" s="18"/>
    </row>
    <row r="3" spans="1:12" x14ac:dyDescent="0.3">
      <c r="A3" s="19"/>
      <c r="B3" s="15"/>
      <c r="C3" s="15"/>
      <c r="D3" s="15"/>
      <c r="E3" s="15"/>
      <c r="F3" s="15"/>
      <c r="G3" s="15"/>
      <c r="H3" s="15"/>
      <c r="I3" s="15"/>
      <c r="J3" s="15"/>
      <c r="K3" s="15"/>
      <c r="L3" s="18"/>
    </row>
    <row r="4" spans="1:12" x14ac:dyDescent="0.3">
      <c r="A4" s="19"/>
      <c r="B4" s="15"/>
      <c r="C4" s="15"/>
      <c r="D4" s="15"/>
      <c r="E4" s="15"/>
      <c r="F4" s="15"/>
      <c r="G4" s="15"/>
      <c r="H4" s="15"/>
      <c r="I4" s="15"/>
      <c r="J4" s="15"/>
      <c r="K4" s="417"/>
      <c r="L4" s="18"/>
    </row>
    <row r="5" spans="1:12" x14ac:dyDescent="0.3">
      <c r="A5" s="19"/>
      <c r="B5" s="15"/>
      <c r="C5" s="15"/>
      <c r="D5" s="15"/>
      <c r="E5" s="15"/>
      <c r="F5" s="15"/>
      <c r="G5" s="15"/>
      <c r="H5" s="15"/>
      <c r="I5" s="15"/>
      <c r="J5" s="15"/>
      <c r="K5" s="15"/>
      <c r="L5" s="18"/>
    </row>
    <row r="6" spans="1:12" x14ac:dyDescent="0.3">
      <c r="A6" s="19"/>
      <c r="B6" s="15"/>
      <c r="C6" s="15"/>
      <c r="D6" s="15"/>
      <c r="E6" s="15"/>
      <c r="F6" s="15"/>
      <c r="G6" s="15"/>
      <c r="H6" s="15"/>
      <c r="I6" s="15"/>
      <c r="J6" s="15"/>
      <c r="K6" s="15"/>
      <c r="L6" s="18"/>
    </row>
    <row r="7" spans="1:12" x14ac:dyDescent="0.3">
      <c r="A7" s="19"/>
      <c r="B7" s="15"/>
      <c r="C7" s="15"/>
      <c r="D7" s="15"/>
      <c r="E7" s="15"/>
      <c r="F7" s="15"/>
      <c r="G7" s="15"/>
      <c r="H7" s="15"/>
      <c r="I7" s="15"/>
      <c r="J7" s="15"/>
      <c r="K7" s="15"/>
      <c r="L7" s="18"/>
    </row>
    <row r="8" spans="1:12" x14ac:dyDescent="0.3">
      <c r="A8" s="19"/>
      <c r="B8" s="15"/>
      <c r="C8" s="15"/>
      <c r="D8" s="15"/>
      <c r="E8" s="15"/>
      <c r="F8" s="15"/>
      <c r="G8" s="15"/>
      <c r="H8" s="15"/>
      <c r="I8" s="15"/>
      <c r="J8" s="15"/>
      <c r="K8" s="15"/>
      <c r="L8" s="18"/>
    </row>
    <row r="9" spans="1:12" x14ac:dyDescent="0.3">
      <c r="A9" s="19"/>
      <c r="B9" s="15"/>
      <c r="C9" s="15"/>
      <c r="D9" s="15"/>
      <c r="E9" s="15"/>
      <c r="F9" s="15"/>
      <c r="G9" s="15"/>
      <c r="H9" s="15"/>
      <c r="I9" s="15"/>
      <c r="J9" s="15"/>
      <c r="K9" s="15"/>
      <c r="L9" s="18"/>
    </row>
    <row r="10" spans="1:12" ht="19.5" customHeight="1" x14ac:dyDescent="0.5">
      <c r="A10" s="20"/>
      <c r="B10" s="418"/>
      <c r="C10" s="21"/>
      <c r="D10" s="21"/>
      <c r="E10" s="21"/>
      <c r="F10" s="21"/>
      <c r="G10" s="21"/>
      <c r="H10" s="21"/>
      <c r="I10" s="21"/>
      <c r="J10" s="15"/>
      <c r="K10" s="15"/>
      <c r="L10" s="18"/>
    </row>
    <row r="11" spans="1:12" ht="19.5" customHeight="1" x14ac:dyDescent="0.5">
      <c r="A11" s="20"/>
      <c r="B11" s="418"/>
      <c r="C11" s="493" t="s">
        <v>109</v>
      </c>
      <c r="D11" s="493"/>
      <c r="E11" s="493"/>
      <c r="F11" s="493"/>
      <c r="G11" s="493"/>
      <c r="H11" s="493"/>
      <c r="I11" s="493"/>
      <c r="J11" s="15"/>
      <c r="K11" s="15"/>
      <c r="L11" s="18"/>
    </row>
    <row r="12" spans="1:12" ht="19.5" customHeight="1" x14ac:dyDescent="0.5">
      <c r="A12" s="20"/>
      <c r="B12" s="418"/>
      <c r="C12" s="419" t="s">
        <v>110</v>
      </c>
      <c r="D12" s="420" t="s">
        <v>111</v>
      </c>
      <c r="E12" s="420" t="s">
        <v>112</v>
      </c>
      <c r="F12" s="420" t="s">
        <v>110</v>
      </c>
      <c r="G12" s="420" t="s">
        <v>111</v>
      </c>
      <c r="H12" s="420" t="s">
        <v>112</v>
      </c>
      <c r="I12" s="421" t="s">
        <v>113</v>
      </c>
      <c r="J12" s="15"/>
      <c r="K12" s="15" t="s">
        <v>148</v>
      </c>
      <c r="L12" s="18"/>
    </row>
    <row r="13" spans="1:12" ht="19.5" customHeight="1" x14ac:dyDescent="0.5">
      <c r="A13" s="20"/>
      <c r="B13" s="418"/>
      <c r="C13" s="422" t="s">
        <v>66</v>
      </c>
      <c r="D13" s="423">
        <f>COUNTIF('Competition + Training Camp(v3)'!P23:X47,'Payment summary'!C13)</f>
        <v>0</v>
      </c>
      <c r="E13" s="424">
        <f>D13*'Competition + Training Camp(v3)'!S8</f>
        <v>0</v>
      </c>
      <c r="F13" s="425" t="s">
        <v>67</v>
      </c>
      <c r="G13" s="423">
        <f>COUNTIF('Competition + Training Camp(v3)'!$P$23:$X$47,'Payment summary'!F13)</f>
        <v>0</v>
      </c>
      <c r="H13" s="424">
        <f>G13*'Competition + Training Camp(v3)'!T8</f>
        <v>0</v>
      </c>
      <c r="I13" s="494">
        <f>SUM('2. Competition + Training C'!Z23:Z47)</f>
        <v>0</v>
      </c>
      <c r="J13" s="15"/>
      <c r="K13" s="15"/>
      <c r="L13" s="18"/>
    </row>
    <row r="14" spans="1:12" ht="19.5" customHeight="1" x14ac:dyDescent="0.5">
      <c r="A14" s="20"/>
      <c r="B14" s="418"/>
      <c r="C14" s="426" t="s">
        <v>68</v>
      </c>
      <c r="D14" s="427">
        <f>COUNTIF('Competition + Training Camp(v3)'!$P$23:$X$47,'Payment summary'!C14)</f>
        <v>0</v>
      </c>
      <c r="E14" s="428">
        <f>D14*'Competition + Training Camp(v3)'!U8</f>
        <v>0</v>
      </c>
      <c r="F14" s="429" t="s">
        <v>69</v>
      </c>
      <c r="G14" s="427">
        <f>COUNTIF('Competition + Training Camp(v3)'!$P$23:$X$47,'Payment summary'!F14)</f>
        <v>0</v>
      </c>
      <c r="H14" s="428">
        <f>G14*'Competition + Training Camp(v3)'!V8</f>
        <v>0</v>
      </c>
      <c r="I14" s="494"/>
      <c r="J14" s="15"/>
      <c r="K14" s="15"/>
      <c r="L14" s="18"/>
    </row>
    <row r="15" spans="1:12" ht="19.5" customHeight="1" x14ac:dyDescent="0.5">
      <c r="A15" s="20"/>
      <c r="B15" s="418"/>
      <c r="C15" s="430" t="s">
        <v>70</v>
      </c>
      <c r="D15" s="431">
        <f>COUNTIF('Competition + Training Camp(v3)'!$P$23:$X$47,'Payment summary'!C15)</f>
        <v>0</v>
      </c>
      <c r="E15" s="432">
        <f>D15*'Competition + Training Camp(v3)'!W8</f>
        <v>0</v>
      </c>
      <c r="F15" s="433" t="s">
        <v>71</v>
      </c>
      <c r="G15" s="431">
        <f>COUNTIF('Competition + Training Camp(v3)'!$P$23:$X$47,'Payment summary'!F15)</f>
        <v>0</v>
      </c>
      <c r="H15" s="432">
        <f>G15*'Competition + Training Camp(v3)'!X8</f>
        <v>0</v>
      </c>
      <c r="I15" s="494"/>
      <c r="J15" s="15"/>
      <c r="K15" s="15"/>
      <c r="L15" s="18"/>
    </row>
    <row r="16" spans="1:12" ht="19.5" customHeight="1" x14ac:dyDescent="0.5">
      <c r="A16" s="20"/>
      <c r="B16" s="418"/>
      <c r="C16" s="21"/>
      <c r="D16" s="21"/>
      <c r="E16" s="21"/>
      <c r="F16" s="25"/>
      <c r="G16" s="21"/>
      <c r="H16" s="21"/>
      <c r="I16" s="25"/>
      <c r="J16" s="15"/>
      <c r="K16" s="15"/>
      <c r="L16" s="18"/>
    </row>
    <row r="17" spans="1:12" ht="19.5" customHeight="1" x14ac:dyDescent="0.5">
      <c r="A17" s="20"/>
      <c r="B17" s="418"/>
      <c r="C17" s="21"/>
      <c r="D17" s="21"/>
      <c r="E17" s="21"/>
      <c r="F17" s="21"/>
      <c r="G17" s="21"/>
      <c r="H17" s="15"/>
      <c r="I17" s="15"/>
      <c r="J17" s="15"/>
      <c r="K17" s="15"/>
      <c r="L17" s="18"/>
    </row>
    <row r="18" spans="1:12" ht="19.5" customHeight="1" x14ac:dyDescent="0.3">
      <c r="A18" s="434"/>
      <c r="B18" s="495" t="s">
        <v>114</v>
      </c>
      <c r="C18" s="495"/>
      <c r="D18" s="495"/>
      <c r="E18" s="495"/>
      <c r="F18" s="21"/>
      <c r="G18" s="495" t="s">
        <v>115</v>
      </c>
      <c r="H18" s="495"/>
      <c r="I18" s="495"/>
      <c r="J18" s="495"/>
      <c r="K18" s="15"/>
      <c r="L18" s="18"/>
    </row>
    <row r="19" spans="1:12" ht="19.5" customHeight="1" x14ac:dyDescent="0.3">
      <c r="A19" s="435"/>
      <c r="B19" s="436" t="s">
        <v>110</v>
      </c>
      <c r="C19" s="437" t="s">
        <v>111</v>
      </c>
      <c r="D19" s="437" t="s">
        <v>112</v>
      </c>
      <c r="E19" s="421" t="s">
        <v>113</v>
      </c>
      <c r="F19" s="21"/>
      <c r="G19" s="436" t="s">
        <v>110</v>
      </c>
      <c r="H19" s="437" t="s">
        <v>111</v>
      </c>
      <c r="I19" s="437" t="s">
        <v>112</v>
      </c>
      <c r="J19" s="421" t="s">
        <v>113</v>
      </c>
      <c r="K19" s="15"/>
      <c r="L19" s="18"/>
    </row>
    <row r="20" spans="1:12" ht="19.5" customHeight="1" x14ac:dyDescent="0.3">
      <c r="A20" s="23"/>
      <c r="B20" s="426" t="s">
        <v>21</v>
      </c>
      <c r="C20" s="427">
        <f>COUNTIF('3. Hotel Cat. A'!$Q$23:$V$47,'Payment summary'!B20)</f>
        <v>0</v>
      </c>
      <c r="D20" s="428">
        <f>C20*'3. Hotel Cat. A'!T8</f>
        <v>0</v>
      </c>
      <c r="E20" s="496">
        <f>SUM('3. Hotel Cat. A'!W23:W47)</f>
        <v>0</v>
      </c>
      <c r="F20" s="21"/>
      <c r="G20" s="426" t="s">
        <v>21</v>
      </c>
      <c r="H20" s="427">
        <f>COUNTIF('4. Hotel Cat. B'!$Q$23:$V$47,'Payment summary'!B20)</f>
        <v>0</v>
      </c>
      <c r="I20" s="428">
        <f>H20*'4. Hotel Cat. B'!T8</f>
        <v>0</v>
      </c>
      <c r="J20" s="496">
        <f>SUM('4. Hotel Cat. B'!W23:W47)</f>
        <v>0</v>
      </c>
      <c r="K20" s="15"/>
      <c r="L20" s="18"/>
    </row>
    <row r="21" spans="1:12" ht="19.5" customHeight="1" x14ac:dyDescent="0.3">
      <c r="A21" s="23"/>
      <c r="B21" s="426" t="s">
        <v>22</v>
      </c>
      <c r="C21" s="427">
        <f>COUNTIF('3. Hotel Cat. A'!$Q$23:$V$47,'Payment summary'!B21)</f>
        <v>0</v>
      </c>
      <c r="D21" s="428">
        <f>C21*'3. Hotel Cat. A'!U8</f>
        <v>0</v>
      </c>
      <c r="E21" s="496"/>
      <c r="F21" s="21"/>
      <c r="G21" s="426" t="s">
        <v>22</v>
      </c>
      <c r="H21" s="427">
        <f>COUNTIF('4. Hotel Cat. B'!$Q$23:$V$47,'Payment summary'!B21)</f>
        <v>0</v>
      </c>
      <c r="I21" s="428">
        <f>H21*'4. Hotel Cat. B'!U8</f>
        <v>0</v>
      </c>
      <c r="J21" s="496"/>
      <c r="K21" s="15"/>
      <c r="L21" s="18"/>
    </row>
    <row r="22" spans="1:12" ht="19.5" customHeight="1" x14ac:dyDescent="0.3">
      <c r="A22" s="23"/>
      <c r="B22" s="430" t="s">
        <v>23</v>
      </c>
      <c r="C22" s="431">
        <f>COUNTIF('3. Hotel Cat. A'!$Q$23:$V$47,'Payment summary'!B22)</f>
        <v>0</v>
      </c>
      <c r="D22" s="432">
        <f>C22*'3. Hotel Cat. A'!V8</f>
        <v>0</v>
      </c>
      <c r="E22" s="496"/>
      <c r="F22" s="21"/>
      <c r="G22" s="430" t="s">
        <v>23</v>
      </c>
      <c r="H22" s="431">
        <f>COUNTIF('4. Hotel Cat. B'!$Q$23:$V$47,'Payment summary'!B22)</f>
        <v>0</v>
      </c>
      <c r="I22" s="432">
        <f>H22*'4. Hotel Cat. B'!V8</f>
        <v>0</v>
      </c>
      <c r="J22" s="496"/>
      <c r="K22" s="15"/>
      <c r="L22" s="18"/>
    </row>
    <row r="23" spans="1:12" ht="19.5" customHeight="1" x14ac:dyDescent="0.5">
      <c r="A23" s="20"/>
      <c r="B23" s="418"/>
      <c r="C23" s="21"/>
      <c r="D23" s="21"/>
      <c r="E23" s="21"/>
      <c r="F23" s="21"/>
      <c r="G23" s="21"/>
      <c r="H23" s="15"/>
      <c r="I23" s="417"/>
      <c r="J23" s="15"/>
      <c r="K23" s="15"/>
      <c r="L23" s="18"/>
    </row>
    <row r="24" spans="1:12" ht="19.5" customHeight="1" x14ac:dyDescent="0.5">
      <c r="A24" s="20"/>
      <c r="B24" s="418"/>
      <c r="C24" s="21"/>
      <c r="D24" s="21"/>
      <c r="E24" s="21"/>
      <c r="F24" s="21"/>
      <c r="G24" s="21"/>
      <c r="H24" s="15"/>
      <c r="I24" s="417"/>
      <c r="J24" s="15"/>
      <c r="K24" s="15"/>
      <c r="L24" s="18"/>
    </row>
    <row r="25" spans="1:12" ht="19.5" customHeight="1" x14ac:dyDescent="0.5">
      <c r="A25" s="20"/>
      <c r="B25" s="495" t="s">
        <v>116</v>
      </c>
      <c r="C25" s="495"/>
      <c r="D25" s="495"/>
      <c r="E25" s="495"/>
      <c r="F25" s="21"/>
      <c r="G25" s="497" t="s">
        <v>117</v>
      </c>
      <c r="H25" s="497"/>
      <c r="I25" s="497"/>
      <c r="J25" s="497"/>
      <c r="K25" s="15"/>
      <c r="L25" s="18"/>
    </row>
    <row r="26" spans="1:12" ht="19.5" customHeight="1" x14ac:dyDescent="0.5">
      <c r="A26" s="20"/>
      <c r="B26" s="436" t="s">
        <v>110</v>
      </c>
      <c r="C26" s="437" t="s">
        <v>111</v>
      </c>
      <c r="D26" s="437" t="s">
        <v>112</v>
      </c>
      <c r="E26" s="438" t="s">
        <v>74</v>
      </c>
      <c r="F26" s="21"/>
      <c r="G26" s="439" t="s">
        <v>111</v>
      </c>
      <c r="H26" s="440">
        <f>COUNTIF('5. Non official accomodation'!I25:I49,"180")</f>
        <v>0</v>
      </c>
      <c r="I26" s="440" t="s">
        <v>74</v>
      </c>
      <c r="J26" s="441">
        <f>SUM('5. Non official accomodation'!I25:I49)</f>
        <v>0</v>
      </c>
      <c r="K26" s="15"/>
      <c r="L26" s="18"/>
    </row>
    <row r="27" spans="1:12" ht="19.5" customHeight="1" x14ac:dyDescent="0.5">
      <c r="A27" s="20"/>
      <c r="B27" s="442" t="s">
        <v>102</v>
      </c>
      <c r="C27" s="443">
        <f>COUNTIF('6. Meals Form '!$H$25:$I$49,"Yes")</f>
        <v>0</v>
      </c>
      <c r="D27" s="428">
        <f>C27*'6. Meals Form '!N10</f>
        <v>0</v>
      </c>
      <c r="E27" s="496">
        <f>SUM(D27:D29)</f>
        <v>0</v>
      </c>
      <c r="F27" s="21"/>
      <c r="G27" s="15"/>
      <c r="H27" s="15"/>
      <c r="I27" s="15"/>
      <c r="J27" s="15"/>
      <c r="K27" s="15"/>
      <c r="L27" s="18"/>
    </row>
    <row r="28" spans="1:12" ht="19.5" customHeight="1" x14ac:dyDescent="0.5">
      <c r="A28" s="20"/>
      <c r="B28" s="442" t="s">
        <v>99</v>
      </c>
      <c r="C28" s="443">
        <f>COUNTIF('6. Meals Form '!$J$25:$K$49,"Yes")</f>
        <v>0</v>
      </c>
      <c r="D28" s="428">
        <f>C28*'6. Meals Form '!N10</f>
        <v>0</v>
      </c>
      <c r="E28" s="496"/>
      <c r="F28" s="21"/>
      <c r="G28" s="15"/>
      <c r="H28" s="498" t="s">
        <v>118</v>
      </c>
      <c r="I28" s="498"/>
      <c r="J28" s="498"/>
      <c r="K28" s="15"/>
      <c r="L28" s="18"/>
    </row>
    <row r="29" spans="1:12" ht="19.5" customHeight="1" x14ac:dyDescent="0.5">
      <c r="A29" s="20"/>
      <c r="B29" s="444" t="s">
        <v>98</v>
      </c>
      <c r="C29" s="445">
        <f>COUNTIF('6. Meals Form '!L25:O49,"Yes")</f>
        <v>0</v>
      </c>
      <c r="D29" s="432">
        <f>C29*'6. Meals Form '!O10</f>
        <v>0</v>
      </c>
      <c r="E29" s="496"/>
      <c r="F29" s="21"/>
      <c r="G29" s="15"/>
      <c r="H29" s="499">
        <f>SUM(I13,E20,J20,E27,J26)</f>
        <v>0</v>
      </c>
      <c r="I29" s="499"/>
      <c r="J29" s="499"/>
      <c r="K29" s="15"/>
      <c r="L29" s="18"/>
    </row>
    <row r="30" spans="1:12" ht="19.5" customHeight="1" x14ac:dyDescent="0.5">
      <c r="A30" s="20"/>
      <c r="B30" s="418"/>
      <c r="C30" s="15"/>
      <c r="D30" s="21"/>
      <c r="E30" s="21"/>
      <c r="F30" s="21"/>
      <c r="G30" s="15"/>
      <c r="H30" s="499"/>
      <c r="I30" s="499"/>
      <c r="J30" s="499"/>
      <c r="K30" s="15"/>
      <c r="L30" s="18"/>
    </row>
    <row r="31" spans="1:12" ht="19.5" customHeight="1" x14ac:dyDescent="0.5">
      <c r="A31" s="20"/>
      <c r="B31" s="15"/>
      <c r="C31" s="15"/>
      <c r="D31" s="15"/>
      <c r="E31" s="15"/>
      <c r="F31" s="21"/>
      <c r="G31" s="15"/>
      <c r="H31" s="499"/>
      <c r="I31" s="499"/>
      <c r="J31" s="499"/>
      <c r="K31" s="15"/>
      <c r="L31" s="18"/>
    </row>
    <row r="32" spans="1:12" ht="19.5" customHeight="1" x14ac:dyDescent="0.5">
      <c r="A32" s="20"/>
      <c r="B32" s="15"/>
      <c r="C32" s="15"/>
      <c r="D32" s="15"/>
      <c r="E32" s="15"/>
      <c r="F32" s="21"/>
      <c r="G32" s="15"/>
      <c r="H32" s="499"/>
      <c r="I32" s="499"/>
      <c r="J32" s="499"/>
      <c r="K32" s="15"/>
      <c r="L32" s="18"/>
    </row>
    <row r="33" spans="1:12" ht="19.5" customHeight="1" x14ac:dyDescent="0.3">
      <c r="A33" s="19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8"/>
    </row>
    <row r="34" spans="1:12" ht="19.5" customHeight="1" x14ac:dyDescent="0.3">
      <c r="A34" s="19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8"/>
    </row>
    <row r="35" spans="1:12" ht="19.5" customHeight="1" x14ac:dyDescent="0.3">
      <c r="A35" s="28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30"/>
    </row>
    <row r="36" spans="1:12" x14ac:dyDescent="0.3"/>
    <row r="37" spans="1:12" x14ac:dyDescent="0.3"/>
    <row r="38" spans="1:12" x14ac:dyDescent="0.3"/>
  </sheetData>
  <sheetProtection algorithmName="SHA-512" hashValue="qIciUJMCN75JWi3sbjKMiu7row9C2cYXgR5xrGvX+UKXjCjJtaEL6Qf1z1tx5mB1xQ42a2ULA0y7EDU/gKXMCw==" saltValue="Q+8SxmJcIIClGEnn9DUYzQ==" spinCount="100000" sheet="1" objects="1" scenarios="1"/>
  <mergeCells count="11">
    <mergeCell ref="B25:E25"/>
    <mergeCell ref="G25:J25"/>
    <mergeCell ref="E27:E29"/>
    <mergeCell ref="H28:J28"/>
    <mergeCell ref="H29:J32"/>
    <mergeCell ref="C11:I11"/>
    <mergeCell ref="I13:I15"/>
    <mergeCell ref="B18:E18"/>
    <mergeCell ref="G18:J18"/>
    <mergeCell ref="E20:E22"/>
    <mergeCell ref="J20:J22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22"/>
  <sheetViews>
    <sheetView zoomScale="90" zoomScaleNormal="90" workbookViewId="0">
      <selection activeCell="C24" sqref="C24"/>
    </sheetView>
  </sheetViews>
  <sheetFormatPr defaultColWidth="8.44140625" defaultRowHeight="14.4" x14ac:dyDescent="0.3"/>
  <cols>
    <col min="1" max="1" width="11" customWidth="1"/>
    <col min="2" max="2" width="27.44140625" customWidth="1"/>
    <col min="3" max="3" width="25.88671875" customWidth="1"/>
    <col min="4" max="5" width="16.44140625" customWidth="1"/>
    <col min="9" max="9" width="11" customWidth="1"/>
    <col min="10" max="10" width="15.6640625" customWidth="1"/>
    <col min="11" max="11" width="17.6640625" customWidth="1"/>
    <col min="12" max="12" width="17.44140625" customWidth="1"/>
  </cols>
  <sheetData>
    <row r="1" spans="1:19" x14ac:dyDescent="0.3">
      <c r="A1" t="s">
        <v>119</v>
      </c>
      <c r="B1" t="s">
        <v>120</v>
      </c>
      <c r="C1" t="s">
        <v>121</v>
      </c>
      <c r="D1" t="s">
        <v>122</v>
      </c>
      <c r="E1" t="s">
        <v>123</v>
      </c>
      <c r="F1" t="s">
        <v>33</v>
      </c>
      <c r="G1" t="s">
        <v>110</v>
      </c>
      <c r="H1" t="s">
        <v>124</v>
      </c>
      <c r="I1" t="s">
        <v>125</v>
      </c>
      <c r="J1" t="s">
        <v>126</v>
      </c>
      <c r="K1" t="s">
        <v>126</v>
      </c>
      <c r="L1" t="s">
        <v>127</v>
      </c>
      <c r="S1" t="str">
        <f t="array" ref="S1:S3">'Listy rozwijane'!$D$2:$D$4</f>
        <v>Single</v>
      </c>
    </row>
    <row r="2" spans="1:19" x14ac:dyDescent="0.3">
      <c r="A2" s="446">
        <v>45429</v>
      </c>
      <c r="B2" t="s">
        <v>24</v>
      </c>
      <c r="C2" t="s">
        <v>24</v>
      </c>
      <c r="D2" t="s">
        <v>21</v>
      </c>
      <c r="E2" t="s">
        <v>66</v>
      </c>
      <c r="F2" t="s">
        <v>49</v>
      </c>
      <c r="G2" t="s">
        <v>128</v>
      </c>
      <c r="H2" t="s">
        <v>75</v>
      </c>
      <c r="I2" s="446">
        <v>45428</v>
      </c>
      <c r="J2" t="s">
        <v>77</v>
      </c>
      <c r="K2" t="s">
        <v>89</v>
      </c>
      <c r="L2" t="s">
        <v>77</v>
      </c>
      <c r="S2" t="str">
        <v>Double</v>
      </c>
    </row>
    <row r="3" spans="1:19" ht="28.8" x14ac:dyDescent="0.3">
      <c r="A3" s="446">
        <v>45430</v>
      </c>
      <c r="B3" s="447" t="s">
        <v>25</v>
      </c>
      <c r="C3" t="s">
        <v>27</v>
      </c>
      <c r="D3" t="s">
        <v>22</v>
      </c>
      <c r="E3" t="s">
        <v>67</v>
      </c>
      <c r="F3" t="s">
        <v>57</v>
      </c>
      <c r="G3" t="s">
        <v>129</v>
      </c>
      <c r="H3" t="s">
        <v>130</v>
      </c>
      <c r="I3" s="446">
        <v>45429</v>
      </c>
      <c r="J3" t="s">
        <v>78</v>
      </c>
      <c r="K3" t="s">
        <v>27</v>
      </c>
      <c r="L3" t="s">
        <v>78</v>
      </c>
      <c r="S3" t="str">
        <v>Triple</v>
      </c>
    </row>
    <row r="4" spans="1:19" x14ac:dyDescent="0.3">
      <c r="A4" s="446">
        <v>45431</v>
      </c>
      <c r="B4" t="s">
        <v>27</v>
      </c>
      <c r="D4" t="s">
        <v>23</v>
      </c>
      <c r="E4" t="s">
        <v>68</v>
      </c>
      <c r="G4" t="s">
        <v>131</v>
      </c>
      <c r="I4" s="446">
        <v>45430</v>
      </c>
      <c r="K4" t="s">
        <v>90</v>
      </c>
      <c r="L4" t="s">
        <v>89</v>
      </c>
    </row>
    <row r="5" spans="1:19" x14ac:dyDescent="0.3">
      <c r="A5" s="446">
        <v>45432</v>
      </c>
      <c r="B5" t="s">
        <v>29</v>
      </c>
      <c r="E5" t="s">
        <v>69</v>
      </c>
      <c r="G5" t="s">
        <v>132</v>
      </c>
      <c r="I5" s="446">
        <v>45431</v>
      </c>
      <c r="K5" t="s">
        <v>91</v>
      </c>
      <c r="L5" t="s">
        <v>27</v>
      </c>
    </row>
    <row r="6" spans="1:19" x14ac:dyDescent="0.3">
      <c r="A6" s="446">
        <v>45433</v>
      </c>
      <c r="E6" t="s">
        <v>70</v>
      </c>
      <c r="G6" t="s">
        <v>58</v>
      </c>
      <c r="I6" s="446">
        <v>45432</v>
      </c>
      <c r="K6" t="s">
        <v>92</v>
      </c>
      <c r="L6" t="s">
        <v>90</v>
      </c>
    </row>
    <row r="7" spans="1:19" x14ac:dyDescent="0.3">
      <c r="A7" s="446">
        <v>45434</v>
      </c>
      <c r="E7" t="s">
        <v>71</v>
      </c>
      <c r="G7" t="s">
        <v>133</v>
      </c>
      <c r="I7" s="446">
        <v>45433</v>
      </c>
      <c r="L7" t="s">
        <v>91</v>
      </c>
    </row>
    <row r="8" spans="1:19" x14ac:dyDescent="0.3">
      <c r="A8" s="446"/>
      <c r="G8" t="s">
        <v>134</v>
      </c>
      <c r="L8" t="s">
        <v>92</v>
      </c>
    </row>
    <row r="9" spans="1:19" x14ac:dyDescent="0.3">
      <c r="A9" s="446"/>
      <c r="G9" t="s">
        <v>135</v>
      </c>
    </row>
    <row r="10" spans="1:19" x14ac:dyDescent="0.3">
      <c r="A10" s="446"/>
      <c r="G10" t="s">
        <v>136</v>
      </c>
    </row>
    <row r="11" spans="1:19" x14ac:dyDescent="0.3">
      <c r="A11" s="446"/>
      <c r="G11" t="s">
        <v>137</v>
      </c>
    </row>
    <row r="12" spans="1:19" x14ac:dyDescent="0.3">
      <c r="A12" s="446"/>
      <c r="G12" t="s">
        <v>138</v>
      </c>
    </row>
    <row r="13" spans="1:19" x14ac:dyDescent="0.3">
      <c r="G13" t="s">
        <v>139</v>
      </c>
    </row>
    <row r="14" spans="1:19" x14ac:dyDescent="0.3">
      <c r="G14" t="s">
        <v>140</v>
      </c>
    </row>
    <row r="15" spans="1:19" x14ac:dyDescent="0.3">
      <c r="G15" t="s">
        <v>141</v>
      </c>
    </row>
    <row r="16" spans="1:19" x14ac:dyDescent="0.3">
      <c r="G16" t="s">
        <v>142</v>
      </c>
    </row>
    <row r="17" spans="7:7" x14ac:dyDescent="0.3">
      <c r="G17" t="s">
        <v>143</v>
      </c>
    </row>
    <row r="18" spans="7:7" x14ac:dyDescent="0.3">
      <c r="G18" t="s">
        <v>50</v>
      </c>
    </row>
    <row r="19" spans="7:7" x14ac:dyDescent="0.3">
      <c r="G19" t="s">
        <v>144</v>
      </c>
    </row>
    <row r="20" spans="7:7" x14ac:dyDescent="0.3">
      <c r="G20" t="s">
        <v>145</v>
      </c>
    </row>
    <row r="21" spans="7:7" x14ac:dyDescent="0.3">
      <c r="G21" t="s">
        <v>146</v>
      </c>
    </row>
    <row r="22" spans="7:7" x14ac:dyDescent="0.3">
      <c r="G22" t="s">
        <v>147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57"/>
  <sheetViews>
    <sheetView topLeftCell="A7" zoomScale="90" zoomScaleNormal="90" workbookViewId="0">
      <selection activeCell="P11" sqref="P11"/>
    </sheetView>
  </sheetViews>
  <sheetFormatPr defaultColWidth="8.44140625" defaultRowHeight="14.4" zeroHeight="1" x14ac:dyDescent="0.3"/>
  <cols>
    <col min="1" max="1" width="4.44140625" customWidth="1"/>
    <col min="2" max="2" width="6.109375" customWidth="1"/>
    <col min="3" max="3" width="13.88671875" customWidth="1"/>
    <col min="4" max="4" width="11.33203125" customWidth="1"/>
    <col min="5" max="5" width="5.5546875" customWidth="1"/>
    <col min="6" max="6" width="14.44140625" customWidth="1"/>
    <col min="7" max="7" width="11" customWidth="1"/>
    <col min="8" max="10" width="9.109375" customWidth="1"/>
    <col min="11" max="11" width="11.33203125" customWidth="1"/>
    <col min="12" max="14" width="9.109375" customWidth="1"/>
    <col min="15" max="15" width="25.5546875" customWidth="1"/>
    <col min="16" max="17" width="12.6640625" customWidth="1"/>
    <col min="18" max="18" width="19.109375" customWidth="1"/>
    <col min="19" max="21" width="16.33203125" customWidth="1"/>
    <col min="22" max="22" width="12.88671875" customWidth="1"/>
    <col min="23" max="23" width="9.109375" customWidth="1"/>
    <col min="24" max="29" width="9.109375" hidden="1" customWidth="1"/>
    <col min="30" max="31" width="9.109375" customWidth="1"/>
    <col min="32" max="39" width="9.109375" hidden="1" customWidth="1"/>
  </cols>
  <sheetData>
    <row r="1" spans="1:33" ht="23.25" customHeight="1" x14ac:dyDescent="0.4">
      <c r="A1" s="31" t="s">
        <v>15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12" t="e">
        <f>#VALUE!</f>
        <v>#VALUE!</v>
      </c>
      <c r="T1" s="12"/>
      <c r="U1" s="12"/>
      <c r="V1" s="15"/>
      <c r="W1" s="15"/>
      <c r="X1" s="15"/>
      <c r="Y1" s="15"/>
      <c r="Z1" s="15"/>
      <c r="AA1" s="15"/>
      <c r="AB1" s="15"/>
      <c r="AC1" s="15"/>
      <c r="AD1" s="34"/>
      <c r="AE1" s="15"/>
      <c r="AF1" s="15"/>
      <c r="AG1" s="15"/>
    </row>
    <row r="2" spans="1:33" ht="23.25" customHeight="1" x14ac:dyDescent="0.3">
      <c r="A2" s="35"/>
      <c r="B2" s="15"/>
      <c r="C2" s="15"/>
      <c r="D2" s="15"/>
      <c r="E2" s="15"/>
      <c r="F2" s="15"/>
      <c r="G2" s="11" t="s">
        <v>16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5"/>
      <c r="S2" s="12"/>
      <c r="T2" s="12"/>
      <c r="U2" s="12"/>
      <c r="V2" s="15"/>
      <c r="W2" s="15"/>
      <c r="X2" s="15"/>
      <c r="Y2" s="15"/>
      <c r="Z2" s="15"/>
      <c r="AA2" s="15"/>
      <c r="AB2" s="15"/>
      <c r="AC2" s="15"/>
      <c r="AD2" s="36"/>
      <c r="AE2" s="15"/>
      <c r="AF2" s="15"/>
      <c r="AG2" s="15"/>
    </row>
    <row r="3" spans="1:33" ht="23.25" customHeight="1" x14ac:dyDescent="0.3">
      <c r="A3" s="35"/>
      <c r="B3" s="10" t="s">
        <v>17</v>
      </c>
      <c r="C3" s="10"/>
      <c r="D3" s="10"/>
      <c r="E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5"/>
      <c r="S3" s="12"/>
      <c r="T3" s="12"/>
      <c r="U3" s="12"/>
      <c r="V3" s="15"/>
      <c r="W3" s="15"/>
      <c r="X3" s="15"/>
      <c r="Y3" s="15"/>
      <c r="Z3" s="15"/>
      <c r="AA3" s="15"/>
    </row>
    <row r="4" spans="1:33" x14ac:dyDescent="0.3">
      <c r="A4" s="35"/>
      <c r="B4" s="15" t="s">
        <v>18</v>
      </c>
      <c r="C4" s="15"/>
      <c r="D4" s="15"/>
      <c r="E4" s="15"/>
      <c r="F4" s="15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5"/>
      <c r="S4" s="12"/>
      <c r="T4" s="12"/>
      <c r="U4" s="12"/>
      <c r="V4" s="15"/>
      <c r="W4" s="15"/>
      <c r="X4" s="15"/>
      <c r="Y4" s="15"/>
      <c r="Z4" s="15"/>
      <c r="AA4" s="15"/>
      <c r="AB4" s="15"/>
      <c r="AC4" s="15"/>
      <c r="AD4" s="36"/>
      <c r="AE4" s="15"/>
      <c r="AF4" s="15"/>
      <c r="AG4" s="15"/>
    </row>
    <row r="5" spans="1:33" x14ac:dyDescent="0.3">
      <c r="A5" s="35"/>
      <c r="B5" s="15" t="s">
        <v>3</v>
      </c>
      <c r="C5" s="37" t="s">
        <v>19</v>
      </c>
      <c r="D5" s="15"/>
      <c r="E5" s="15"/>
      <c r="F5" s="15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36"/>
      <c r="AE5" s="15"/>
      <c r="AF5" s="15"/>
      <c r="AG5" s="15"/>
    </row>
    <row r="6" spans="1:33" ht="33.75" customHeight="1" x14ac:dyDescent="0.3">
      <c r="A6" s="3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9" t="s">
        <v>20</v>
      </c>
      <c r="T6" s="9"/>
      <c r="U6" s="9"/>
      <c r="V6" s="15"/>
      <c r="W6" s="15"/>
      <c r="X6" s="15"/>
      <c r="Y6" s="15"/>
      <c r="Z6" s="15"/>
      <c r="AA6" s="15"/>
      <c r="AB6" s="15"/>
      <c r="AC6" s="15"/>
      <c r="AD6" s="36"/>
      <c r="AE6" s="15"/>
      <c r="AF6" s="15"/>
      <c r="AG6" s="15"/>
    </row>
    <row r="7" spans="1:33" ht="29.25" customHeight="1" x14ac:dyDescent="0.3">
      <c r="A7" s="3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38" t="s">
        <v>21</v>
      </c>
      <c r="T7" s="39" t="s">
        <v>22</v>
      </c>
      <c r="U7" s="40" t="s">
        <v>23</v>
      </c>
      <c r="V7" s="15"/>
      <c r="W7" s="15"/>
      <c r="X7" s="15"/>
      <c r="Y7" s="15"/>
      <c r="Z7" s="15"/>
      <c r="AA7" s="15"/>
      <c r="AB7" s="15"/>
      <c r="AC7" s="15"/>
      <c r="AD7" s="36"/>
      <c r="AE7" s="15"/>
      <c r="AF7" s="15"/>
      <c r="AG7" s="15"/>
    </row>
    <row r="8" spans="1:33" ht="29.25" customHeight="1" x14ac:dyDescent="0.3">
      <c r="A8" s="3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41" t="s">
        <v>24</v>
      </c>
      <c r="S8" s="42">
        <v>2000</v>
      </c>
      <c r="T8" s="43">
        <v>2500</v>
      </c>
      <c r="U8" s="44">
        <v>3000</v>
      </c>
      <c r="V8" s="15"/>
      <c r="W8" s="15"/>
      <c r="X8" s="15"/>
      <c r="Y8" s="15"/>
      <c r="Z8" s="15"/>
      <c r="AA8" s="15"/>
      <c r="AB8" s="15"/>
      <c r="AC8" s="15"/>
      <c r="AD8" s="36"/>
      <c r="AE8" s="15"/>
      <c r="AF8" s="15"/>
      <c r="AG8" s="15"/>
    </row>
    <row r="9" spans="1:33" ht="29.25" customHeight="1" x14ac:dyDescent="0.3">
      <c r="A9" s="3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41" t="s">
        <v>25</v>
      </c>
      <c r="S9" s="42">
        <v>2500</v>
      </c>
      <c r="T9" s="42">
        <v>3000</v>
      </c>
      <c r="U9" s="44">
        <v>4000</v>
      </c>
      <c r="V9" s="15"/>
      <c r="W9" s="15"/>
      <c r="X9" s="15"/>
      <c r="Y9" s="15"/>
      <c r="Z9" s="15"/>
      <c r="AA9" s="15"/>
      <c r="AB9" s="15"/>
      <c r="AC9" s="15"/>
      <c r="AD9" s="36"/>
      <c r="AE9" s="15"/>
      <c r="AF9" s="15"/>
      <c r="AG9" s="15"/>
    </row>
    <row r="10" spans="1:33" ht="29.25" customHeight="1" x14ac:dyDescent="0.3">
      <c r="A10" s="35"/>
      <c r="B10" s="21" t="s">
        <v>26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41" t="s">
        <v>27</v>
      </c>
      <c r="S10" s="42">
        <v>2000</v>
      </c>
      <c r="T10" s="43">
        <v>2500</v>
      </c>
      <c r="U10" s="44">
        <v>3000</v>
      </c>
      <c r="V10" s="15"/>
      <c r="W10" s="15"/>
      <c r="X10" s="15"/>
      <c r="Y10" s="15"/>
      <c r="Z10" s="15"/>
      <c r="AA10" s="15"/>
      <c r="AB10" s="15"/>
      <c r="AC10" s="15"/>
      <c r="AD10" s="36"/>
      <c r="AE10" s="15"/>
      <c r="AF10" s="15"/>
      <c r="AG10" s="15"/>
    </row>
    <row r="11" spans="1:33" ht="29.25" customHeight="1" x14ac:dyDescent="0.3">
      <c r="A11" s="35"/>
      <c r="B11" s="45" t="s">
        <v>28</v>
      </c>
      <c r="C11" s="46"/>
      <c r="D11" s="46"/>
      <c r="E11" s="46"/>
      <c r="F11" s="46"/>
      <c r="G11" s="46"/>
      <c r="H11" s="46" t="s">
        <v>7</v>
      </c>
      <c r="I11" s="46"/>
      <c r="J11" s="15"/>
      <c r="K11" s="15"/>
      <c r="L11" s="15"/>
      <c r="M11" s="15"/>
      <c r="N11" s="15"/>
      <c r="O11" s="15"/>
      <c r="P11" s="15"/>
      <c r="Q11" s="15"/>
      <c r="R11" s="41" t="s">
        <v>29</v>
      </c>
      <c r="S11" s="42">
        <v>2500</v>
      </c>
      <c r="T11" s="42">
        <v>3000</v>
      </c>
      <c r="U11" s="44">
        <v>4000</v>
      </c>
      <c r="V11" s="15"/>
      <c r="W11" s="15"/>
      <c r="X11" s="15"/>
      <c r="Y11" s="15"/>
      <c r="Z11" s="15"/>
      <c r="AA11" s="15"/>
      <c r="AB11" s="15"/>
      <c r="AC11" s="15"/>
      <c r="AD11" s="36"/>
      <c r="AE11" s="15"/>
      <c r="AF11" s="15"/>
      <c r="AG11" s="15"/>
    </row>
    <row r="12" spans="1:33" x14ac:dyDescent="0.3">
      <c r="A12" s="35"/>
      <c r="B12" s="8" t="str">
        <f>IF('1. Summary'!B11="","",'1. Summary'!B11)</f>
        <v/>
      </c>
      <c r="C12" s="8"/>
      <c r="D12" s="8"/>
      <c r="E12" s="8"/>
      <c r="F12" s="8"/>
      <c r="G12" s="46"/>
      <c r="H12" s="8" t="str">
        <f>IF('1. Summary'!B17="","",'1. Summary'!B17)</f>
        <v/>
      </c>
      <c r="I12" s="8"/>
      <c r="J12" s="8"/>
      <c r="K12" s="8"/>
      <c r="L12" s="8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36"/>
      <c r="AE12" s="15"/>
      <c r="AF12" s="15"/>
      <c r="AG12" s="15"/>
    </row>
    <row r="13" spans="1:33" x14ac:dyDescent="0.3">
      <c r="A13" s="35"/>
      <c r="B13" s="46" t="s">
        <v>3</v>
      </c>
      <c r="C13" s="46"/>
      <c r="D13" s="46"/>
      <c r="E13" s="46"/>
      <c r="F13" s="46"/>
      <c r="G13" s="46"/>
      <c r="H13" s="46" t="s">
        <v>10</v>
      </c>
      <c r="I13" s="46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36"/>
      <c r="AE13" s="15"/>
      <c r="AF13" s="15"/>
      <c r="AG13" s="15"/>
    </row>
    <row r="14" spans="1:33" x14ac:dyDescent="0.3">
      <c r="A14" s="35"/>
      <c r="B14" s="8" t="str">
        <f>IF('1. Summary'!B14="","",'1. Summary'!B14)</f>
        <v/>
      </c>
      <c r="C14" s="8"/>
      <c r="D14" s="8"/>
      <c r="E14" s="8"/>
      <c r="F14" s="8"/>
      <c r="G14" s="15"/>
      <c r="H14" s="8" t="str">
        <f>IF('1. Summary'!B20="","",'1. Summary'!B20)</f>
        <v/>
      </c>
      <c r="I14" s="8"/>
      <c r="J14" s="8"/>
      <c r="K14" s="8"/>
      <c r="L14" s="8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36"/>
      <c r="AE14" s="15"/>
      <c r="AF14" s="15"/>
      <c r="AG14" s="15"/>
    </row>
    <row r="15" spans="1:33" x14ac:dyDescent="0.3">
      <c r="A15" s="3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36"/>
      <c r="AE15" s="15"/>
      <c r="AF15" s="15"/>
      <c r="AG15" s="15"/>
    </row>
    <row r="16" spans="1:33" x14ac:dyDescent="0.3">
      <c r="A16" s="3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36"/>
      <c r="AE16" s="15"/>
      <c r="AF16" s="15"/>
      <c r="AG16" s="15"/>
    </row>
    <row r="17" spans="1:32" ht="15" customHeight="1" x14ac:dyDescent="0.3">
      <c r="A17" s="35"/>
      <c r="B17" s="7" t="s">
        <v>30</v>
      </c>
      <c r="C17" s="6" t="s">
        <v>31</v>
      </c>
      <c r="D17" s="5" t="s">
        <v>32</v>
      </c>
      <c r="E17" s="5" t="s">
        <v>33</v>
      </c>
      <c r="F17" s="5" t="s">
        <v>34</v>
      </c>
      <c r="G17" s="4" t="s">
        <v>35</v>
      </c>
      <c r="H17" s="4"/>
      <c r="I17" s="4"/>
      <c r="J17" s="4"/>
      <c r="K17" s="4"/>
      <c r="L17" s="4"/>
      <c r="M17" s="4"/>
      <c r="N17" s="4"/>
      <c r="O17" s="3" t="s">
        <v>36</v>
      </c>
      <c r="P17" s="3"/>
      <c r="Q17" s="3"/>
      <c r="R17" s="3"/>
      <c r="S17" s="3"/>
      <c r="T17" s="3"/>
      <c r="U17" s="3"/>
      <c r="V17" s="2" t="s">
        <v>37</v>
      </c>
      <c r="W17" s="15"/>
      <c r="X17" s="15"/>
      <c r="Y17" s="15"/>
      <c r="Z17" s="15"/>
      <c r="AA17" s="15"/>
      <c r="AB17" s="15"/>
      <c r="AC17" s="15"/>
      <c r="AD17" s="36"/>
      <c r="AE17" s="15"/>
      <c r="AF17" s="15"/>
    </row>
    <row r="18" spans="1:32" x14ac:dyDescent="0.3">
      <c r="A18" s="35"/>
      <c r="B18" s="7"/>
      <c r="C18" s="6"/>
      <c r="D18" s="5"/>
      <c r="E18" s="5"/>
      <c r="F18" s="5"/>
      <c r="G18" s="4"/>
      <c r="H18" s="4"/>
      <c r="I18" s="4"/>
      <c r="J18" s="4"/>
      <c r="K18" s="4"/>
      <c r="L18" s="4"/>
      <c r="M18" s="4"/>
      <c r="N18" s="4"/>
      <c r="O18" s="3"/>
      <c r="P18" s="3"/>
      <c r="Q18" s="3"/>
      <c r="R18" s="3"/>
      <c r="S18" s="3"/>
      <c r="T18" s="3"/>
      <c r="U18" s="3"/>
      <c r="V18" s="2"/>
      <c r="W18" s="15"/>
      <c r="X18" s="15"/>
      <c r="Y18" s="15"/>
      <c r="Z18" s="15"/>
      <c r="AA18" s="15"/>
      <c r="AB18" s="15"/>
      <c r="AC18" s="15"/>
      <c r="AD18" s="36"/>
      <c r="AE18" s="15"/>
      <c r="AF18" s="15"/>
    </row>
    <row r="19" spans="1:32" ht="30.75" customHeight="1" x14ac:dyDescent="0.3">
      <c r="A19" s="35"/>
      <c r="B19" s="7"/>
      <c r="C19" s="6"/>
      <c r="D19" s="5"/>
      <c r="E19" s="5"/>
      <c r="F19" s="5"/>
      <c r="G19" s="1" t="s">
        <v>38</v>
      </c>
      <c r="H19" s="1"/>
      <c r="I19" s="1"/>
      <c r="J19" s="1"/>
      <c r="K19" s="448" t="s">
        <v>39</v>
      </c>
      <c r="L19" s="448"/>
      <c r="M19" s="448"/>
      <c r="N19" s="448"/>
      <c r="O19" s="449" t="s">
        <v>40</v>
      </c>
      <c r="P19" s="450" t="s">
        <v>41</v>
      </c>
      <c r="Q19" s="450"/>
      <c r="R19" s="450"/>
      <c r="S19" s="450"/>
      <c r="T19" s="450"/>
      <c r="U19" s="450"/>
      <c r="V19" s="2"/>
      <c r="W19" s="15"/>
      <c r="X19" s="15"/>
      <c r="Y19" s="15"/>
      <c r="Z19" s="15"/>
      <c r="AA19" s="15"/>
      <c r="AB19" s="15"/>
      <c r="AC19" s="15"/>
      <c r="AD19" s="36"/>
      <c r="AE19" s="15"/>
      <c r="AF19" s="15"/>
    </row>
    <row r="20" spans="1:32" x14ac:dyDescent="0.3">
      <c r="A20" s="35"/>
      <c r="B20" s="7"/>
      <c r="C20" s="6"/>
      <c r="D20" s="5"/>
      <c r="E20" s="5"/>
      <c r="F20" s="5"/>
      <c r="G20" s="47" t="s">
        <v>42</v>
      </c>
      <c r="H20" s="48" t="s">
        <v>43</v>
      </c>
      <c r="I20" s="48" t="s">
        <v>44</v>
      </c>
      <c r="J20" s="49" t="s">
        <v>45</v>
      </c>
      <c r="K20" s="47" t="s">
        <v>42</v>
      </c>
      <c r="L20" s="48" t="s">
        <v>43</v>
      </c>
      <c r="M20" s="48" t="s">
        <v>44</v>
      </c>
      <c r="N20" s="50" t="s">
        <v>45</v>
      </c>
      <c r="O20" s="449"/>
      <c r="P20" s="450"/>
      <c r="Q20" s="450"/>
      <c r="R20" s="450"/>
      <c r="S20" s="450"/>
      <c r="T20" s="450"/>
      <c r="U20" s="450"/>
      <c r="V20" s="2"/>
      <c r="W20" s="15"/>
      <c r="X20" s="15"/>
      <c r="Y20" s="15"/>
      <c r="Z20" s="15"/>
      <c r="AA20" s="15"/>
      <c r="AB20" s="15"/>
      <c r="AC20" s="15"/>
      <c r="AD20" s="36"/>
      <c r="AE20" s="15"/>
      <c r="AF20" s="15"/>
    </row>
    <row r="21" spans="1:32" x14ac:dyDescent="0.3">
      <c r="A21" s="35"/>
      <c r="B21" s="51" t="s">
        <v>46</v>
      </c>
      <c r="C21" s="52" t="s">
        <v>47</v>
      </c>
      <c r="D21" s="53" t="s">
        <v>48</v>
      </c>
      <c r="E21" s="54" t="s">
        <v>49</v>
      </c>
      <c r="F21" s="55" t="s">
        <v>50</v>
      </c>
      <c r="G21" s="56">
        <v>45429</v>
      </c>
      <c r="H21" s="57">
        <v>0.625</v>
      </c>
      <c r="I21" s="53" t="s">
        <v>51</v>
      </c>
      <c r="J21" s="58" t="s">
        <v>52</v>
      </c>
      <c r="K21" s="59">
        <v>45432</v>
      </c>
      <c r="L21" s="57">
        <v>0.29166666666666702</v>
      </c>
      <c r="M21" s="53" t="s">
        <v>51</v>
      </c>
      <c r="N21" s="58" t="s">
        <v>53</v>
      </c>
      <c r="O21" s="60" t="s">
        <v>24</v>
      </c>
      <c r="P21" s="451" t="s">
        <v>21</v>
      </c>
      <c r="Q21" s="451"/>
      <c r="R21" s="451"/>
      <c r="S21" s="451"/>
      <c r="T21" s="451"/>
      <c r="U21" s="451"/>
      <c r="V21" s="61"/>
      <c r="W21" s="15"/>
      <c r="X21" s="15"/>
      <c r="Y21" s="15"/>
      <c r="Z21" s="15"/>
      <c r="AA21" s="15"/>
      <c r="AB21" s="15"/>
      <c r="AC21" s="15"/>
      <c r="AD21" s="36"/>
      <c r="AE21" s="15"/>
      <c r="AF21" s="15"/>
    </row>
    <row r="22" spans="1:32" x14ac:dyDescent="0.3">
      <c r="A22" s="35"/>
      <c r="B22" s="62" t="s">
        <v>54</v>
      </c>
      <c r="C22" s="63" t="s">
        <v>55</v>
      </c>
      <c r="D22" s="64" t="s">
        <v>56</v>
      </c>
      <c r="E22" s="65" t="s">
        <v>57</v>
      </c>
      <c r="F22" s="66" t="s">
        <v>58</v>
      </c>
      <c r="G22" s="67">
        <v>45429</v>
      </c>
      <c r="H22" s="68">
        <v>0.52083333333333304</v>
      </c>
      <c r="I22" s="64" t="s">
        <v>59</v>
      </c>
      <c r="J22" s="69" t="s">
        <v>60</v>
      </c>
      <c r="K22" s="70">
        <v>45432</v>
      </c>
      <c r="L22" s="68">
        <v>0.8125</v>
      </c>
      <c r="M22" s="64" t="s">
        <v>59</v>
      </c>
      <c r="N22" s="69" t="s">
        <v>61</v>
      </c>
      <c r="O22" s="71" t="s">
        <v>27</v>
      </c>
      <c r="P22" s="452" t="s">
        <v>21</v>
      </c>
      <c r="Q22" s="452"/>
      <c r="R22" s="452"/>
      <c r="S22" s="452"/>
      <c r="T22" s="452"/>
      <c r="U22" s="452"/>
      <c r="V22" s="72"/>
      <c r="W22" s="15"/>
      <c r="X22" s="15"/>
      <c r="Y22" s="15"/>
      <c r="Z22" s="15"/>
      <c r="AA22" s="15"/>
      <c r="AB22" s="15"/>
      <c r="AC22" s="15"/>
      <c r="AD22" s="36"/>
      <c r="AE22" s="15"/>
      <c r="AF22" s="15"/>
    </row>
    <row r="23" spans="1:32" x14ac:dyDescent="0.3">
      <c r="A23" s="35"/>
      <c r="B23" s="73">
        <v>1</v>
      </c>
      <c r="C23" s="74"/>
      <c r="D23" s="75"/>
      <c r="E23" s="76"/>
      <c r="F23" s="77"/>
      <c r="G23" s="59"/>
      <c r="H23" s="75"/>
      <c r="I23" s="75"/>
      <c r="J23" s="78"/>
      <c r="K23" s="59"/>
      <c r="L23" s="75"/>
      <c r="M23" s="75"/>
      <c r="N23" s="79"/>
      <c r="O23" s="80" t="s">
        <v>24</v>
      </c>
      <c r="P23" s="453" t="s">
        <v>21</v>
      </c>
      <c r="Q23" s="453"/>
      <c r="R23" s="453"/>
      <c r="S23" s="453"/>
      <c r="T23" s="453"/>
      <c r="U23" s="453"/>
      <c r="V23" s="81">
        <f t="shared" ref="V23:V47" si="0">SUM(X23:AC23)</f>
        <v>2000</v>
      </c>
      <c r="W23" s="15"/>
      <c r="X23" s="82">
        <f t="shared" ref="X23:X30" si="1">IF(P23="Single",VLOOKUP($O23,R8:U11,2,FALSE()),0)+IF(P23="Double",VLOOKUP($O23,R8:U11,3,FALSE()),0)+IF(P23="Triple",VLOOKUP($O23,R8:U11,4,FALSE()),0)</f>
        <v>2000</v>
      </c>
      <c r="Y23" s="15"/>
      <c r="Z23" s="15"/>
      <c r="AA23" s="15"/>
      <c r="AB23" s="15"/>
      <c r="AC23" s="15"/>
      <c r="AD23" s="36"/>
      <c r="AE23" s="15"/>
      <c r="AF23" s="15"/>
    </row>
    <row r="24" spans="1:32" ht="28.8" x14ac:dyDescent="0.3">
      <c r="A24" s="35"/>
      <c r="B24" s="83">
        <v>2</v>
      </c>
      <c r="C24" s="84"/>
      <c r="D24" s="85"/>
      <c r="E24" s="86"/>
      <c r="F24" s="87"/>
      <c r="G24" s="88"/>
      <c r="H24" s="85"/>
      <c r="I24" s="85"/>
      <c r="J24" s="89"/>
      <c r="K24" s="88"/>
      <c r="L24" s="85"/>
      <c r="M24" s="85"/>
      <c r="N24" s="90"/>
      <c r="O24" s="91" t="s">
        <v>25</v>
      </c>
      <c r="P24" s="454" t="s">
        <v>22</v>
      </c>
      <c r="Q24" s="454"/>
      <c r="R24" s="454"/>
      <c r="S24" s="454"/>
      <c r="T24" s="454"/>
      <c r="U24" s="454"/>
      <c r="V24" s="81">
        <f t="shared" si="0"/>
        <v>3000</v>
      </c>
      <c r="W24" s="15"/>
      <c r="X24" s="82">
        <f t="shared" si="1"/>
        <v>3000</v>
      </c>
      <c r="Y24" s="15"/>
      <c r="Z24" s="15"/>
      <c r="AA24" s="15"/>
      <c r="AB24" s="15"/>
      <c r="AC24" s="15"/>
      <c r="AD24" s="36"/>
      <c r="AE24" s="15"/>
      <c r="AF24" s="15"/>
    </row>
    <row r="25" spans="1:32" x14ac:dyDescent="0.3">
      <c r="A25" s="35"/>
      <c r="B25" s="73">
        <v>3</v>
      </c>
      <c r="C25" s="84"/>
      <c r="D25" s="85"/>
      <c r="E25" s="86"/>
      <c r="F25" s="87"/>
      <c r="G25" s="88"/>
      <c r="H25" s="85"/>
      <c r="I25" s="85"/>
      <c r="J25" s="89"/>
      <c r="K25" s="88"/>
      <c r="L25" s="85"/>
      <c r="M25" s="85"/>
      <c r="N25" s="90"/>
      <c r="O25" s="91" t="s">
        <v>27</v>
      </c>
      <c r="P25" s="454" t="s">
        <v>23</v>
      </c>
      <c r="Q25" s="454"/>
      <c r="R25" s="454"/>
      <c r="S25" s="454"/>
      <c r="T25" s="454"/>
      <c r="U25" s="454"/>
      <c r="V25" s="81">
        <f t="shared" si="0"/>
        <v>3000</v>
      </c>
      <c r="W25" s="15"/>
      <c r="X25" s="82">
        <f t="shared" si="1"/>
        <v>3000</v>
      </c>
      <c r="Y25" s="15"/>
      <c r="Z25" s="15"/>
      <c r="AA25" s="15"/>
      <c r="AB25" s="15"/>
      <c r="AC25" s="15"/>
      <c r="AD25" s="36"/>
      <c r="AE25" s="15"/>
      <c r="AF25" s="15"/>
    </row>
    <row r="26" spans="1:32" x14ac:dyDescent="0.3">
      <c r="A26" s="35"/>
      <c r="B26" s="83">
        <v>4</v>
      </c>
      <c r="C26" s="84"/>
      <c r="D26" s="85"/>
      <c r="E26" s="86"/>
      <c r="F26" s="87"/>
      <c r="G26" s="88"/>
      <c r="H26" s="85"/>
      <c r="I26" s="85"/>
      <c r="J26" s="89"/>
      <c r="K26" s="88"/>
      <c r="L26" s="85"/>
      <c r="M26" s="85"/>
      <c r="N26" s="90"/>
      <c r="O26" s="91" t="s">
        <v>29</v>
      </c>
      <c r="P26" s="454" t="s">
        <v>21</v>
      </c>
      <c r="Q26" s="454"/>
      <c r="R26" s="454"/>
      <c r="S26" s="454"/>
      <c r="T26" s="454"/>
      <c r="U26" s="454"/>
      <c r="V26" s="81">
        <f t="shared" si="0"/>
        <v>2500</v>
      </c>
      <c r="W26" s="15"/>
      <c r="X26" s="82">
        <f t="shared" si="1"/>
        <v>2500</v>
      </c>
      <c r="Y26" s="15"/>
      <c r="Z26" s="15"/>
      <c r="AA26" s="15"/>
      <c r="AB26" s="15"/>
      <c r="AC26" s="15"/>
      <c r="AD26" s="36"/>
      <c r="AE26" s="15"/>
      <c r="AF26" s="15"/>
    </row>
    <row r="27" spans="1:32" x14ac:dyDescent="0.3">
      <c r="A27" s="35"/>
      <c r="B27" s="73">
        <v>5</v>
      </c>
      <c r="C27" s="84"/>
      <c r="D27" s="85"/>
      <c r="E27" s="86"/>
      <c r="F27" s="87"/>
      <c r="G27" s="88"/>
      <c r="H27" s="85"/>
      <c r="I27" s="85"/>
      <c r="J27" s="89"/>
      <c r="K27" s="88"/>
      <c r="L27" s="85"/>
      <c r="M27" s="85"/>
      <c r="N27" s="90"/>
      <c r="O27" s="91"/>
      <c r="P27" s="454"/>
      <c r="Q27" s="454"/>
      <c r="R27" s="454"/>
      <c r="S27" s="454"/>
      <c r="T27" s="454"/>
      <c r="U27" s="454"/>
      <c r="V27" s="81">
        <f t="shared" si="0"/>
        <v>0</v>
      </c>
      <c r="W27" s="15"/>
      <c r="X27" s="82">
        <f t="shared" si="1"/>
        <v>0</v>
      </c>
      <c r="Y27" s="15"/>
      <c r="Z27" s="15"/>
      <c r="AA27" s="15"/>
      <c r="AB27" s="15"/>
      <c r="AC27" s="15"/>
      <c r="AD27" s="36"/>
      <c r="AE27" s="15"/>
      <c r="AF27" s="15"/>
    </row>
    <row r="28" spans="1:32" x14ac:dyDescent="0.3">
      <c r="A28" s="35"/>
      <c r="B28" s="83">
        <v>6</v>
      </c>
      <c r="C28" s="84"/>
      <c r="D28" s="85"/>
      <c r="E28" s="86"/>
      <c r="F28" s="87"/>
      <c r="G28" s="88"/>
      <c r="H28" s="85"/>
      <c r="I28" s="85"/>
      <c r="J28" s="89"/>
      <c r="K28" s="88"/>
      <c r="L28" s="85"/>
      <c r="M28" s="85"/>
      <c r="N28" s="90"/>
      <c r="O28" s="91"/>
      <c r="P28" s="454"/>
      <c r="Q28" s="454"/>
      <c r="R28" s="454"/>
      <c r="S28" s="454"/>
      <c r="T28" s="454"/>
      <c r="U28" s="454"/>
      <c r="V28" s="81">
        <f t="shared" si="0"/>
        <v>0</v>
      </c>
      <c r="W28" s="15"/>
      <c r="X28" s="82">
        <f t="shared" si="1"/>
        <v>0</v>
      </c>
      <c r="Y28" s="15"/>
      <c r="Z28" s="15"/>
      <c r="AA28" s="15"/>
      <c r="AB28" s="15"/>
      <c r="AC28" s="15"/>
      <c r="AD28" s="36"/>
      <c r="AE28" s="15"/>
      <c r="AF28" s="15"/>
    </row>
    <row r="29" spans="1:32" x14ac:dyDescent="0.3">
      <c r="A29" s="35"/>
      <c r="B29" s="73">
        <v>7</v>
      </c>
      <c r="C29" s="84"/>
      <c r="D29" s="85"/>
      <c r="E29" s="86"/>
      <c r="F29" s="87"/>
      <c r="G29" s="88"/>
      <c r="H29" s="85"/>
      <c r="I29" s="85"/>
      <c r="J29" s="89"/>
      <c r="K29" s="88"/>
      <c r="L29" s="85"/>
      <c r="M29" s="85"/>
      <c r="N29" s="90"/>
      <c r="O29" s="91"/>
      <c r="P29" s="454"/>
      <c r="Q29" s="454"/>
      <c r="R29" s="454"/>
      <c r="S29" s="454"/>
      <c r="T29" s="454"/>
      <c r="U29" s="454"/>
      <c r="V29" s="81">
        <f t="shared" si="0"/>
        <v>0</v>
      </c>
      <c r="W29" s="15"/>
      <c r="X29" s="82">
        <f t="shared" si="1"/>
        <v>0</v>
      </c>
      <c r="Y29" s="15"/>
      <c r="Z29" s="15"/>
      <c r="AA29" s="15"/>
      <c r="AB29" s="15"/>
      <c r="AC29" s="15"/>
      <c r="AD29" s="36"/>
      <c r="AE29" s="15"/>
      <c r="AF29" s="15"/>
    </row>
    <row r="30" spans="1:32" x14ac:dyDescent="0.3">
      <c r="A30" s="35"/>
      <c r="B30" s="83">
        <v>8</v>
      </c>
      <c r="C30" s="84"/>
      <c r="D30" s="85"/>
      <c r="E30" s="86"/>
      <c r="F30" s="87"/>
      <c r="G30" s="88"/>
      <c r="H30" s="85"/>
      <c r="I30" s="85"/>
      <c r="J30" s="89"/>
      <c r="K30" s="88"/>
      <c r="L30" s="85"/>
      <c r="M30" s="85"/>
      <c r="N30" s="90"/>
      <c r="O30" s="91"/>
      <c r="P30" s="454"/>
      <c r="Q30" s="454"/>
      <c r="R30" s="454"/>
      <c r="S30" s="454"/>
      <c r="T30" s="454"/>
      <c r="U30" s="454"/>
      <c r="V30" s="81">
        <f t="shared" si="0"/>
        <v>0</v>
      </c>
      <c r="W30" s="15"/>
      <c r="X30" s="82">
        <f t="shared" si="1"/>
        <v>0</v>
      </c>
      <c r="Y30" s="15"/>
      <c r="Z30" s="15"/>
      <c r="AA30" s="15"/>
      <c r="AB30" s="15"/>
      <c r="AC30" s="15"/>
      <c r="AD30" s="36"/>
      <c r="AE30" s="15"/>
      <c r="AF30" s="15"/>
    </row>
    <row r="31" spans="1:32" x14ac:dyDescent="0.3">
      <c r="A31" s="35"/>
      <c r="B31" s="73">
        <v>9</v>
      </c>
      <c r="C31" s="84"/>
      <c r="D31" s="85"/>
      <c r="E31" s="86"/>
      <c r="F31" s="87"/>
      <c r="G31" s="88"/>
      <c r="H31" s="85"/>
      <c r="I31" s="85"/>
      <c r="J31" s="89"/>
      <c r="K31" s="88"/>
      <c r="L31" s="85"/>
      <c r="M31" s="85"/>
      <c r="N31" s="90"/>
      <c r="O31" s="91"/>
      <c r="P31" s="454"/>
      <c r="Q31" s="454"/>
      <c r="R31" s="454"/>
      <c r="S31" s="454"/>
      <c r="T31" s="454"/>
      <c r="U31" s="454"/>
      <c r="V31" s="81">
        <f t="shared" si="0"/>
        <v>0</v>
      </c>
      <c r="W31" s="15"/>
      <c r="X31" s="82">
        <f t="shared" ref="X31:X47" si="2">IF(P31="Single",VLOOKUP($O31,$V$8:$W$9,2,FALSE()),0)+IF(P31="Twin (2 beds)",VLOOKUP($O31,$V$8:$W$9,3,FALSE()),0)+IF(P31="Double (1 bed)",VLOOKUP($O31,$V$8:$W$9,4,FALSE()),0)</f>
        <v>0</v>
      </c>
      <c r="Y31" s="15"/>
      <c r="Z31" s="15"/>
      <c r="AA31" s="15"/>
      <c r="AB31" s="15"/>
      <c r="AC31" s="15"/>
      <c r="AD31" s="36"/>
      <c r="AE31" s="15"/>
      <c r="AF31" s="15"/>
    </row>
    <row r="32" spans="1:32" x14ac:dyDescent="0.3">
      <c r="A32" s="35"/>
      <c r="B32" s="83">
        <v>10</v>
      </c>
      <c r="C32" s="84"/>
      <c r="D32" s="85"/>
      <c r="E32" s="86"/>
      <c r="F32" s="87"/>
      <c r="G32" s="88"/>
      <c r="H32" s="85"/>
      <c r="I32" s="85"/>
      <c r="J32" s="89"/>
      <c r="K32" s="88"/>
      <c r="L32" s="85"/>
      <c r="M32" s="85"/>
      <c r="N32" s="90"/>
      <c r="O32" s="91"/>
      <c r="P32" s="454"/>
      <c r="Q32" s="454"/>
      <c r="R32" s="454"/>
      <c r="S32" s="454"/>
      <c r="T32" s="454"/>
      <c r="U32" s="454"/>
      <c r="V32" s="81">
        <f t="shared" si="0"/>
        <v>0</v>
      </c>
      <c r="W32" s="15"/>
      <c r="X32" s="82">
        <f t="shared" si="2"/>
        <v>0</v>
      </c>
      <c r="Y32" s="15"/>
      <c r="Z32" s="15"/>
      <c r="AA32" s="15"/>
      <c r="AB32" s="15"/>
      <c r="AC32" s="15"/>
      <c r="AD32" s="36"/>
      <c r="AE32" s="15"/>
      <c r="AF32" s="15"/>
    </row>
    <row r="33" spans="1:32" x14ac:dyDescent="0.3">
      <c r="A33" s="35"/>
      <c r="B33" s="73">
        <v>11</v>
      </c>
      <c r="C33" s="84"/>
      <c r="D33" s="85"/>
      <c r="E33" s="86"/>
      <c r="F33" s="87"/>
      <c r="G33" s="88"/>
      <c r="H33" s="85"/>
      <c r="I33" s="85"/>
      <c r="J33" s="89"/>
      <c r="K33" s="88"/>
      <c r="L33" s="85"/>
      <c r="M33" s="85"/>
      <c r="N33" s="90"/>
      <c r="O33" s="91"/>
      <c r="P33" s="454"/>
      <c r="Q33" s="454"/>
      <c r="R33" s="454"/>
      <c r="S33" s="454"/>
      <c r="T33" s="454"/>
      <c r="U33" s="454"/>
      <c r="V33" s="81">
        <f t="shared" si="0"/>
        <v>0</v>
      </c>
      <c r="W33" s="15"/>
      <c r="X33" s="82">
        <f t="shared" si="2"/>
        <v>0</v>
      </c>
      <c r="Y33" s="15"/>
      <c r="Z33" s="15"/>
      <c r="AA33" s="15"/>
      <c r="AB33" s="15"/>
      <c r="AC33" s="15"/>
      <c r="AD33" s="36"/>
      <c r="AE33" s="15"/>
      <c r="AF33" s="15"/>
    </row>
    <row r="34" spans="1:32" x14ac:dyDescent="0.3">
      <c r="A34" s="35"/>
      <c r="B34" s="83">
        <v>12</v>
      </c>
      <c r="C34" s="84"/>
      <c r="D34" s="85"/>
      <c r="E34" s="86"/>
      <c r="F34" s="87"/>
      <c r="G34" s="88"/>
      <c r="H34" s="85"/>
      <c r="I34" s="85"/>
      <c r="J34" s="89"/>
      <c r="K34" s="88"/>
      <c r="L34" s="85"/>
      <c r="M34" s="85"/>
      <c r="N34" s="90"/>
      <c r="O34" s="91"/>
      <c r="P34" s="454"/>
      <c r="Q34" s="454"/>
      <c r="R34" s="454"/>
      <c r="S34" s="454"/>
      <c r="T34" s="454"/>
      <c r="U34" s="454"/>
      <c r="V34" s="81">
        <f t="shared" si="0"/>
        <v>0</v>
      </c>
      <c r="W34" s="15"/>
      <c r="X34" s="82">
        <f t="shared" si="2"/>
        <v>0</v>
      </c>
      <c r="Y34" s="15"/>
      <c r="Z34" s="15"/>
      <c r="AA34" s="15"/>
      <c r="AB34" s="15"/>
      <c r="AC34" s="15"/>
      <c r="AD34" s="36"/>
      <c r="AE34" s="15"/>
      <c r="AF34" s="15"/>
    </row>
    <row r="35" spans="1:32" x14ac:dyDescent="0.3">
      <c r="A35" s="35"/>
      <c r="B35" s="73">
        <v>13</v>
      </c>
      <c r="C35" s="84"/>
      <c r="D35" s="85"/>
      <c r="E35" s="86"/>
      <c r="F35" s="87"/>
      <c r="G35" s="88"/>
      <c r="H35" s="85"/>
      <c r="I35" s="85"/>
      <c r="J35" s="89"/>
      <c r="K35" s="88"/>
      <c r="L35" s="85"/>
      <c r="M35" s="85"/>
      <c r="N35" s="90"/>
      <c r="O35" s="91"/>
      <c r="P35" s="454"/>
      <c r="Q35" s="454"/>
      <c r="R35" s="454"/>
      <c r="S35" s="454"/>
      <c r="T35" s="454"/>
      <c r="U35" s="454"/>
      <c r="V35" s="81">
        <f t="shared" si="0"/>
        <v>0</v>
      </c>
      <c r="W35" s="15"/>
      <c r="X35" s="82">
        <f t="shared" si="2"/>
        <v>0</v>
      </c>
      <c r="Y35" s="15"/>
      <c r="Z35" s="15"/>
      <c r="AA35" s="15"/>
      <c r="AB35" s="15"/>
      <c r="AC35" s="15"/>
      <c r="AD35" s="36"/>
      <c r="AE35" s="15"/>
      <c r="AF35" s="15"/>
    </row>
    <row r="36" spans="1:32" x14ac:dyDescent="0.3">
      <c r="A36" s="35"/>
      <c r="B36" s="83">
        <v>14</v>
      </c>
      <c r="C36" s="84"/>
      <c r="D36" s="85"/>
      <c r="E36" s="86"/>
      <c r="F36" s="87"/>
      <c r="G36" s="88"/>
      <c r="H36" s="85"/>
      <c r="I36" s="85"/>
      <c r="J36" s="89"/>
      <c r="K36" s="88"/>
      <c r="L36" s="85"/>
      <c r="M36" s="85"/>
      <c r="N36" s="90"/>
      <c r="O36" s="91"/>
      <c r="P36" s="454"/>
      <c r="Q36" s="454"/>
      <c r="R36" s="454"/>
      <c r="S36" s="454"/>
      <c r="T36" s="454"/>
      <c r="U36" s="454"/>
      <c r="V36" s="81">
        <f t="shared" si="0"/>
        <v>0</v>
      </c>
      <c r="W36" s="15"/>
      <c r="X36" s="82">
        <f t="shared" si="2"/>
        <v>0</v>
      </c>
      <c r="Y36" s="15"/>
      <c r="Z36" s="15"/>
      <c r="AA36" s="15"/>
      <c r="AB36" s="15"/>
      <c r="AC36" s="15"/>
      <c r="AD36" s="36"/>
      <c r="AE36" s="15"/>
      <c r="AF36" s="15"/>
    </row>
    <row r="37" spans="1:32" x14ac:dyDescent="0.3">
      <c r="A37" s="35"/>
      <c r="B37" s="73">
        <v>15</v>
      </c>
      <c r="C37" s="84"/>
      <c r="D37" s="85"/>
      <c r="E37" s="86"/>
      <c r="F37" s="87"/>
      <c r="G37" s="88"/>
      <c r="H37" s="85"/>
      <c r="I37" s="85"/>
      <c r="J37" s="89"/>
      <c r="K37" s="88"/>
      <c r="L37" s="85"/>
      <c r="M37" s="85"/>
      <c r="N37" s="90"/>
      <c r="O37" s="91"/>
      <c r="P37" s="454"/>
      <c r="Q37" s="454"/>
      <c r="R37" s="454"/>
      <c r="S37" s="454"/>
      <c r="T37" s="454"/>
      <c r="U37" s="454"/>
      <c r="V37" s="81">
        <f t="shared" si="0"/>
        <v>0</v>
      </c>
      <c r="W37" s="15"/>
      <c r="X37" s="82">
        <f t="shared" si="2"/>
        <v>0</v>
      </c>
      <c r="Y37" s="15"/>
      <c r="Z37" s="15"/>
      <c r="AA37" s="15"/>
      <c r="AB37" s="15"/>
      <c r="AC37" s="15"/>
      <c r="AD37" s="36"/>
      <c r="AE37" s="15"/>
      <c r="AF37" s="15"/>
    </row>
    <row r="38" spans="1:32" x14ac:dyDescent="0.3">
      <c r="A38" s="35"/>
      <c r="B38" s="83">
        <v>16</v>
      </c>
      <c r="C38" s="84"/>
      <c r="D38" s="85"/>
      <c r="E38" s="86"/>
      <c r="F38" s="87"/>
      <c r="G38" s="88"/>
      <c r="H38" s="85"/>
      <c r="I38" s="85"/>
      <c r="J38" s="89"/>
      <c r="K38" s="88"/>
      <c r="L38" s="85"/>
      <c r="M38" s="85"/>
      <c r="N38" s="90"/>
      <c r="O38" s="91"/>
      <c r="P38" s="454"/>
      <c r="Q38" s="454"/>
      <c r="R38" s="454"/>
      <c r="S38" s="454"/>
      <c r="T38" s="454"/>
      <c r="U38" s="454"/>
      <c r="V38" s="81">
        <f t="shared" si="0"/>
        <v>0</v>
      </c>
      <c r="W38" s="15"/>
      <c r="X38" s="82">
        <f t="shared" si="2"/>
        <v>0</v>
      </c>
      <c r="Y38" s="15"/>
      <c r="Z38" s="15"/>
      <c r="AA38" s="15"/>
      <c r="AB38" s="15"/>
      <c r="AC38" s="15"/>
      <c r="AD38" s="36"/>
      <c r="AE38" s="15"/>
      <c r="AF38" s="15"/>
    </row>
    <row r="39" spans="1:32" x14ac:dyDescent="0.3">
      <c r="A39" s="35"/>
      <c r="B39" s="73">
        <v>17</v>
      </c>
      <c r="C39" s="84"/>
      <c r="D39" s="85"/>
      <c r="E39" s="86"/>
      <c r="F39" s="87"/>
      <c r="G39" s="88"/>
      <c r="H39" s="85"/>
      <c r="I39" s="85"/>
      <c r="J39" s="89"/>
      <c r="K39" s="88"/>
      <c r="L39" s="85"/>
      <c r="M39" s="85"/>
      <c r="N39" s="90"/>
      <c r="O39" s="91"/>
      <c r="P39" s="454"/>
      <c r="Q39" s="454"/>
      <c r="R39" s="454"/>
      <c r="S39" s="454"/>
      <c r="T39" s="454"/>
      <c r="U39" s="454"/>
      <c r="V39" s="81">
        <f t="shared" si="0"/>
        <v>0</v>
      </c>
      <c r="W39" s="15"/>
      <c r="X39" s="82">
        <f t="shared" si="2"/>
        <v>0</v>
      </c>
      <c r="Y39" s="15"/>
      <c r="Z39" s="15"/>
      <c r="AA39" s="15"/>
      <c r="AB39" s="15"/>
      <c r="AC39" s="15"/>
      <c r="AD39" s="36"/>
      <c r="AE39" s="15"/>
      <c r="AF39" s="15"/>
    </row>
    <row r="40" spans="1:32" x14ac:dyDescent="0.3">
      <c r="A40" s="35"/>
      <c r="B40" s="83">
        <v>18</v>
      </c>
      <c r="C40" s="84"/>
      <c r="D40" s="85"/>
      <c r="E40" s="86"/>
      <c r="F40" s="87"/>
      <c r="G40" s="88"/>
      <c r="H40" s="85"/>
      <c r="I40" s="85"/>
      <c r="J40" s="89"/>
      <c r="K40" s="88"/>
      <c r="L40" s="85"/>
      <c r="M40" s="85"/>
      <c r="N40" s="90"/>
      <c r="O40" s="91"/>
      <c r="P40" s="454"/>
      <c r="Q40" s="454"/>
      <c r="R40" s="454"/>
      <c r="S40" s="454"/>
      <c r="T40" s="454"/>
      <c r="U40" s="454"/>
      <c r="V40" s="81">
        <f t="shared" si="0"/>
        <v>0</v>
      </c>
      <c r="W40" s="15"/>
      <c r="X40" s="82">
        <f t="shared" si="2"/>
        <v>0</v>
      </c>
      <c r="Y40" s="15"/>
      <c r="Z40" s="15"/>
      <c r="AA40" s="15"/>
      <c r="AB40" s="15"/>
      <c r="AC40" s="15"/>
      <c r="AD40" s="36"/>
      <c r="AE40" s="15"/>
      <c r="AF40" s="15"/>
    </row>
    <row r="41" spans="1:32" x14ac:dyDescent="0.3">
      <c r="A41" s="35"/>
      <c r="B41" s="73">
        <v>19</v>
      </c>
      <c r="C41" s="84"/>
      <c r="D41" s="85"/>
      <c r="E41" s="86"/>
      <c r="F41" s="87"/>
      <c r="G41" s="88"/>
      <c r="H41" s="85"/>
      <c r="I41" s="85"/>
      <c r="J41" s="89"/>
      <c r="K41" s="88"/>
      <c r="L41" s="85"/>
      <c r="M41" s="85"/>
      <c r="N41" s="90"/>
      <c r="O41" s="91"/>
      <c r="P41" s="454"/>
      <c r="Q41" s="454"/>
      <c r="R41" s="454"/>
      <c r="S41" s="454"/>
      <c r="T41" s="454"/>
      <c r="U41" s="454"/>
      <c r="V41" s="81">
        <f t="shared" si="0"/>
        <v>0</v>
      </c>
      <c r="W41" s="15"/>
      <c r="X41" s="82">
        <f t="shared" si="2"/>
        <v>0</v>
      </c>
      <c r="Y41" s="15"/>
      <c r="Z41" s="15"/>
      <c r="AA41" s="15"/>
      <c r="AB41" s="15"/>
      <c r="AC41" s="15"/>
      <c r="AD41" s="36"/>
      <c r="AE41" s="15"/>
      <c r="AF41" s="15"/>
    </row>
    <row r="42" spans="1:32" x14ac:dyDescent="0.3">
      <c r="A42" s="35"/>
      <c r="B42" s="83">
        <v>20</v>
      </c>
      <c r="C42" s="84"/>
      <c r="D42" s="85"/>
      <c r="E42" s="86"/>
      <c r="F42" s="87"/>
      <c r="G42" s="88"/>
      <c r="H42" s="85"/>
      <c r="I42" s="85"/>
      <c r="J42" s="89"/>
      <c r="K42" s="88"/>
      <c r="L42" s="85"/>
      <c r="M42" s="85"/>
      <c r="N42" s="90"/>
      <c r="O42" s="91"/>
      <c r="P42" s="454"/>
      <c r="Q42" s="454"/>
      <c r="R42" s="454"/>
      <c r="S42" s="454"/>
      <c r="T42" s="454"/>
      <c r="U42" s="454"/>
      <c r="V42" s="81">
        <f t="shared" si="0"/>
        <v>0</v>
      </c>
      <c r="W42" s="15"/>
      <c r="X42" s="82">
        <f t="shared" si="2"/>
        <v>0</v>
      </c>
      <c r="Y42" s="15"/>
      <c r="Z42" s="15"/>
      <c r="AA42" s="15"/>
      <c r="AB42" s="15"/>
      <c r="AC42" s="15"/>
      <c r="AD42" s="36"/>
      <c r="AE42" s="15"/>
      <c r="AF42" s="15"/>
    </row>
    <row r="43" spans="1:32" x14ac:dyDescent="0.3">
      <c r="A43" s="35"/>
      <c r="B43" s="73">
        <v>21</v>
      </c>
      <c r="C43" s="84"/>
      <c r="D43" s="85"/>
      <c r="E43" s="86"/>
      <c r="F43" s="87"/>
      <c r="G43" s="88"/>
      <c r="H43" s="85"/>
      <c r="I43" s="85"/>
      <c r="J43" s="89"/>
      <c r="K43" s="88"/>
      <c r="L43" s="85"/>
      <c r="M43" s="85"/>
      <c r="N43" s="90"/>
      <c r="O43" s="91"/>
      <c r="P43" s="454"/>
      <c r="Q43" s="454"/>
      <c r="R43" s="454"/>
      <c r="S43" s="454"/>
      <c r="T43" s="454"/>
      <c r="U43" s="454"/>
      <c r="V43" s="81">
        <f t="shared" si="0"/>
        <v>0</v>
      </c>
      <c r="W43" s="15"/>
      <c r="X43" s="82">
        <f t="shared" si="2"/>
        <v>0</v>
      </c>
      <c r="Y43" s="15"/>
      <c r="Z43" s="15"/>
      <c r="AA43" s="15"/>
      <c r="AB43" s="15"/>
      <c r="AC43" s="15"/>
      <c r="AD43" s="36"/>
      <c r="AE43" s="15"/>
      <c r="AF43" s="15"/>
    </row>
    <row r="44" spans="1:32" x14ac:dyDescent="0.3">
      <c r="A44" s="35"/>
      <c r="B44" s="83">
        <v>22</v>
      </c>
      <c r="C44" s="84"/>
      <c r="D44" s="85"/>
      <c r="E44" s="86"/>
      <c r="F44" s="87"/>
      <c r="G44" s="88"/>
      <c r="H44" s="85"/>
      <c r="I44" s="85"/>
      <c r="J44" s="89"/>
      <c r="K44" s="88"/>
      <c r="L44" s="85"/>
      <c r="M44" s="85"/>
      <c r="N44" s="90"/>
      <c r="O44" s="91"/>
      <c r="P44" s="454"/>
      <c r="Q44" s="454"/>
      <c r="R44" s="454"/>
      <c r="S44" s="454"/>
      <c r="T44" s="454"/>
      <c r="U44" s="454"/>
      <c r="V44" s="81">
        <f t="shared" si="0"/>
        <v>0</v>
      </c>
      <c r="W44" s="15"/>
      <c r="X44" s="82">
        <f t="shared" si="2"/>
        <v>0</v>
      </c>
      <c r="Y44" s="15"/>
      <c r="Z44" s="15"/>
      <c r="AA44" s="15"/>
      <c r="AB44" s="15"/>
      <c r="AC44" s="15"/>
      <c r="AD44" s="36"/>
      <c r="AE44" s="15"/>
      <c r="AF44" s="15"/>
    </row>
    <row r="45" spans="1:32" x14ac:dyDescent="0.3">
      <c r="A45" s="35"/>
      <c r="B45" s="73">
        <v>23</v>
      </c>
      <c r="C45" s="84"/>
      <c r="D45" s="85"/>
      <c r="E45" s="86"/>
      <c r="F45" s="87"/>
      <c r="G45" s="88"/>
      <c r="H45" s="85"/>
      <c r="I45" s="85"/>
      <c r="J45" s="89"/>
      <c r="K45" s="88"/>
      <c r="L45" s="85"/>
      <c r="M45" s="85"/>
      <c r="N45" s="90"/>
      <c r="O45" s="91"/>
      <c r="P45" s="454"/>
      <c r="Q45" s="454"/>
      <c r="R45" s="454"/>
      <c r="S45" s="454"/>
      <c r="T45" s="454"/>
      <c r="U45" s="454"/>
      <c r="V45" s="81">
        <f t="shared" si="0"/>
        <v>0</v>
      </c>
      <c r="W45" s="15"/>
      <c r="X45" s="82">
        <f t="shared" si="2"/>
        <v>0</v>
      </c>
      <c r="Y45" s="15"/>
      <c r="Z45" s="15"/>
      <c r="AA45" s="15"/>
      <c r="AB45" s="15"/>
      <c r="AC45" s="15"/>
      <c r="AD45" s="36"/>
      <c r="AE45" s="15"/>
      <c r="AF45" s="15"/>
    </row>
    <row r="46" spans="1:32" x14ac:dyDescent="0.3">
      <c r="A46" s="35"/>
      <c r="B46" s="83">
        <v>24</v>
      </c>
      <c r="C46" s="84"/>
      <c r="D46" s="85"/>
      <c r="E46" s="86"/>
      <c r="F46" s="87"/>
      <c r="G46" s="88"/>
      <c r="H46" s="85"/>
      <c r="I46" s="85"/>
      <c r="J46" s="89"/>
      <c r="K46" s="88"/>
      <c r="L46" s="85"/>
      <c r="M46" s="85"/>
      <c r="N46" s="90"/>
      <c r="O46" s="91"/>
      <c r="P46" s="454"/>
      <c r="Q46" s="454"/>
      <c r="R46" s="454"/>
      <c r="S46" s="454"/>
      <c r="T46" s="454"/>
      <c r="U46" s="454"/>
      <c r="V46" s="81">
        <f t="shared" si="0"/>
        <v>0</v>
      </c>
      <c r="W46" s="15"/>
      <c r="X46" s="82">
        <f t="shared" si="2"/>
        <v>0</v>
      </c>
      <c r="Y46" s="15"/>
      <c r="Z46" s="15"/>
      <c r="AA46" s="15"/>
      <c r="AB46" s="15"/>
      <c r="AC46" s="15"/>
      <c r="AD46" s="36"/>
      <c r="AE46" s="15"/>
      <c r="AF46" s="15"/>
    </row>
    <row r="47" spans="1:32" x14ac:dyDescent="0.3">
      <c r="A47" s="35"/>
      <c r="B47" s="92">
        <v>25</v>
      </c>
      <c r="C47" s="93"/>
      <c r="D47" s="94"/>
      <c r="E47" s="95"/>
      <c r="F47" s="96"/>
      <c r="G47" s="70"/>
      <c r="H47" s="94"/>
      <c r="I47" s="94"/>
      <c r="J47" s="97"/>
      <c r="K47" s="70"/>
      <c r="L47" s="94"/>
      <c r="M47" s="94"/>
      <c r="N47" s="98"/>
      <c r="O47" s="99"/>
      <c r="P47" s="455"/>
      <c r="Q47" s="455"/>
      <c r="R47" s="455"/>
      <c r="S47" s="455"/>
      <c r="T47" s="455"/>
      <c r="U47" s="455"/>
      <c r="V47" s="81">
        <f t="shared" si="0"/>
        <v>0</v>
      </c>
      <c r="W47" s="15"/>
      <c r="X47" s="82">
        <f t="shared" si="2"/>
        <v>0</v>
      </c>
      <c r="Y47" s="15"/>
      <c r="Z47" s="15"/>
      <c r="AA47" s="15"/>
      <c r="AB47" s="15"/>
      <c r="AC47" s="15"/>
      <c r="AD47" s="36"/>
      <c r="AE47" s="15"/>
      <c r="AF47" s="15"/>
    </row>
    <row r="48" spans="1:32" x14ac:dyDescent="0.3">
      <c r="A48" s="3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36"/>
      <c r="AE48" s="15"/>
      <c r="AF48" s="15"/>
    </row>
    <row r="49" spans="1:32" x14ac:dyDescent="0.3">
      <c r="A49" s="3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36"/>
      <c r="AE49" s="15"/>
      <c r="AF49" s="15"/>
    </row>
    <row r="50" spans="1:32" x14ac:dyDescent="0.3">
      <c r="A50" s="3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36"/>
      <c r="AE50" s="15"/>
      <c r="AF50" s="15"/>
    </row>
    <row r="51" spans="1:32" x14ac:dyDescent="0.3">
      <c r="A51" s="3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36"/>
      <c r="AE51" s="15"/>
      <c r="AF51" s="15"/>
    </row>
    <row r="52" spans="1:32" x14ac:dyDescent="0.3">
      <c r="A52" s="3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36"/>
      <c r="AE52" s="15"/>
      <c r="AF52" s="15"/>
    </row>
    <row r="53" spans="1:32" x14ac:dyDescent="0.3">
      <c r="A53" s="3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36"/>
      <c r="AE53" s="15"/>
      <c r="AF53" s="15"/>
    </row>
    <row r="54" spans="1:32" x14ac:dyDescent="0.3">
      <c r="A54" s="3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36"/>
      <c r="AE54" s="15"/>
      <c r="AF54" s="15"/>
    </row>
    <row r="55" spans="1:32" x14ac:dyDescent="0.3">
      <c r="A55" s="100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  <c r="AC55" s="101"/>
      <c r="AD55" s="102"/>
      <c r="AE55" s="15"/>
      <c r="AF55" s="15"/>
    </row>
    <row r="56" spans="1:32" hidden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</row>
    <row r="57" spans="1:32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</row>
  </sheetData>
  <mergeCells count="47">
    <mergeCell ref="P46:U46"/>
    <mergeCell ref="P47:U47"/>
    <mergeCell ref="P41:U41"/>
    <mergeCell ref="P42:U42"/>
    <mergeCell ref="P43:U43"/>
    <mergeCell ref="P44:U44"/>
    <mergeCell ref="P45:U45"/>
    <mergeCell ref="P36:U36"/>
    <mergeCell ref="P37:U37"/>
    <mergeCell ref="P38:U38"/>
    <mergeCell ref="P39:U39"/>
    <mergeCell ref="P40:U40"/>
    <mergeCell ref="P31:U31"/>
    <mergeCell ref="P32:U32"/>
    <mergeCell ref="P33:U33"/>
    <mergeCell ref="P34:U34"/>
    <mergeCell ref="P35:U35"/>
    <mergeCell ref="P26:U26"/>
    <mergeCell ref="P27:U27"/>
    <mergeCell ref="P28:U28"/>
    <mergeCell ref="P29:U29"/>
    <mergeCell ref="P30:U30"/>
    <mergeCell ref="P21:U21"/>
    <mergeCell ref="P22:U22"/>
    <mergeCell ref="P23:U23"/>
    <mergeCell ref="P24:U24"/>
    <mergeCell ref="P25:U25"/>
    <mergeCell ref="O17:U18"/>
    <mergeCell ref="V17:V20"/>
    <mergeCell ref="G19:J19"/>
    <mergeCell ref="K19:N19"/>
    <mergeCell ref="O19:O20"/>
    <mergeCell ref="P19:U20"/>
    <mergeCell ref="B14:F14"/>
    <mergeCell ref="H14:L14"/>
    <mergeCell ref="B17:B20"/>
    <mergeCell ref="C17:C20"/>
    <mergeCell ref="D17:D20"/>
    <mergeCell ref="E17:E20"/>
    <mergeCell ref="F17:F20"/>
    <mergeCell ref="G17:N18"/>
    <mergeCell ref="S1:U4"/>
    <mergeCell ref="G2:Q5"/>
    <mergeCell ref="B3:E3"/>
    <mergeCell ref="S6:U6"/>
    <mergeCell ref="B12:F12"/>
    <mergeCell ref="H12:L12"/>
  </mergeCells>
  <hyperlinks>
    <hyperlink ref="C5" r:id="rId1" xr:uid="{00000000-0004-0000-0100-000000000000}"/>
  </hyperlink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0000000}">
          <x14:formula1>
            <xm:f>'Listy rozwijane'!$G$2:$G$20</xm:f>
          </x14:formula1>
          <x14:formula2>
            <xm:f>0</xm:f>
          </x14:formula2>
          <xm:sqref>F23:F47</xm:sqref>
        </x14:dataValidation>
        <x14:dataValidation type="list" allowBlank="1" showInputMessage="1" showErrorMessage="1" xr:uid="{00000000-0002-0000-0100-000001000000}">
          <x14:formula1>
            <xm:f>'Listy rozwijane'!$F$2:$F$3</xm:f>
          </x14:formula1>
          <x14:formula2>
            <xm:f>0</xm:f>
          </x14:formula2>
          <xm:sqref>E23:E47</xm:sqref>
        </x14:dataValidation>
        <x14:dataValidation type="list" allowBlank="1" showInputMessage="1" showErrorMessage="1" xr:uid="{00000000-0002-0000-0100-000002000000}">
          <x14:formula1>
            <xm:f>'Listy rozwijane'!$D$2:$D$4</xm:f>
          </x14:formula1>
          <x14:formula2>
            <xm:f>0</xm:f>
          </x14:formula2>
          <xm:sqref>P23:P47</xm:sqref>
        </x14:dataValidation>
        <x14:dataValidation type="list" allowBlank="1" showInputMessage="1" showErrorMessage="1" xr:uid="{00000000-0002-0000-0100-000003000000}">
          <x14:formula1>
            <xm:f>'Listy rozwijane'!$A$2:$A$12</xm:f>
          </x14:formula1>
          <x14:formula2>
            <xm:f>0</xm:f>
          </x14:formula2>
          <xm:sqref>K21:K22</xm:sqref>
        </x14:dataValidation>
        <x14:dataValidation type="list" allowBlank="1" showInputMessage="1" showErrorMessage="1" xr:uid="{00000000-0002-0000-0100-000004000000}">
          <x14:formula1>
            <xm:f>'Listy rozwijane'!$A$2:$A$7</xm:f>
          </x14:formula1>
          <x14:formula2>
            <xm:f>0</xm:f>
          </x14:formula2>
          <xm:sqref>G23:G47 K23:K47</xm:sqref>
        </x14:dataValidation>
        <x14:dataValidation type="list" allowBlank="1" showInputMessage="1" showErrorMessage="1" xr:uid="{00000000-0002-0000-0100-000005000000}">
          <x14:formula1>
            <xm:f>'Listy rozwijane'!$B$2:$B$5</xm:f>
          </x14:formula1>
          <x14:formula2>
            <xm:f>0</xm:f>
          </x14:formula2>
          <xm:sqref>O23:O47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V57"/>
  <sheetViews>
    <sheetView zoomScale="90" zoomScaleNormal="90" workbookViewId="0">
      <selection activeCell="O47" sqref="O47"/>
    </sheetView>
  </sheetViews>
  <sheetFormatPr defaultColWidth="8.44140625" defaultRowHeight="14.4" zeroHeight="1" x14ac:dyDescent="0.3"/>
  <cols>
    <col min="1" max="1" width="4.44140625" customWidth="1"/>
    <col min="2" max="2" width="6.109375" customWidth="1"/>
    <col min="3" max="3" width="13.88671875" customWidth="1"/>
    <col min="4" max="4" width="11.33203125" customWidth="1"/>
    <col min="5" max="5" width="5.5546875" customWidth="1"/>
    <col min="6" max="6" width="14.44140625" customWidth="1"/>
    <col min="7" max="7" width="11" customWidth="1"/>
    <col min="8" max="10" width="9.109375" customWidth="1"/>
    <col min="11" max="11" width="11.33203125" customWidth="1"/>
    <col min="12" max="14" width="9.109375" customWidth="1"/>
    <col min="15" max="15" width="6.33203125" customWidth="1"/>
    <col min="16" max="16" width="25.5546875" customWidth="1"/>
    <col min="17" max="25" width="13.33203125" customWidth="1"/>
    <col min="26" max="26" width="12.88671875" style="103" customWidth="1"/>
    <col min="27" max="27" width="10" customWidth="1"/>
    <col min="28" max="29" width="9.109375" hidden="1" customWidth="1"/>
    <col min="30" max="36" width="9.109375" customWidth="1"/>
    <col min="37" max="39" width="9.109375" hidden="1" customWidth="1"/>
    <col min="40" max="41" width="9.109375" customWidth="1"/>
    <col min="42" max="44" width="9.109375" hidden="1" customWidth="1"/>
    <col min="45" max="45" width="9.109375" customWidth="1"/>
    <col min="46" max="48" width="9.109375" hidden="1" customWidth="1"/>
  </cols>
  <sheetData>
    <row r="1" spans="1:30" ht="23.25" customHeight="1" x14ac:dyDescent="0.4">
      <c r="A1" s="104" t="s">
        <v>15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456"/>
      <c r="U1" s="456"/>
      <c r="V1" s="456"/>
      <c r="W1" s="456"/>
      <c r="X1" s="456"/>
      <c r="Y1" s="456"/>
      <c r="Z1" s="105"/>
      <c r="AA1" s="16"/>
      <c r="AB1" s="16"/>
      <c r="AC1" s="16"/>
      <c r="AD1" s="17"/>
    </row>
    <row r="2" spans="1:30" ht="23.25" customHeight="1" x14ac:dyDescent="0.3">
      <c r="A2" s="19"/>
      <c r="B2" s="15"/>
      <c r="C2" s="15"/>
      <c r="D2" s="15"/>
      <c r="E2" s="15"/>
      <c r="F2" s="15"/>
      <c r="G2" s="11" t="s">
        <v>62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5"/>
      <c r="T2" s="456"/>
      <c r="U2" s="456"/>
      <c r="V2" s="456"/>
      <c r="W2" s="456"/>
      <c r="X2" s="456"/>
      <c r="Y2" s="456"/>
      <c r="Z2" s="106"/>
      <c r="AA2" s="15"/>
      <c r="AB2" s="15"/>
      <c r="AC2" s="15"/>
      <c r="AD2" s="18"/>
    </row>
    <row r="3" spans="1:30" ht="23.25" customHeight="1" x14ac:dyDescent="0.3">
      <c r="A3" s="19"/>
      <c r="B3" s="10" t="s">
        <v>63</v>
      </c>
      <c r="C3" s="10"/>
      <c r="D3" s="10"/>
      <c r="E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5"/>
      <c r="T3" s="456"/>
      <c r="U3" s="456"/>
      <c r="V3" s="456"/>
      <c r="W3" s="456"/>
      <c r="X3" s="456"/>
      <c r="Y3" s="456"/>
      <c r="Z3" s="106"/>
    </row>
    <row r="4" spans="1:30" x14ac:dyDescent="0.3">
      <c r="A4" s="19"/>
      <c r="B4" s="15" t="s">
        <v>18</v>
      </c>
      <c r="C4" s="15"/>
      <c r="D4" s="15"/>
      <c r="E4" s="15"/>
      <c r="F4" s="15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5"/>
      <c r="T4" s="456"/>
      <c r="U4" s="456"/>
      <c r="V4" s="456"/>
      <c r="W4" s="456"/>
      <c r="X4" s="456"/>
      <c r="Y4" s="456"/>
      <c r="Z4" s="106"/>
      <c r="AA4" s="15"/>
      <c r="AB4" s="15"/>
      <c r="AC4" s="15"/>
      <c r="AD4" s="18"/>
    </row>
    <row r="5" spans="1:30" x14ac:dyDescent="0.3">
      <c r="A5" s="19"/>
      <c r="B5" s="15" t="s">
        <v>3</v>
      </c>
      <c r="C5" s="107" t="s">
        <v>64</v>
      </c>
      <c r="D5" s="15"/>
      <c r="E5" s="15"/>
      <c r="F5" s="15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5"/>
      <c r="T5" s="15"/>
      <c r="U5" s="15"/>
      <c r="V5" s="15"/>
      <c r="W5" s="15"/>
      <c r="X5" s="15"/>
      <c r="Y5" s="15"/>
      <c r="Z5" s="106"/>
      <c r="AA5" s="15"/>
      <c r="AB5" s="15"/>
      <c r="AC5" s="15"/>
      <c r="AD5" s="18"/>
    </row>
    <row r="6" spans="1:30" ht="33.75" customHeight="1" x14ac:dyDescent="0.3">
      <c r="A6" s="19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9" t="s">
        <v>65</v>
      </c>
      <c r="U6" s="9"/>
      <c r="V6" s="9"/>
      <c r="W6" s="9"/>
      <c r="X6" s="9"/>
      <c r="Y6" s="9"/>
      <c r="Z6" s="106"/>
      <c r="AA6" s="15"/>
      <c r="AB6" s="15"/>
      <c r="AC6" s="15"/>
      <c r="AD6" s="18"/>
    </row>
    <row r="7" spans="1:30" ht="29.25" customHeight="1" x14ac:dyDescent="0.3">
      <c r="A7" s="19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08" t="s">
        <v>66</v>
      </c>
      <c r="U7" s="108" t="s">
        <v>67</v>
      </c>
      <c r="V7" s="108" t="s">
        <v>68</v>
      </c>
      <c r="W7" s="109" t="s">
        <v>69</v>
      </c>
      <c r="X7" s="110" t="s">
        <v>70</v>
      </c>
      <c r="Y7" s="110" t="s">
        <v>71</v>
      </c>
      <c r="Z7" s="106"/>
      <c r="AA7" s="15"/>
      <c r="AB7" s="15"/>
      <c r="AC7" s="15"/>
      <c r="AD7" s="18"/>
    </row>
    <row r="8" spans="1:30" ht="29.25" customHeight="1" x14ac:dyDescent="0.3">
      <c r="A8" s="19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41" t="s">
        <v>24</v>
      </c>
      <c r="T8" s="111">
        <v>585</v>
      </c>
      <c r="U8" s="112">
        <v>830</v>
      </c>
      <c r="V8" s="112">
        <v>430</v>
      </c>
      <c r="W8" s="113">
        <v>675</v>
      </c>
      <c r="X8" s="114">
        <v>360</v>
      </c>
      <c r="Y8" s="115">
        <v>605</v>
      </c>
      <c r="Z8" s="106"/>
      <c r="AA8" s="15"/>
      <c r="AB8" s="15"/>
      <c r="AC8" s="15"/>
      <c r="AD8" s="18"/>
    </row>
    <row r="9" spans="1:30" ht="29.25" customHeight="1" x14ac:dyDescent="0.3">
      <c r="A9" s="19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41" t="s">
        <v>27</v>
      </c>
      <c r="T9" s="111">
        <v>585</v>
      </c>
      <c r="U9" s="112">
        <v>830</v>
      </c>
      <c r="V9" s="112">
        <v>430</v>
      </c>
      <c r="W9" s="113">
        <v>675</v>
      </c>
      <c r="X9" s="114">
        <v>360</v>
      </c>
      <c r="Y9" s="115">
        <v>605</v>
      </c>
      <c r="Z9" s="106"/>
      <c r="AA9" s="15"/>
      <c r="AB9" s="15"/>
      <c r="AC9" s="15"/>
      <c r="AD9" s="18"/>
    </row>
    <row r="10" spans="1:30" ht="29.25" customHeight="1" x14ac:dyDescent="0.3">
      <c r="A10" s="19"/>
      <c r="B10" s="21" t="s">
        <v>26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06"/>
      <c r="AA10" s="15"/>
      <c r="AB10" s="15"/>
      <c r="AC10" s="15"/>
      <c r="AD10" s="18"/>
    </row>
    <row r="11" spans="1:30" ht="29.25" customHeight="1" x14ac:dyDescent="0.3">
      <c r="A11" s="19"/>
      <c r="B11" s="45" t="s">
        <v>28</v>
      </c>
      <c r="C11" s="46"/>
      <c r="D11" s="46"/>
      <c r="E11" s="46"/>
      <c r="F11" s="46"/>
      <c r="G11" s="46"/>
      <c r="H11" s="46" t="s">
        <v>7</v>
      </c>
      <c r="I11" s="46"/>
      <c r="J11" s="15"/>
      <c r="K11" s="15"/>
      <c r="L11" s="15"/>
      <c r="M11" s="15"/>
      <c r="N11" s="15"/>
      <c r="O11" s="15"/>
      <c r="P11" s="15"/>
      <c r="Q11" s="15"/>
      <c r="R11" s="15"/>
      <c r="S11" s="116" t="s">
        <v>72</v>
      </c>
      <c r="T11" s="115">
        <v>60</v>
      </c>
      <c r="U11" s="15"/>
      <c r="V11" s="15"/>
      <c r="W11" s="15"/>
      <c r="X11" s="15"/>
      <c r="Y11" s="15"/>
      <c r="Z11" s="106"/>
      <c r="AA11" s="15"/>
      <c r="AB11" s="15"/>
      <c r="AC11" s="15"/>
      <c r="AD11" s="18"/>
    </row>
    <row r="12" spans="1:30" x14ac:dyDescent="0.3">
      <c r="A12" s="19"/>
      <c r="B12" s="8" t="str">
        <f>IF('1. Summary'!B11="","",'1. Summary'!B11)</f>
        <v/>
      </c>
      <c r="C12" s="8"/>
      <c r="D12" s="8"/>
      <c r="E12" s="8"/>
      <c r="F12" s="8"/>
      <c r="G12" s="46"/>
      <c r="H12" s="8" t="str">
        <f>IF('1. Summary'!B17="","",'1. Summary'!B17)</f>
        <v/>
      </c>
      <c r="I12" s="8"/>
      <c r="J12" s="8"/>
      <c r="K12" s="8"/>
      <c r="L12" s="8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06"/>
      <c r="AA12" s="15"/>
      <c r="AB12" s="15"/>
      <c r="AC12" s="15"/>
      <c r="AD12" s="18"/>
    </row>
    <row r="13" spans="1:30" x14ac:dyDescent="0.3">
      <c r="A13" s="19"/>
      <c r="B13" s="46" t="s">
        <v>3</v>
      </c>
      <c r="C13" s="46"/>
      <c r="D13" s="46"/>
      <c r="E13" s="46"/>
      <c r="F13" s="46"/>
      <c r="G13" s="46"/>
      <c r="H13" s="46" t="s">
        <v>10</v>
      </c>
      <c r="I13" s="46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06"/>
      <c r="AA13" s="15"/>
      <c r="AB13" s="15"/>
      <c r="AC13" s="15"/>
      <c r="AD13" s="18"/>
    </row>
    <row r="14" spans="1:30" x14ac:dyDescent="0.3">
      <c r="A14" s="19"/>
      <c r="B14" s="8" t="str">
        <f>IF('1. Summary'!B14="","",'1. Summary'!B14)</f>
        <v/>
      </c>
      <c r="C14" s="8"/>
      <c r="D14" s="8"/>
      <c r="E14" s="8"/>
      <c r="F14" s="8"/>
      <c r="G14" s="15"/>
      <c r="H14" s="8" t="str">
        <f>IF('1. Summary'!B20="","",'1. Summary'!B20)</f>
        <v/>
      </c>
      <c r="I14" s="8"/>
      <c r="J14" s="8"/>
      <c r="K14" s="8"/>
      <c r="L14" s="8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06"/>
      <c r="AA14" s="15"/>
      <c r="AB14" s="15"/>
      <c r="AC14" s="15"/>
      <c r="AD14" s="18"/>
    </row>
    <row r="15" spans="1:30" x14ac:dyDescent="0.3">
      <c r="A15" s="19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06"/>
      <c r="AA15" s="15"/>
      <c r="AB15" s="15"/>
      <c r="AC15" s="15"/>
      <c r="AD15" s="18"/>
    </row>
    <row r="16" spans="1:30" x14ac:dyDescent="0.3">
      <c r="A16" s="19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06"/>
      <c r="AA16" s="15"/>
      <c r="AB16" s="15"/>
      <c r="AC16" s="15"/>
      <c r="AD16" s="18"/>
    </row>
    <row r="17" spans="1:30" ht="15" customHeight="1" x14ac:dyDescent="0.3">
      <c r="A17" s="19"/>
      <c r="B17" s="7" t="s">
        <v>30</v>
      </c>
      <c r="C17" s="6" t="s">
        <v>31</v>
      </c>
      <c r="D17" s="5" t="s">
        <v>32</v>
      </c>
      <c r="E17" s="5" t="s">
        <v>33</v>
      </c>
      <c r="F17" s="5" t="s">
        <v>34</v>
      </c>
      <c r="G17" s="457" t="s">
        <v>35</v>
      </c>
      <c r="H17" s="457"/>
      <c r="I17" s="457"/>
      <c r="J17" s="457"/>
      <c r="K17" s="457"/>
      <c r="L17" s="457"/>
      <c r="M17" s="457"/>
      <c r="N17" s="457"/>
      <c r="O17" s="458" t="s">
        <v>73</v>
      </c>
      <c r="P17" s="459" t="s">
        <v>36</v>
      </c>
      <c r="Q17" s="459"/>
      <c r="R17" s="459"/>
      <c r="S17" s="459"/>
      <c r="T17" s="459"/>
      <c r="U17" s="459"/>
      <c r="V17" s="459"/>
      <c r="W17" s="459"/>
      <c r="X17" s="459"/>
      <c r="Y17" s="459"/>
      <c r="Z17" s="2" t="s">
        <v>74</v>
      </c>
      <c r="AA17" s="15"/>
      <c r="AB17" s="15"/>
      <c r="AC17" s="15"/>
      <c r="AD17" s="18"/>
    </row>
    <row r="18" spans="1:30" x14ac:dyDescent="0.3">
      <c r="A18" s="19"/>
      <c r="B18" s="7"/>
      <c r="C18" s="6"/>
      <c r="D18" s="5"/>
      <c r="E18" s="5"/>
      <c r="F18" s="5"/>
      <c r="G18" s="457"/>
      <c r="H18" s="457"/>
      <c r="I18" s="457"/>
      <c r="J18" s="457"/>
      <c r="K18" s="457"/>
      <c r="L18" s="457"/>
      <c r="M18" s="457"/>
      <c r="N18" s="457"/>
      <c r="O18" s="458"/>
      <c r="P18" s="459"/>
      <c r="Q18" s="459"/>
      <c r="R18" s="459"/>
      <c r="S18" s="459"/>
      <c r="T18" s="459"/>
      <c r="U18" s="459"/>
      <c r="V18" s="459"/>
      <c r="W18" s="459"/>
      <c r="X18" s="459"/>
      <c r="Y18" s="459"/>
      <c r="Z18" s="2"/>
      <c r="AA18" s="15"/>
      <c r="AB18" s="15"/>
      <c r="AC18" s="15"/>
      <c r="AD18" s="18"/>
    </row>
    <row r="19" spans="1:30" ht="30.75" customHeight="1" x14ac:dyDescent="0.3">
      <c r="A19" s="19"/>
      <c r="B19" s="7"/>
      <c r="C19" s="6"/>
      <c r="D19" s="5"/>
      <c r="E19" s="5"/>
      <c r="F19" s="5"/>
      <c r="G19" s="460" t="s">
        <v>38</v>
      </c>
      <c r="H19" s="460"/>
      <c r="I19" s="460"/>
      <c r="J19" s="460"/>
      <c r="K19" s="461" t="s">
        <v>39</v>
      </c>
      <c r="L19" s="461"/>
      <c r="M19" s="461"/>
      <c r="N19" s="461"/>
      <c r="O19" s="458"/>
      <c r="P19" s="462" t="s">
        <v>40</v>
      </c>
      <c r="Q19" s="463" t="s">
        <v>41</v>
      </c>
      <c r="R19" s="463"/>
      <c r="S19" s="463"/>
      <c r="T19" s="463"/>
      <c r="U19" s="463"/>
      <c r="V19" s="463"/>
      <c r="W19" s="463"/>
      <c r="X19" s="463"/>
      <c r="Y19" s="463"/>
      <c r="Z19" s="2"/>
      <c r="AA19" s="15"/>
      <c r="AB19" s="15"/>
      <c r="AC19" s="15"/>
      <c r="AD19" s="18"/>
    </row>
    <row r="20" spans="1:30" x14ac:dyDescent="0.3">
      <c r="A20" s="19"/>
      <c r="B20" s="7"/>
      <c r="C20" s="6"/>
      <c r="D20" s="5"/>
      <c r="E20" s="5"/>
      <c r="F20" s="5"/>
      <c r="G20" s="117" t="s">
        <v>42</v>
      </c>
      <c r="H20" s="118" t="s">
        <v>43</v>
      </c>
      <c r="I20" s="118" t="s">
        <v>44</v>
      </c>
      <c r="J20" s="119" t="s">
        <v>45</v>
      </c>
      <c r="K20" s="117" t="s">
        <v>42</v>
      </c>
      <c r="L20" s="118" t="s">
        <v>43</v>
      </c>
      <c r="M20" s="118" t="s">
        <v>44</v>
      </c>
      <c r="N20" s="119" t="s">
        <v>45</v>
      </c>
      <c r="O20" s="458"/>
      <c r="P20" s="462"/>
      <c r="Q20" s="463"/>
      <c r="R20" s="463"/>
      <c r="S20" s="463"/>
      <c r="T20" s="463"/>
      <c r="U20" s="463"/>
      <c r="V20" s="463"/>
      <c r="W20" s="463"/>
      <c r="X20" s="463"/>
      <c r="Y20" s="463"/>
      <c r="Z20" s="2"/>
      <c r="AA20" s="15"/>
      <c r="AB20" s="15"/>
      <c r="AC20" s="15"/>
      <c r="AD20" s="18"/>
    </row>
    <row r="21" spans="1:30" x14ac:dyDescent="0.3">
      <c r="A21" s="19"/>
      <c r="B21" s="51" t="s">
        <v>46</v>
      </c>
      <c r="C21" s="52" t="s">
        <v>47</v>
      </c>
      <c r="D21" s="53" t="s">
        <v>48</v>
      </c>
      <c r="E21" s="54" t="s">
        <v>49</v>
      </c>
      <c r="F21" s="55" t="s">
        <v>50</v>
      </c>
      <c r="G21" s="56">
        <v>45429</v>
      </c>
      <c r="H21" s="57">
        <v>0.625</v>
      </c>
      <c r="I21" s="53" t="s">
        <v>51</v>
      </c>
      <c r="J21" s="58" t="s">
        <v>52</v>
      </c>
      <c r="K21" s="56">
        <v>45432</v>
      </c>
      <c r="L21" s="57">
        <v>0.29166666666666702</v>
      </c>
      <c r="M21" s="53" t="s">
        <v>51</v>
      </c>
      <c r="N21" s="58" t="s">
        <v>53</v>
      </c>
      <c r="O21" s="120" t="s">
        <v>75</v>
      </c>
      <c r="P21" s="121" t="s">
        <v>24</v>
      </c>
      <c r="Q21" s="464" t="s">
        <v>66</v>
      </c>
      <c r="R21" s="464"/>
      <c r="S21" s="464"/>
      <c r="T21" s="464"/>
      <c r="U21" s="464"/>
      <c r="V21" s="464"/>
      <c r="W21" s="464"/>
      <c r="X21" s="464"/>
      <c r="Y21" s="464"/>
      <c r="Z21" s="122">
        <f t="shared" ref="Z21:Z47" si="0">IFERROR(SUM(AB21,AC21),"choose hotel")</f>
        <v>645</v>
      </c>
      <c r="AA21" s="15"/>
      <c r="AB21" s="82">
        <f t="shared" ref="AB21:AB47" si="1">IF(Q21="Single B&amp;B",VLOOKUP($P21,$S$8:$Y$9,2,FALSE()),0)+IF(Q21="Single FB",VLOOKUP($P21,$S$8:$Y$9,3,FALSE()),0)+IF(Q21="Double B&amp;B",VLOOKUP($P21,$S$8:$Y$9,4,FALSE()),0)+IF(Q21="Double FB",VLOOKUP($P21,$S$8:$Y$9,5,FALSE()),0)+IF(Q21="Triple B&amp;B",VLOOKUP($P21,$S$8:$Y$9,6,FALSE()),0)+IF(Q21="Triple FB",VLOOKUP($P21,$S$8:$Y$9,7,FALSE()),0)</f>
        <v>585</v>
      </c>
      <c r="AC21" s="123">
        <f t="shared" ref="AC21:AC47" si="2">IF(O21="Yes",$T$11,0)</f>
        <v>60</v>
      </c>
      <c r="AD21" s="18"/>
    </row>
    <row r="22" spans="1:30" x14ac:dyDescent="0.3">
      <c r="A22" s="19"/>
      <c r="B22" s="124" t="s">
        <v>54</v>
      </c>
      <c r="C22" s="125" t="s">
        <v>55</v>
      </c>
      <c r="D22" s="126" t="s">
        <v>56</v>
      </c>
      <c r="E22" s="127" t="s">
        <v>57</v>
      </c>
      <c r="F22" s="128" t="s">
        <v>58</v>
      </c>
      <c r="G22" s="129">
        <v>45429</v>
      </c>
      <c r="H22" s="130">
        <v>0.52083333333333304</v>
      </c>
      <c r="I22" s="126" t="s">
        <v>59</v>
      </c>
      <c r="J22" s="131" t="s">
        <v>60</v>
      </c>
      <c r="K22" s="129">
        <v>45432</v>
      </c>
      <c r="L22" s="130">
        <v>0.8125</v>
      </c>
      <c r="M22" s="126" t="s">
        <v>59</v>
      </c>
      <c r="N22" s="131" t="s">
        <v>61</v>
      </c>
      <c r="O22" s="132"/>
      <c r="P22" s="133" t="s">
        <v>27</v>
      </c>
      <c r="Q22" s="465" t="s">
        <v>67</v>
      </c>
      <c r="R22" s="465"/>
      <c r="S22" s="465"/>
      <c r="T22" s="465"/>
      <c r="U22" s="465"/>
      <c r="V22" s="465"/>
      <c r="W22" s="465"/>
      <c r="X22" s="465"/>
      <c r="Y22" s="465"/>
      <c r="Z22" s="134">
        <f t="shared" si="0"/>
        <v>830</v>
      </c>
      <c r="AA22" s="15"/>
      <c r="AB22" s="82">
        <f t="shared" si="1"/>
        <v>830</v>
      </c>
      <c r="AC22" s="82">
        <f t="shared" si="2"/>
        <v>0</v>
      </c>
      <c r="AD22" s="18"/>
    </row>
    <row r="23" spans="1:30" x14ac:dyDescent="0.3">
      <c r="A23" s="19"/>
      <c r="B23" s="135">
        <v>1</v>
      </c>
      <c r="C23" s="136"/>
      <c r="D23" s="137"/>
      <c r="E23" s="138"/>
      <c r="F23" s="139"/>
      <c r="G23" s="140"/>
      <c r="H23" s="141"/>
      <c r="I23" s="137"/>
      <c r="J23" s="142"/>
      <c r="K23" s="140"/>
      <c r="L23" s="143"/>
      <c r="M23" s="137"/>
      <c r="N23" s="144"/>
      <c r="O23" s="145"/>
      <c r="P23" s="146"/>
      <c r="Q23" s="466"/>
      <c r="R23" s="466"/>
      <c r="S23" s="466"/>
      <c r="T23" s="466"/>
      <c r="U23" s="466"/>
      <c r="V23" s="466"/>
      <c r="W23" s="466"/>
      <c r="X23" s="466"/>
      <c r="Y23" s="466"/>
      <c r="Z23" s="147">
        <f t="shared" si="0"/>
        <v>0</v>
      </c>
      <c r="AA23" s="15"/>
      <c r="AB23" s="82">
        <f t="shared" si="1"/>
        <v>0</v>
      </c>
      <c r="AC23" s="82">
        <f t="shared" si="2"/>
        <v>0</v>
      </c>
      <c r="AD23" s="18"/>
    </row>
    <row r="24" spans="1:30" x14ac:dyDescent="0.3">
      <c r="A24" s="19"/>
      <c r="B24" s="83">
        <v>2</v>
      </c>
      <c r="C24" s="148"/>
      <c r="D24" s="149"/>
      <c r="E24" s="150"/>
      <c r="F24" s="151"/>
      <c r="G24" s="152"/>
      <c r="H24" s="153"/>
      <c r="I24" s="149"/>
      <c r="J24" s="154"/>
      <c r="K24" s="152"/>
      <c r="L24" s="153"/>
      <c r="M24" s="149"/>
      <c r="N24" s="155"/>
      <c r="O24" s="156"/>
      <c r="P24" s="157"/>
      <c r="Q24" s="467"/>
      <c r="R24" s="467"/>
      <c r="S24" s="467"/>
      <c r="T24" s="467"/>
      <c r="U24" s="467"/>
      <c r="V24" s="467"/>
      <c r="W24" s="467"/>
      <c r="X24" s="467"/>
      <c r="Y24" s="467"/>
      <c r="Z24" s="158">
        <f t="shared" si="0"/>
        <v>0</v>
      </c>
      <c r="AA24" s="15"/>
      <c r="AB24" s="82">
        <f t="shared" si="1"/>
        <v>0</v>
      </c>
      <c r="AC24" s="82">
        <f t="shared" si="2"/>
        <v>0</v>
      </c>
      <c r="AD24" s="18"/>
    </row>
    <row r="25" spans="1:30" x14ac:dyDescent="0.3">
      <c r="A25" s="19"/>
      <c r="B25" s="73">
        <v>3</v>
      </c>
      <c r="C25" s="148"/>
      <c r="D25" s="149"/>
      <c r="E25" s="150"/>
      <c r="F25" s="151"/>
      <c r="G25" s="152"/>
      <c r="H25" s="153"/>
      <c r="I25" s="149"/>
      <c r="J25" s="154"/>
      <c r="K25" s="152"/>
      <c r="L25" s="153"/>
      <c r="M25" s="149"/>
      <c r="N25" s="155"/>
      <c r="O25" s="156"/>
      <c r="P25" s="157"/>
      <c r="Q25" s="467"/>
      <c r="R25" s="467"/>
      <c r="S25" s="467"/>
      <c r="T25" s="467"/>
      <c r="U25" s="467"/>
      <c r="V25" s="467"/>
      <c r="W25" s="467"/>
      <c r="X25" s="467"/>
      <c r="Y25" s="467"/>
      <c r="Z25" s="158">
        <f t="shared" si="0"/>
        <v>0</v>
      </c>
      <c r="AA25" s="15"/>
      <c r="AB25" s="82">
        <f t="shared" si="1"/>
        <v>0</v>
      </c>
      <c r="AC25" s="82">
        <f t="shared" si="2"/>
        <v>0</v>
      </c>
      <c r="AD25" s="18"/>
    </row>
    <row r="26" spans="1:30" x14ac:dyDescent="0.3">
      <c r="A26" s="19"/>
      <c r="B26" s="83">
        <v>4</v>
      </c>
      <c r="C26" s="148"/>
      <c r="D26" s="149"/>
      <c r="E26" s="150"/>
      <c r="F26" s="151"/>
      <c r="G26" s="152"/>
      <c r="H26" s="153"/>
      <c r="I26" s="149"/>
      <c r="J26" s="154"/>
      <c r="K26" s="152"/>
      <c r="L26" s="153"/>
      <c r="M26" s="149"/>
      <c r="N26" s="155"/>
      <c r="O26" s="156"/>
      <c r="P26" s="157"/>
      <c r="Q26" s="467"/>
      <c r="R26" s="467"/>
      <c r="S26" s="467"/>
      <c r="T26" s="467"/>
      <c r="U26" s="467"/>
      <c r="V26" s="467"/>
      <c r="W26" s="467"/>
      <c r="X26" s="467"/>
      <c r="Y26" s="467"/>
      <c r="Z26" s="158">
        <f t="shared" si="0"/>
        <v>0</v>
      </c>
      <c r="AA26" s="15"/>
      <c r="AB26" s="82">
        <f t="shared" si="1"/>
        <v>0</v>
      </c>
      <c r="AC26" s="82">
        <f t="shared" si="2"/>
        <v>0</v>
      </c>
      <c r="AD26" s="18"/>
    </row>
    <row r="27" spans="1:30" x14ac:dyDescent="0.3">
      <c r="A27" s="19"/>
      <c r="B27" s="73">
        <v>5</v>
      </c>
      <c r="C27" s="148"/>
      <c r="D27" s="149"/>
      <c r="E27" s="150"/>
      <c r="F27" s="151"/>
      <c r="G27" s="152"/>
      <c r="H27" s="153"/>
      <c r="I27" s="149"/>
      <c r="J27" s="154"/>
      <c r="K27" s="152"/>
      <c r="L27" s="153"/>
      <c r="M27" s="149"/>
      <c r="N27" s="155"/>
      <c r="O27" s="156"/>
      <c r="P27" s="157"/>
      <c r="Q27" s="467"/>
      <c r="R27" s="467"/>
      <c r="S27" s="467"/>
      <c r="T27" s="467"/>
      <c r="U27" s="467"/>
      <c r="V27" s="467"/>
      <c r="W27" s="467"/>
      <c r="X27" s="467"/>
      <c r="Y27" s="467"/>
      <c r="Z27" s="158">
        <f t="shared" si="0"/>
        <v>0</v>
      </c>
      <c r="AA27" s="15"/>
      <c r="AB27" s="82">
        <f t="shared" si="1"/>
        <v>0</v>
      </c>
      <c r="AC27" s="82">
        <f t="shared" si="2"/>
        <v>0</v>
      </c>
      <c r="AD27" s="18"/>
    </row>
    <row r="28" spans="1:30" x14ac:dyDescent="0.3">
      <c r="A28" s="19"/>
      <c r="B28" s="83">
        <v>6</v>
      </c>
      <c r="C28" s="148"/>
      <c r="D28" s="149"/>
      <c r="E28" s="150"/>
      <c r="F28" s="151"/>
      <c r="G28" s="152"/>
      <c r="H28" s="153"/>
      <c r="I28" s="149"/>
      <c r="J28" s="154"/>
      <c r="K28" s="152"/>
      <c r="L28" s="153"/>
      <c r="M28" s="149"/>
      <c r="N28" s="155"/>
      <c r="O28" s="156"/>
      <c r="P28" s="157"/>
      <c r="Q28" s="467"/>
      <c r="R28" s="467"/>
      <c r="S28" s="467"/>
      <c r="T28" s="467"/>
      <c r="U28" s="467"/>
      <c r="V28" s="467"/>
      <c r="W28" s="467"/>
      <c r="X28" s="467"/>
      <c r="Y28" s="467"/>
      <c r="Z28" s="158">
        <f t="shared" si="0"/>
        <v>0</v>
      </c>
      <c r="AA28" s="15"/>
      <c r="AB28" s="82">
        <f t="shared" si="1"/>
        <v>0</v>
      </c>
      <c r="AC28" s="82">
        <f t="shared" si="2"/>
        <v>0</v>
      </c>
      <c r="AD28" s="18"/>
    </row>
    <row r="29" spans="1:30" x14ac:dyDescent="0.3">
      <c r="A29" s="19"/>
      <c r="B29" s="73">
        <v>7</v>
      </c>
      <c r="C29" s="148"/>
      <c r="D29" s="149"/>
      <c r="E29" s="150"/>
      <c r="F29" s="151"/>
      <c r="G29" s="152"/>
      <c r="H29" s="153"/>
      <c r="I29" s="149"/>
      <c r="J29" s="154"/>
      <c r="K29" s="152"/>
      <c r="L29" s="153"/>
      <c r="M29" s="149"/>
      <c r="N29" s="155"/>
      <c r="O29" s="156"/>
      <c r="P29" s="157"/>
      <c r="Q29" s="467"/>
      <c r="R29" s="467"/>
      <c r="S29" s="467"/>
      <c r="T29" s="467"/>
      <c r="U29" s="467"/>
      <c r="V29" s="467"/>
      <c r="W29" s="467"/>
      <c r="X29" s="467"/>
      <c r="Y29" s="467"/>
      <c r="Z29" s="158">
        <f t="shared" si="0"/>
        <v>0</v>
      </c>
      <c r="AA29" s="15"/>
      <c r="AB29" s="82">
        <f t="shared" si="1"/>
        <v>0</v>
      </c>
      <c r="AC29" s="82">
        <f t="shared" si="2"/>
        <v>0</v>
      </c>
      <c r="AD29" s="18"/>
    </row>
    <row r="30" spans="1:30" x14ac:dyDescent="0.3">
      <c r="A30" s="19"/>
      <c r="B30" s="83">
        <v>8</v>
      </c>
      <c r="C30" s="148"/>
      <c r="D30" s="149"/>
      <c r="E30" s="150"/>
      <c r="F30" s="151"/>
      <c r="G30" s="152"/>
      <c r="H30" s="153"/>
      <c r="I30" s="149"/>
      <c r="J30" s="154"/>
      <c r="K30" s="152"/>
      <c r="L30" s="153"/>
      <c r="M30" s="149"/>
      <c r="N30" s="155"/>
      <c r="O30" s="156"/>
      <c r="P30" s="157"/>
      <c r="Q30" s="467"/>
      <c r="R30" s="467"/>
      <c r="S30" s="467"/>
      <c r="T30" s="467"/>
      <c r="U30" s="467"/>
      <c r="V30" s="467"/>
      <c r="W30" s="467"/>
      <c r="X30" s="467"/>
      <c r="Y30" s="467"/>
      <c r="Z30" s="158">
        <f t="shared" si="0"/>
        <v>0</v>
      </c>
      <c r="AA30" s="15"/>
      <c r="AB30" s="82">
        <f t="shared" si="1"/>
        <v>0</v>
      </c>
      <c r="AC30" s="82">
        <f t="shared" si="2"/>
        <v>0</v>
      </c>
      <c r="AD30" s="18"/>
    </row>
    <row r="31" spans="1:30" x14ac:dyDescent="0.3">
      <c r="A31" s="19"/>
      <c r="B31" s="73">
        <v>9</v>
      </c>
      <c r="C31" s="148"/>
      <c r="D31" s="149"/>
      <c r="E31" s="150"/>
      <c r="F31" s="151"/>
      <c r="G31" s="152"/>
      <c r="H31" s="153"/>
      <c r="I31" s="149"/>
      <c r="J31" s="154"/>
      <c r="K31" s="152"/>
      <c r="L31" s="153"/>
      <c r="M31" s="149"/>
      <c r="N31" s="155"/>
      <c r="O31" s="156"/>
      <c r="P31" s="157"/>
      <c r="Q31" s="467"/>
      <c r="R31" s="467"/>
      <c r="S31" s="467"/>
      <c r="T31" s="467"/>
      <c r="U31" s="467"/>
      <c r="V31" s="467"/>
      <c r="W31" s="467"/>
      <c r="X31" s="467"/>
      <c r="Y31" s="467"/>
      <c r="Z31" s="158">
        <f t="shared" si="0"/>
        <v>0</v>
      </c>
      <c r="AA31" s="15"/>
      <c r="AB31" s="82">
        <f t="shared" si="1"/>
        <v>0</v>
      </c>
      <c r="AC31" s="82">
        <f t="shared" si="2"/>
        <v>0</v>
      </c>
      <c r="AD31" s="18"/>
    </row>
    <row r="32" spans="1:30" x14ac:dyDescent="0.3">
      <c r="A32" s="19"/>
      <c r="B32" s="83">
        <v>10</v>
      </c>
      <c r="C32" s="148"/>
      <c r="D32" s="149"/>
      <c r="E32" s="150"/>
      <c r="F32" s="151"/>
      <c r="G32" s="152"/>
      <c r="H32" s="153"/>
      <c r="I32" s="149"/>
      <c r="J32" s="154"/>
      <c r="K32" s="152"/>
      <c r="L32" s="153"/>
      <c r="M32" s="149"/>
      <c r="N32" s="155"/>
      <c r="O32" s="156"/>
      <c r="P32" s="157"/>
      <c r="Q32" s="467"/>
      <c r="R32" s="467"/>
      <c r="S32" s="467"/>
      <c r="T32" s="467"/>
      <c r="U32" s="467"/>
      <c r="V32" s="467"/>
      <c r="W32" s="467"/>
      <c r="X32" s="467"/>
      <c r="Y32" s="467"/>
      <c r="Z32" s="158">
        <f t="shared" si="0"/>
        <v>0</v>
      </c>
      <c r="AA32" s="15"/>
      <c r="AB32" s="82">
        <f t="shared" si="1"/>
        <v>0</v>
      </c>
      <c r="AC32" s="82">
        <f t="shared" si="2"/>
        <v>0</v>
      </c>
      <c r="AD32" s="18"/>
    </row>
    <row r="33" spans="1:30" x14ac:dyDescent="0.3">
      <c r="A33" s="19"/>
      <c r="B33" s="73">
        <v>11</v>
      </c>
      <c r="C33" s="148"/>
      <c r="D33" s="149"/>
      <c r="E33" s="150"/>
      <c r="F33" s="151"/>
      <c r="G33" s="152"/>
      <c r="H33" s="153"/>
      <c r="I33" s="149"/>
      <c r="J33" s="154"/>
      <c r="K33" s="152"/>
      <c r="L33" s="153"/>
      <c r="M33" s="149"/>
      <c r="N33" s="155"/>
      <c r="O33" s="156"/>
      <c r="P33" s="157"/>
      <c r="Q33" s="467"/>
      <c r="R33" s="467"/>
      <c r="S33" s="467"/>
      <c r="T33" s="467"/>
      <c r="U33" s="467"/>
      <c r="V33" s="467"/>
      <c r="W33" s="467"/>
      <c r="X33" s="467"/>
      <c r="Y33" s="467"/>
      <c r="Z33" s="158">
        <f t="shared" si="0"/>
        <v>0</v>
      </c>
      <c r="AA33" s="15"/>
      <c r="AB33" s="82">
        <f t="shared" si="1"/>
        <v>0</v>
      </c>
      <c r="AC33" s="82">
        <f t="shared" si="2"/>
        <v>0</v>
      </c>
      <c r="AD33" s="18"/>
    </row>
    <row r="34" spans="1:30" x14ac:dyDescent="0.3">
      <c r="A34" s="19"/>
      <c r="B34" s="83">
        <v>12</v>
      </c>
      <c r="C34" s="148"/>
      <c r="D34" s="149"/>
      <c r="E34" s="150"/>
      <c r="F34" s="151"/>
      <c r="G34" s="152"/>
      <c r="H34" s="153"/>
      <c r="I34" s="149"/>
      <c r="J34" s="154"/>
      <c r="K34" s="152"/>
      <c r="L34" s="153"/>
      <c r="M34" s="149"/>
      <c r="N34" s="155"/>
      <c r="O34" s="156"/>
      <c r="P34" s="157"/>
      <c r="Q34" s="467"/>
      <c r="R34" s="467"/>
      <c r="S34" s="467"/>
      <c r="T34" s="467"/>
      <c r="U34" s="467"/>
      <c r="V34" s="467"/>
      <c r="W34" s="467"/>
      <c r="X34" s="467"/>
      <c r="Y34" s="467"/>
      <c r="Z34" s="158">
        <f t="shared" si="0"/>
        <v>0</v>
      </c>
      <c r="AA34" s="15"/>
      <c r="AB34" s="82">
        <f t="shared" si="1"/>
        <v>0</v>
      </c>
      <c r="AC34" s="82">
        <f t="shared" si="2"/>
        <v>0</v>
      </c>
      <c r="AD34" s="18"/>
    </row>
    <row r="35" spans="1:30" x14ac:dyDescent="0.3">
      <c r="A35" s="19"/>
      <c r="B35" s="73">
        <v>13</v>
      </c>
      <c r="C35" s="148"/>
      <c r="D35" s="149"/>
      <c r="E35" s="150"/>
      <c r="F35" s="151"/>
      <c r="G35" s="152"/>
      <c r="H35" s="153"/>
      <c r="I35" s="149"/>
      <c r="J35" s="154"/>
      <c r="K35" s="152"/>
      <c r="L35" s="153"/>
      <c r="M35" s="149"/>
      <c r="N35" s="155"/>
      <c r="O35" s="156"/>
      <c r="P35" s="157"/>
      <c r="Q35" s="467"/>
      <c r="R35" s="467"/>
      <c r="S35" s="467"/>
      <c r="T35" s="467"/>
      <c r="U35" s="467"/>
      <c r="V35" s="467"/>
      <c r="W35" s="467"/>
      <c r="X35" s="467"/>
      <c r="Y35" s="467"/>
      <c r="Z35" s="158">
        <f t="shared" si="0"/>
        <v>0</v>
      </c>
      <c r="AA35" s="15"/>
      <c r="AB35" s="82">
        <f t="shared" si="1"/>
        <v>0</v>
      </c>
      <c r="AC35" s="82">
        <f t="shared" si="2"/>
        <v>0</v>
      </c>
      <c r="AD35" s="18"/>
    </row>
    <row r="36" spans="1:30" x14ac:dyDescent="0.3">
      <c r="A36" s="19"/>
      <c r="B36" s="83">
        <v>14</v>
      </c>
      <c r="C36" s="148"/>
      <c r="D36" s="149"/>
      <c r="E36" s="150"/>
      <c r="F36" s="151"/>
      <c r="G36" s="152"/>
      <c r="H36" s="153"/>
      <c r="I36" s="149"/>
      <c r="J36" s="154"/>
      <c r="K36" s="152"/>
      <c r="L36" s="153"/>
      <c r="M36" s="149"/>
      <c r="N36" s="155"/>
      <c r="O36" s="156"/>
      <c r="P36" s="157"/>
      <c r="Q36" s="467"/>
      <c r="R36" s="467"/>
      <c r="S36" s="467"/>
      <c r="T36" s="467"/>
      <c r="U36" s="467"/>
      <c r="V36" s="467"/>
      <c r="W36" s="467"/>
      <c r="X36" s="467"/>
      <c r="Y36" s="467"/>
      <c r="Z36" s="158">
        <f t="shared" si="0"/>
        <v>0</v>
      </c>
      <c r="AA36" s="15"/>
      <c r="AB36" s="82">
        <f t="shared" si="1"/>
        <v>0</v>
      </c>
      <c r="AC36" s="82">
        <f t="shared" si="2"/>
        <v>0</v>
      </c>
      <c r="AD36" s="18"/>
    </row>
    <row r="37" spans="1:30" x14ac:dyDescent="0.3">
      <c r="A37" s="19"/>
      <c r="B37" s="73">
        <v>15</v>
      </c>
      <c r="C37" s="148"/>
      <c r="D37" s="149"/>
      <c r="E37" s="150"/>
      <c r="F37" s="151"/>
      <c r="G37" s="152"/>
      <c r="H37" s="153"/>
      <c r="I37" s="149"/>
      <c r="J37" s="154"/>
      <c r="K37" s="152"/>
      <c r="L37" s="153"/>
      <c r="M37" s="149"/>
      <c r="N37" s="155"/>
      <c r="O37" s="156"/>
      <c r="P37" s="157"/>
      <c r="Q37" s="467"/>
      <c r="R37" s="467"/>
      <c r="S37" s="467"/>
      <c r="T37" s="467"/>
      <c r="U37" s="467"/>
      <c r="V37" s="467"/>
      <c r="W37" s="467"/>
      <c r="X37" s="467"/>
      <c r="Y37" s="467"/>
      <c r="Z37" s="158">
        <f t="shared" si="0"/>
        <v>0</v>
      </c>
      <c r="AA37" s="15"/>
      <c r="AB37" s="82">
        <f t="shared" si="1"/>
        <v>0</v>
      </c>
      <c r="AC37" s="82">
        <f t="shared" si="2"/>
        <v>0</v>
      </c>
      <c r="AD37" s="18"/>
    </row>
    <row r="38" spans="1:30" x14ac:dyDescent="0.3">
      <c r="A38" s="19"/>
      <c r="B38" s="83">
        <v>16</v>
      </c>
      <c r="C38" s="148"/>
      <c r="D38" s="149"/>
      <c r="E38" s="150"/>
      <c r="F38" s="151"/>
      <c r="G38" s="152"/>
      <c r="H38" s="153"/>
      <c r="I38" s="149"/>
      <c r="J38" s="154"/>
      <c r="K38" s="152"/>
      <c r="L38" s="153"/>
      <c r="M38" s="149"/>
      <c r="N38" s="155"/>
      <c r="O38" s="156"/>
      <c r="P38" s="157"/>
      <c r="Q38" s="467"/>
      <c r="R38" s="467"/>
      <c r="S38" s="467"/>
      <c r="T38" s="467"/>
      <c r="U38" s="467"/>
      <c r="V38" s="467"/>
      <c r="W38" s="467"/>
      <c r="X38" s="467"/>
      <c r="Y38" s="467"/>
      <c r="Z38" s="158">
        <f t="shared" si="0"/>
        <v>0</v>
      </c>
      <c r="AA38" s="15"/>
      <c r="AB38" s="82">
        <f t="shared" si="1"/>
        <v>0</v>
      </c>
      <c r="AC38" s="82">
        <f t="shared" si="2"/>
        <v>0</v>
      </c>
      <c r="AD38" s="18"/>
    </row>
    <row r="39" spans="1:30" x14ac:dyDescent="0.3">
      <c r="A39" s="19"/>
      <c r="B39" s="73">
        <v>17</v>
      </c>
      <c r="C39" s="148"/>
      <c r="D39" s="149"/>
      <c r="E39" s="150"/>
      <c r="F39" s="151"/>
      <c r="G39" s="152"/>
      <c r="H39" s="153"/>
      <c r="I39" s="149"/>
      <c r="J39" s="154"/>
      <c r="K39" s="152"/>
      <c r="L39" s="153"/>
      <c r="M39" s="149"/>
      <c r="N39" s="155"/>
      <c r="O39" s="156"/>
      <c r="P39" s="157"/>
      <c r="Q39" s="467"/>
      <c r="R39" s="467"/>
      <c r="S39" s="467"/>
      <c r="T39" s="467"/>
      <c r="U39" s="467"/>
      <c r="V39" s="467"/>
      <c r="W39" s="467"/>
      <c r="X39" s="467"/>
      <c r="Y39" s="467"/>
      <c r="Z39" s="158">
        <f t="shared" si="0"/>
        <v>0</v>
      </c>
      <c r="AA39" s="15"/>
      <c r="AB39" s="82">
        <f t="shared" si="1"/>
        <v>0</v>
      </c>
      <c r="AC39" s="82">
        <f t="shared" si="2"/>
        <v>0</v>
      </c>
      <c r="AD39" s="18"/>
    </row>
    <row r="40" spans="1:30" x14ac:dyDescent="0.3">
      <c r="A40" s="19"/>
      <c r="B40" s="83">
        <v>18</v>
      </c>
      <c r="C40" s="148"/>
      <c r="D40" s="149"/>
      <c r="E40" s="150"/>
      <c r="F40" s="151"/>
      <c r="G40" s="152"/>
      <c r="H40" s="153"/>
      <c r="I40" s="149"/>
      <c r="J40" s="154"/>
      <c r="K40" s="152"/>
      <c r="L40" s="153"/>
      <c r="M40" s="149"/>
      <c r="N40" s="155"/>
      <c r="O40" s="156"/>
      <c r="P40" s="157"/>
      <c r="Q40" s="467"/>
      <c r="R40" s="467"/>
      <c r="S40" s="467"/>
      <c r="T40" s="467"/>
      <c r="U40" s="467"/>
      <c r="V40" s="467"/>
      <c r="W40" s="467"/>
      <c r="X40" s="467"/>
      <c r="Y40" s="467"/>
      <c r="Z40" s="158">
        <f t="shared" si="0"/>
        <v>0</v>
      </c>
      <c r="AA40" s="15"/>
      <c r="AB40" s="82">
        <f t="shared" si="1"/>
        <v>0</v>
      </c>
      <c r="AC40" s="82">
        <f t="shared" si="2"/>
        <v>0</v>
      </c>
      <c r="AD40" s="18"/>
    </row>
    <row r="41" spans="1:30" x14ac:dyDescent="0.3">
      <c r="A41" s="19"/>
      <c r="B41" s="73">
        <v>19</v>
      </c>
      <c r="C41" s="148"/>
      <c r="D41" s="149"/>
      <c r="E41" s="150"/>
      <c r="F41" s="151"/>
      <c r="G41" s="152"/>
      <c r="H41" s="153"/>
      <c r="I41" s="149"/>
      <c r="J41" s="154"/>
      <c r="K41" s="152"/>
      <c r="L41" s="153"/>
      <c r="M41" s="149"/>
      <c r="N41" s="155"/>
      <c r="O41" s="156"/>
      <c r="P41" s="157"/>
      <c r="Q41" s="467"/>
      <c r="R41" s="467"/>
      <c r="S41" s="467"/>
      <c r="T41" s="467"/>
      <c r="U41" s="467"/>
      <c r="V41" s="467"/>
      <c r="W41" s="467"/>
      <c r="X41" s="467"/>
      <c r="Y41" s="467"/>
      <c r="Z41" s="158">
        <f t="shared" si="0"/>
        <v>0</v>
      </c>
      <c r="AA41" s="15"/>
      <c r="AB41" s="82">
        <f t="shared" si="1"/>
        <v>0</v>
      </c>
      <c r="AC41" s="82">
        <f t="shared" si="2"/>
        <v>0</v>
      </c>
      <c r="AD41" s="18"/>
    </row>
    <row r="42" spans="1:30" x14ac:dyDescent="0.3">
      <c r="A42" s="19"/>
      <c r="B42" s="83">
        <v>20</v>
      </c>
      <c r="C42" s="148"/>
      <c r="D42" s="149"/>
      <c r="E42" s="150"/>
      <c r="F42" s="151"/>
      <c r="G42" s="152"/>
      <c r="H42" s="153"/>
      <c r="I42" s="149"/>
      <c r="J42" s="154"/>
      <c r="K42" s="152"/>
      <c r="L42" s="153"/>
      <c r="M42" s="149"/>
      <c r="N42" s="155"/>
      <c r="O42" s="156"/>
      <c r="P42" s="157"/>
      <c r="Q42" s="467"/>
      <c r="R42" s="467"/>
      <c r="S42" s="467"/>
      <c r="T42" s="467"/>
      <c r="U42" s="467"/>
      <c r="V42" s="467"/>
      <c r="W42" s="467"/>
      <c r="X42" s="467"/>
      <c r="Y42" s="467"/>
      <c r="Z42" s="158">
        <f t="shared" si="0"/>
        <v>0</v>
      </c>
      <c r="AA42" s="15"/>
      <c r="AB42" s="82">
        <f t="shared" si="1"/>
        <v>0</v>
      </c>
      <c r="AC42" s="82">
        <f t="shared" si="2"/>
        <v>0</v>
      </c>
      <c r="AD42" s="18"/>
    </row>
    <row r="43" spans="1:30" x14ac:dyDescent="0.3">
      <c r="A43" s="19"/>
      <c r="B43" s="73">
        <v>21</v>
      </c>
      <c r="C43" s="148"/>
      <c r="D43" s="149"/>
      <c r="E43" s="150"/>
      <c r="F43" s="151"/>
      <c r="G43" s="152"/>
      <c r="H43" s="153"/>
      <c r="I43" s="149"/>
      <c r="J43" s="154"/>
      <c r="K43" s="152"/>
      <c r="L43" s="153"/>
      <c r="M43" s="149"/>
      <c r="N43" s="155"/>
      <c r="O43" s="156"/>
      <c r="P43" s="157"/>
      <c r="Q43" s="467"/>
      <c r="R43" s="467"/>
      <c r="S43" s="467"/>
      <c r="T43" s="467"/>
      <c r="U43" s="467"/>
      <c r="V43" s="467"/>
      <c r="W43" s="467"/>
      <c r="X43" s="467"/>
      <c r="Y43" s="467"/>
      <c r="Z43" s="158">
        <f t="shared" si="0"/>
        <v>0</v>
      </c>
      <c r="AA43" s="15"/>
      <c r="AB43" s="82">
        <f t="shared" si="1"/>
        <v>0</v>
      </c>
      <c r="AC43" s="82">
        <f t="shared" si="2"/>
        <v>0</v>
      </c>
      <c r="AD43" s="18"/>
    </row>
    <row r="44" spans="1:30" x14ac:dyDescent="0.3">
      <c r="A44" s="19"/>
      <c r="B44" s="83">
        <v>22</v>
      </c>
      <c r="C44" s="148"/>
      <c r="D44" s="149"/>
      <c r="E44" s="150"/>
      <c r="F44" s="151"/>
      <c r="G44" s="152"/>
      <c r="H44" s="153"/>
      <c r="I44" s="149"/>
      <c r="J44" s="154"/>
      <c r="K44" s="152"/>
      <c r="L44" s="153"/>
      <c r="M44" s="149"/>
      <c r="N44" s="155"/>
      <c r="O44" s="156"/>
      <c r="P44" s="157"/>
      <c r="Q44" s="467"/>
      <c r="R44" s="467"/>
      <c r="S44" s="467"/>
      <c r="T44" s="467"/>
      <c r="U44" s="467"/>
      <c r="V44" s="467"/>
      <c r="W44" s="467"/>
      <c r="X44" s="467"/>
      <c r="Y44" s="467"/>
      <c r="Z44" s="158">
        <f t="shared" si="0"/>
        <v>0</v>
      </c>
      <c r="AA44" s="15"/>
      <c r="AB44" s="82">
        <f t="shared" si="1"/>
        <v>0</v>
      </c>
      <c r="AC44" s="82">
        <f t="shared" si="2"/>
        <v>0</v>
      </c>
      <c r="AD44" s="18"/>
    </row>
    <row r="45" spans="1:30" x14ac:dyDescent="0.3">
      <c r="A45" s="19"/>
      <c r="B45" s="73">
        <v>23</v>
      </c>
      <c r="C45" s="148"/>
      <c r="D45" s="149"/>
      <c r="E45" s="150"/>
      <c r="F45" s="151"/>
      <c r="G45" s="152"/>
      <c r="H45" s="153"/>
      <c r="I45" s="149"/>
      <c r="J45" s="154"/>
      <c r="K45" s="152"/>
      <c r="L45" s="153"/>
      <c r="M45" s="149"/>
      <c r="N45" s="155"/>
      <c r="O45" s="156"/>
      <c r="P45" s="157"/>
      <c r="Q45" s="467"/>
      <c r="R45" s="467"/>
      <c r="S45" s="467"/>
      <c r="T45" s="467"/>
      <c r="U45" s="467"/>
      <c r="V45" s="467"/>
      <c r="W45" s="467"/>
      <c r="X45" s="467"/>
      <c r="Y45" s="467"/>
      <c r="Z45" s="158">
        <f t="shared" si="0"/>
        <v>0</v>
      </c>
      <c r="AA45" s="15"/>
      <c r="AB45" s="82">
        <f t="shared" si="1"/>
        <v>0</v>
      </c>
      <c r="AC45" s="82">
        <f t="shared" si="2"/>
        <v>0</v>
      </c>
      <c r="AD45" s="18"/>
    </row>
    <row r="46" spans="1:30" x14ac:dyDescent="0.3">
      <c r="A46" s="19"/>
      <c r="B46" s="83">
        <v>24</v>
      </c>
      <c r="C46" s="148"/>
      <c r="D46" s="149"/>
      <c r="E46" s="150"/>
      <c r="F46" s="151"/>
      <c r="G46" s="152"/>
      <c r="H46" s="153"/>
      <c r="I46" s="149"/>
      <c r="J46" s="154"/>
      <c r="K46" s="152"/>
      <c r="L46" s="153"/>
      <c r="M46" s="149"/>
      <c r="N46" s="155"/>
      <c r="O46" s="156"/>
      <c r="P46" s="157"/>
      <c r="Q46" s="467"/>
      <c r="R46" s="467"/>
      <c r="S46" s="467"/>
      <c r="T46" s="467"/>
      <c r="U46" s="467"/>
      <c r="V46" s="467"/>
      <c r="W46" s="467"/>
      <c r="X46" s="467"/>
      <c r="Y46" s="467"/>
      <c r="Z46" s="158">
        <f t="shared" si="0"/>
        <v>0</v>
      </c>
      <c r="AA46" s="15"/>
      <c r="AB46" s="82">
        <f t="shared" si="1"/>
        <v>0</v>
      </c>
      <c r="AC46" s="82">
        <f t="shared" si="2"/>
        <v>0</v>
      </c>
      <c r="AD46" s="18"/>
    </row>
    <row r="47" spans="1:30" x14ac:dyDescent="0.3">
      <c r="A47" s="19"/>
      <c r="B47" s="92">
        <v>25</v>
      </c>
      <c r="C47" s="159"/>
      <c r="D47" s="160"/>
      <c r="E47" s="161"/>
      <c r="F47" s="162"/>
      <c r="G47" s="163"/>
      <c r="H47" s="164"/>
      <c r="I47" s="160"/>
      <c r="J47" s="165"/>
      <c r="K47" s="163"/>
      <c r="L47" s="164"/>
      <c r="M47" s="160"/>
      <c r="N47" s="166"/>
      <c r="O47" s="167"/>
      <c r="P47" s="168"/>
      <c r="Q47" s="468"/>
      <c r="R47" s="468"/>
      <c r="S47" s="468"/>
      <c r="T47" s="468"/>
      <c r="U47" s="468"/>
      <c r="V47" s="468"/>
      <c r="W47" s="468"/>
      <c r="X47" s="468"/>
      <c r="Y47" s="468"/>
      <c r="Z47" s="169">
        <f t="shared" si="0"/>
        <v>0</v>
      </c>
      <c r="AA47" s="15"/>
      <c r="AB47" s="82">
        <f t="shared" si="1"/>
        <v>0</v>
      </c>
      <c r="AC47" s="82">
        <f t="shared" si="2"/>
        <v>0</v>
      </c>
      <c r="AD47" s="18"/>
    </row>
    <row r="48" spans="1:30" x14ac:dyDescent="0.3">
      <c r="A48" s="19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06"/>
      <c r="AA48" s="15"/>
      <c r="AB48" s="15"/>
      <c r="AC48" s="15"/>
      <c r="AD48" s="18"/>
    </row>
    <row r="49" spans="1:30" x14ac:dyDescent="0.3">
      <c r="A49" s="19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06"/>
      <c r="AA49" s="15"/>
      <c r="AB49" s="15"/>
      <c r="AC49" s="15"/>
      <c r="AD49" s="18"/>
    </row>
    <row r="50" spans="1:30" x14ac:dyDescent="0.3">
      <c r="A50" s="19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06"/>
      <c r="AA50" s="15"/>
      <c r="AB50" s="15"/>
      <c r="AC50" s="15"/>
      <c r="AD50" s="18"/>
    </row>
    <row r="51" spans="1:30" x14ac:dyDescent="0.3">
      <c r="A51" s="19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06"/>
      <c r="AA51" s="15"/>
      <c r="AB51" s="15"/>
      <c r="AC51" s="15"/>
      <c r="AD51" s="18"/>
    </row>
    <row r="52" spans="1:30" x14ac:dyDescent="0.3">
      <c r="A52" s="19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06"/>
      <c r="AA52" s="15"/>
      <c r="AB52" s="15"/>
      <c r="AC52" s="15"/>
      <c r="AD52" s="18"/>
    </row>
    <row r="53" spans="1:30" x14ac:dyDescent="0.3">
      <c r="A53" s="19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06"/>
      <c r="AA53" s="15"/>
      <c r="AB53" s="15"/>
      <c r="AC53" s="15"/>
      <c r="AD53" s="18"/>
    </row>
    <row r="54" spans="1:30" x14ac:dyDescent="0.3">
      <c r="A54" s="19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06"/>
      <c r="AA54" s="15"/>
      <c r="AB54" s="15"/>
      <c r="AC54" s="15"/>
      <c r="AD54" s="18"/>
    </row>
    <row r="55" spans="1:30" x14ac:dyDescent="0.3">
      <c r="A55" s="28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170"/>
      <c r="AA55" s="29"/>
      <c r="AB55" s="29"/>
      <c r="AC55" s="29"/>
      <c r="AD55" s="30"/>
    </row>
    <row r="56" spans="1:30" hidden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06"/>
      <c r="AA56" s="15"/>
      <c r="AB56" s="15"/>
      <c r="AC56" s="15"/>
      <c r="AD56" s="15"/>
    </row>
    <row r="57" spans="1:30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06"/>
      <c r="AA57" s="15"/>
      <c r="AB57" s="15"/>
      <c r="AC57" s="15"/>
      <c r="AD57" s="15"/>
    </row>
  </sheetData>
  <sheetProtection password="FB0B" sheet="1" objects="1" scenarios="1" selectLockedCells="1"/>
  <mergeCells count="48">
    <mergeCell ref="Q46:Y46"/>
    <mergeCell ref="Q47:Y47"/>
    <mergeCell ref="Q41:Y41"/>
    <mergeCell ref="Q42:Y42"/>
    <mergeCell ref="Q43:Y43"/>
    <mergeCell ref="Q44:Y44"/>
    <mergeCell ref="Q45:Y45"/>
    <mergeCell ref="Q36:Y36"/>
    <mergeCell ref="Q37:Y37"/>
    <mergeCell ref="Q38:Y38"/>
    <mergeCell ref="Q39:Y39"/>
    <mergeCell ref="Q40:Y40"/>
    <mergeCell ref="Q31:Y31"/>
    <mergeCell ref="Q32:Y32"/>
    <mergeCell ref="Q33:Y33"/>
    <mergeCell ref="Q34:Y34"/>
    <mergeCell ref="Q35:Y35"/>
    <mergeCell ref="Q26:Y26"/>
    <mergeCell ref="Q27:Y27"/>
    <mergeCell ref="Q28:Y28"/>
    <mergeCell ref="Q29:Y29"/>
    <mergeCell ref="Q30:Y30"/>
    <mergeCell ref="Q21:Y21"/>
    <mergeCell ref="Q22:Y22"/>
    <mergeCell ref="Q23:Y23"/>
    <mergeCell ref="Q24:Y24"/>
    <mergeCell ref="Q25:Y25"/>
    <mergeCell ref="O17:O20"/>
    <mergeCell ref="P17:Y18"/>
    <mergeCell ref="Z17:Z20"/>
    <mergeCell ref="G19:J19"/>
    <mergeCell ref="K19:N19"/>
    <mergeCell ref="P19:P20"/>
    <mergeCell ref="Q19:Y20"/>
    <mergeCell ref="B14:F14"/>
    <mergeCell ref="H14:L14"/>
    <mergeCell ref="B17:B20"/>
    <mergeCell ref="C17:C20"/>
    <mergeCell ref="D17:D20"/>
    <mergeCell ref="E17:E20"/>
    <mergeCell ref="F17:F20"/>
    <mergeCell ref="G17:N18"/>
    <mergeCell ref="T1:Y4"/>
    <mergeCell ref="G2:R5"/>
    <mergeCell ref="B3:E3"/>
    <mergeCell ref="T6:Y6"/>
    <mergeCell ref="B12:F12"/>
    <mergeCell ref="H12:L12"/>
  </mergeCells>
  <conditionalFormatting sqref="Z21:Z47">
    <cfRule type="containsText" dxfId="3" priority="2" operator="containsText" text="choose hotel">
      <formula>NOT(ISERROR(SEARCH("choose hotel",Z21)))</formula>
    </cfRule>
  </conditionalFormatting>
  <dataValidations count="1">
    <dataValidation type="list" allowBlank="1" showInputMessage="1" showErrorMessage="1" sqref="O23:O47" xr:uid="{00000000-0002-0000-0200-000000000000}">
      <formula1>"Yes"</formula1>
      <formula2>0</formula2>
    </dataValidation>
  </dataValidations>
  <hyperlinks>
    <hyperlink ref="C5" r:id="rId1" xr:uid="{00000000-0004-0000-02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1000000}">
          <x14:formula1>
            <xm:f>'Listy rozwijane'!$E$2:$E$7</xm:f>
          </x14:formula1>
          <x14:formula2>
            <xm:f>0</xm:f>
          </x14:formula2>
          <xm:sqref>Q23:Y47</xm:sqref>
        </x14:dataValidation>
        <x14:dataValidation type="list" allowBlank="1" showInputMessage="1" showErrorMessage="1" xr:uid="{00000000-0002-0000-0200-000002000000}">
          <x14:formula1>
            <xm:f>'Listy rozwijane'!$C$2:$C$3</xm:f>
          </x14:formula1>
          <x14:formula2>
            <xm:f>0</xm:f>
          </x14:formula2>
          <xm:sqref>P23:P47</xm:sqref>
        </x14:dataValidation>
        <x14:dataValidation type="list" allowBlank="1" showInputMessage="1" showErrorMessage="1" xr:uid="{00000000-0002-0000-0200-000003000000}">
          <x14:formula1>
            <xm:f>'Listy rozwijane'!$A$2:$A$7</xm:f>
          </x14:formula1>
          <x14:formula2>
            <xm:f>0</xm:f>
          </x14:formula2>
          <xm:sqref>G23:G47 K23:K47</xm:sqref>
        </x14:dataValidation>
        <x14:dataValidation type="list" allowBlank="1" showInputMessage="1" showErrorMessage="1" xr:uid="{00000000-0002-0000-0200-000004000000}">
          <x14:formula1>
            <xm:f>'Listy rozwijane'!$G$2:$G$22</xm:f>
          </x14:formula1>
          <x14:formula2>
            <xm:f>0</xm:f>
          </x14:formula2>
          <xm:sqref>F23:F47</xm:sqref>
        </x14:dataValidation>
        <x14:dataValidation type="list" allowBlank="1" showInputMessage="1" showErrorMessage="1" xr:uid="{00000000-0002-0000-0200-000005000000}">
          <x14:formula1>
            <xm:f>'Listy rozwijane'!$F$2:$F$3</xm:f>
          </x14:formula1>
          <x14:formula2>
            <xm:f>0</xm:f>
          </x14:formula2>
          <xm:sqref>E23:E47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U57"/>
  <sheetViews>
    <sheetView topLeftCell="E4" zoomScale="90" zoomScaleNormal="90" workbookViewId="0">
      <selection activeCell="O34" sqref="O34"/>
    </sheetView>
  </sheetViews>
  <sheetFormatPr defaultColWidth="8.44140625" defaultRowHeight="14.4" zeroHeight="1" x14ac:dyDescent="0.3"/>
  <cols>
    <col min="1" max="1" width="4.44140625" customWidth="1"/>
    <col min="2" max="2" width="6.109375" customWidth="1"/>
    <col min="3" max="3" width="13.88671875" customWidth="1"/>
    <col min="4" max="4" width="11.33203125" customWidth="1"/>
    <col min="5" max="5" width="5.5546875" customWidth="1"/>
    <col min="6" max="6" width="14.44140625" customWidth="1"/>
    <col min="7" max="7" width="11" customWidth="1"/>
    <col min="8" max="10" width="9.109375" customWidth="1"/>
    <col min="11" max="11" width="11.33203125" customWidth="1"/>
    <col min="12" max="14" width="9.109375" customWidth="1"/>
    <col min="15" max="15" width="25.5546875" customWidth="1"/>
    <col min="16" max="24" width="13.33203125" customWidth="1"/>
    <col min="25" max="25" width="12.88671875" style="103" customWidth="1"/>
    <col min="26" max="26" width="10" customWidth="1"/>
    <col min="27" max="28" width="9.109375" hidden="1" customWidth="1"/>
    <col min="29" max="29" width="9.109375" customWidth="1"/>
    <col min="30" max="32" width="9.109375" hidden="1" customWidth="1"/>
    <col min="36" max="38" width="9.109375" hidden="1" customWidth="1"/>
    <col min="41" max="43" width="9.109375" hidden="1" customWidth="1"/>
    <col min="45" max="47" width="9.109375" hidden="1" customWidth="1"/>
  </cols>
  <sheetData>
    <row r="1" spans="1:29" ht="23.25" customHeight="1" x14ac:dyDescent="0.4">
      <c r="A1" s="104" t="s">
        <v>15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456"/>
      <c r="T1" s="456"/>
      <c r="U1" s="456"/>
      <c r="V1" s="456"/>
      <c r="W1" s="456"/>
      <c r="X1" s="456"/>
      <c r="Y1" s="105"/>
      <c r="Z1" s="16"/>
      <c r="AA1" s="16"/>
      <c r="AB1" s="16"/>
      <c r="AC1" s="17"/>
    </row>
    <row r="2" spans="1:29" ht="23.25" customHeight="1" x14ac:dyDescent="0.3">
      <c r="A2" s="19"/>
      <c r="B2" s="15"/>
      <c r="C2" s="15"/>
      <c r="D2" s="15"/>
      <c r="E2" s="15"/>
      <c r="F2" s="15"/>
      <c r="G2" s="11" t="s">
        <v>62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5"/>
      <c r="S2" s="456"/>
      <c r="T2" s="456"/>
      <c r="U2" s="456"/>
      <c r="V2" s="456"/>
      <c r="W2" s="456"/>
      <c r="X2" s="456"/>
      <c r="Y2" s="106"/>
      <c r="Z2" s="15"/>
      <c r="AA2" s="15"/>
      <c r="AB2" s="15"/>
      <c r="AC2" s="18"/>
    </row>
    <row r="3" spans="1:29" ht="23.25" customHeight="1" x14ac:dyDescent="0.3">
      <c r="A3" s="19"/>
      <c r="B3" s="10" t="s">
        <v>63</v>
      </c>
      <c r="C3" s="10"/>
      <c r="D3" s="10"/>
      <c r="E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5"/>
      <c r="S3" s="456"/>
      <c r="T3" s="456"/>
      <c r="U3" s="456"/>
      <c r="V3" s="456"/>
      <c r="W3" s="456"/>
      <c r="X3" s="456"/>
      <c r="Y3" s="106"/>
    </row>
    <row r="4" spans="1:29" x14ac:dyDescent="0.3">
      <c r="A4" s="19"/>
      <c r="B4" s="15" t="s">
        <v>18</v>
      </c>
      <c r="C4" s="15"/>
      <c r="D4" s="15"/>
      <c r="E4" s="15"/>
      <c r="F4" s="15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5"/>
      <c r="S4" s="456"/>
      <c r="T4" s="456"/>
      <c r="U4" s="456"/>
      <c r="V4" s="456"/>
      <c r="W4" s="456"/>
      <c r="X4" s="456"/>
      <c r="Y4" s="106"/>
      <c r="Z4" s="15"/>
      <c r="AA4" s="15"/>
      <c r="AB4" s="15"/>
      <c r="AC4" s="18"/>
    </row>
    <row r="5" spans="1:29" x14ac:dyDescent="0.3">
      <c r="A5" s="19"/>
      <c r="B5" s="15" t="s">
        <v>3</v>
      </c>
      <c r="C5" s="107" t="s">
        <v>64</v>
      </c>
      <c r="D5" s="15"/>
      <c r="E5" s="15"/>
      <c r="F5" s="15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5"/>
      <c r="S5" s="15"/>
      <c r="T5" s="15"/>
      <c r="U5" s="15"/>
      <c r="V5" s="15"/>
      <c r="W5" s="15"/>
      <c r="X5" s="15"/>
      <c r="Y5" s="106"/>
      <c r="Z5" s="15"/>
      <c r="AA5" s="15"/>
      <c r="AB5" s="15"/>
      <c r="AC5" s="18"/>
    </row>
    <row r="6" spans="1:29" ht="33.75" customHeight="1" x14ac:dyDescent="0.3">
      <c r="A6" s="19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9" t="s">
        <v>65</v>
      </c>
      <c r="T6" s="9"/>
      <c r="U6" s="9"/>
      <c r="V6" s="9"/>
      <c r="W6" s="9"/>
      <c r="X6" s="9"/>
      <c r="Y6" s="106"/>
      <c r="Z6" s="15"/>
      <c r="AA6" s="15"/>
      <c r="AB6" s="15"/>
      <c r="AC6" s="18"/>
    </row>
    <row r="7" spans="1:29" ht="29.25" customHeight="1" x14ac:dyDescent="0.3">
      <c r="A7" s="19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08" t="s">
        <v>66</v>
      </c>
      <c r="T7" s="108" t="s">
        <v>76</v>
      </c>
      <c r="U7" s="108" t="s">
        <v>68</v>
      </c>
      <c r="V7" s="109" t="s">
        <v>69</v>
      </c>
      <c r="W7" s="110" t="s">
        <v>70</v>
      </c>
      <c r="X7" s="110" t="s">
        <v>71</v>
      </c>
      <c r="Y7" s="106"/>
      <c r="Z7" s="15"/>
      <c r="AA7" s="15"/>
      <c r="AB7" s="15"/>
      <c r="AC7" s="18"/>
    </row>
    <row r="8" spans="1:29" ht="29.25" customHeight="1" x14ac:dyDescent="0.3">
      <c r="A8" s="19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41" t="s">
        <v>24</v>
      </c>
      <c r="S8" s="111">
        <v>585</v>
      </c>
      <c r="T8" s="112">
        <v>830</v>
      </c>
      <c r="U8" s="112">
        <v>430</v>
      </c>
      <c r="V8" s="113">
        <v>675</v>
      </c>
      <c r="W8" s="114">
        <v>360</v>
      </c>
      <c r="X8" s="115">
        <v>605</v>
      </c>
      <c r="Y8" s="106"/>
      <c r="Z8" s="15"/>
      <c r="AA8" s="15"/>
      <c r="AB8" s="15"/>
      <c r="AC8" s="18"/>
    </row>
    <row r="9" spans="1:29" ht="29.25" customHeight="1" x14ac:dyDescent="0.3">
      <c r="A9" s="19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41" t="s">
        <v>27</v>
      </c>
      <c r="S9" s="111">
        <v>585</v>
      </c>
      <c r="T9" s="112">
        <v>830</v>
      </c>
      <c r="U9" s="112">
        <v>430</v>
      </c>
      <c r="V9" s="113">
        <v>675</v>
      </c>
      <c r="W9" s="114">
        <v>360</v>
      </c>
      <c r="X9" s="115">
        <v>605</v>
      </c>
      <c r="Y9" s="106"/>
      <c r="Z9" s="15"/>
      <c r="AA9" s="15"/>
      <c r="AB9" s="15"/>
      <c r="AC9" s="18"/>
    </row>
    <row r="10" spans="1:29" ht="29.25" customHeight="1" x14ac:dyDescent="0.3">
      <c r="A10" s="19"/>
      <c r="B10" s="21" t="s">
        <v>26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06"/>
      <c r="Z10" s="15"/>
      <c r="AA10" s="15"/>
      <c r="AB10" s="15"/>
      <c r="AC10" s="18"/>
    </row>
    <row r="11" spans="1:29" ht="29.25" customHeight="1" x14ac:dyDescent="0.3">
      <c r="A11" s="19"/>
      <c r="B11" s="45" t="s">
        <v>28</v>
      </c>
      <c r="C11" s="46"/>
      <c r="D11" s="46"/>
      <c r="E11" s="46"/>
      <c r="F11" s="46"/>
      <c r="G11" s="46"/>
      <c r="H11" s="46" t="s">
        <v>7</v>
      </c>
      <c r="I11" s="46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06"/>
      <c r="Z11" s="15"/>
      <c r="AA11" s="15"/>
      <c r="AB11" s="15"/>
      <c r="AC11" s="18"/>
    </row>
    <row r="12" spans="1:29" x14ac:dyDescent="0.3">
      <c r="A12" s="19"/>
      <c r="B12" s="8" t="str">
        <f>IF('1. Summary'!B11="","",'1. Summary'!B11)</f>
        <v/>
      </c>
      <c r="C12" s="8"/>
      <c r="D12" s="8"/>
      <c r="E12" s="8"/>
      <c r="F12" s="8"/>
      <c r="G12" s="46"/>
      <c r="H12" s="8" t="str">
        <f>IF('1. Summary'!B17="","",'1. Summary'!B17)</f>
        <v/>
      </c>
      <c r="I12" s="8"/>
      <c r="J12" s="8"/>
      <c r="K12" s="8"/>
      <c r="L12" s="8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06"/>
      <c r="Z12" s="15"/>
      <c r="AA12" s="15"/>
      <c r="AB12" s="15"/>
      <c r="AC12" s="18"/>
    </row>
    <row r="13" spans="1:29" x14ac:dyDescent="0.3">
      <c r="A13" s="19"/>
      <c r="B13" s="46" t="s">
        <v>3</v>
      </c>
      <c r="C13" s="46"/>
      <c r="D13" s="46"/>
      <c r="E13" s="46"/>
      <c r="F13" s="46"/>
      <c r="G13" s="46"/>
      <c r="H13" s="46" t="s">
        <v>10</v>
      </c>
      <c r="I13" s="46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06"/>
      <c r="Z13" s="15"/>
      <c r="AA13" s="15"/>
      <c r="AB13" s="15"/>
      <c r="AC13" s="18"/>
    </row>
    <row r="14" spans="1:29" x14ac:dyDescent="0.3">
      <c r="A14" s="19"/>
      <c r="B14" s="8" t="str">
        <f>IF('1. Summary'!B14="","",'1. Summary'!B14)</f>
        <v/>
      </c>
      <c r="C14" s="8"/>
      <c r="D14" s="8"/>
      <c r="E14" s="8"/>
      <c r="F14" s="8"/>
      <c r="G14" s="15"/>
      <c r="H14" s="8" t="str">
        <f>IF('1. Summary'!B20="","",'1. Summary'!B20)</f>
        <v/>
      </c>
      <c r="I14" s="8"/>
      <c r="J14" s="8"/>
      <c r="K14" s="8"/>
      <c r="L14" s="8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06"/>
      <c r="Z14" s="15"/>
      <c r="AA14" s="15"/>
      <c r="AB14" s="15"/>
      <c r="AC14" s="18"/>
    </row>
    <row r="15" spans="1:29" x14ac:dyDescent="0.3">
      <c r="A15" s="19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06"/>
      <c r="Z15" s="15"/>
      <c r="AA15" s="15"/>
      <c r="AB15" s="15"/>
      <c r="AC15" s="18"/>
    </row>
    <row r="16" spans="1:29" x14ac:dyDescent="0.3">
      <c r="A16" s="19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06"/>
      <c r="Z16" s="15"/>
      <c r="AA16" s="15"/>
      <c r="AB16" s="15"/>
      <c r="AC16" s="18"/>
    </row>
    <row r="17" spans="1:29" ht="15" customHeight="1" x14ac:dyDescent="0.3">
      <c r="A17" s="19"/>
      <c r="B17" s="7" t="s">
        <v>30</v>
      </c>
      <c r="C17" s="6" t="s">
        <v>31</v>
      </c>
      <c r="D17" s="5" t="s">
        <v>32</v>
      </c>
      <c r="E17" s="5" t="s">
        <v>33</v>
      </c>
      <c r="F17" s="5" t="s">
        <v>34</v>
      </c>
      <c r="G17" s="4" t="s">
        <v>35</v>
      </c>
      <c r="H17" s="4"/>
      <c r="I17" s="4"/>
      <c r="J17" s="4"/>
      <c r="K17" s="4"/>
      <c r="L17" s="4"/>
      <c r="M17" s="4"/>
      <c r="N17" s="4"/>
      <c r="O17" s="469" t="s">
        <v>36</v>
      </c>
      <c r="P17" s="469"/>
      <c r="Q17" s="469"/>
      <c r="R17" s="469"/>
      <c r="S17" s="469"/>
      <c r="T17" s="469"/>
      <c r="U17" s="469"/>
      <c r="V17" s="469"/>
      <c r="W17" s="469"/>
      <c r="X17" s="469"/>
      <c r="Y17" s="2" t="s">
        <v>37</v>
      </c>
      <c r="Z17" s="15"/>
      <c r="AA17" s="15"/>
      <c r="AB17" s="15"/>
      <c r="AC17" s="18"/>
    </row>
    <row r="18" spans="1:29" x14ac:dyDescent="0.3">
      <c r="A18" s="19"/>
      <c r="B18" s="7"/>
      <c r="C18" s="6"/>
      <c r="D18" s="5"/>
      <c r="E18" s="5"/>
      <c r="F18" s="5"/>
      <c r="G18" s="4"/>
      <c r="H18" s="4"/>
      <c r="I18" s="4"/>
      <c r="J18" s="4"/>
      <c r="K18" s="4"/>
      <c r="L18" s="4"/>
      <c r="M18" s="4"/>
      <c r="N18" s="4"/>
      <c r="O18" s="469"/>
      <c r="P18" s="469"/>
      <c r="Q18" s="469"/>
      <c r="R18" s="469"/>
      <c r="S18" s="469"/>
      <c r="T18" s="469"/>
      <c r="U18" s="469"/>
      <c r="V18" s="469"/>
      <c r="W18" s="469"/>
      <c r="X18" s="469"/>
      <c r="Y18" s="2"/>
      <c r="Z18" s="15"/>
      <c r="AA18" s="15"/>
      <c r="AB18" s="15"/>
      <c r="AC18" s="18"/>
    </row>
    <row r="19" spans="1:29" ht="30.75" customHeight="1" x14ac:dyDescent="0.3">
      <c r="A19" s="19"/>
      <c r="B19" s="7"/>
      <c r="C19" s="6"/>
      <c r="D19" s="5"/>
      <c r="E19" s="5"/>
      <c r="F19" s="5"/>
      <c r="G19" s="1" t="s">
        <v>38</v>
      </c>
      <c r="H19" s="1"/>
      <c r="I19" s="1"/>
      <c r="J19" s="1"/>
      <c r="K19" s="448" t="s">
        <v>39</v>
      </c>
      <c r="L19" s="448"/>
      <c r="M19" s="448"/>
      <c r="N19" s="448"/>
      <c r="O19" s="462" t="s">
        <v>40</v>
      </c>
      <c r="P19" s="463" t="s">
        <v>41</v>
      </c>
      <c r="Q19" s="463"/>
      <c r="R19" s="463"/>
      <c r="S19" s="463"/>
      <c r="T19" s="463"/>
      <c r="U19" s="463"/>
      <c r="V19" s="463"/>
      <c r="W19" s="463"/>
      <c r="X19" s="463"/>
      <c r="Y19" s="2"/>
      <c r="Z19" s="15"/>
      <c r="AA19" s="15"/>
      <c r="AB19" s="15"/>
      <c r="AC19" s="18"/>
    </row>
    <row r="20" spans="1:29" x14ac:dyDescent="0.3">
      <c r="A20" s="19"/>
      <c r="B20" s="7"/>
      <c r="C20" s="6"/>
      <c r="D20" s="5"/>
      <c r="E20" s="5"/>
      <c r="F20" s="5"/>
      <c r="G20" s="47" t="s">
        <v>42</v>
      </c>
      <c r="H20" s="48" t="s">
        <v>43</v>
      </c>
      <c r="I20" s="48" t="s">
        <v>44</v>
      </c>
      <c r="J20" s="49" t="s">
        <v>45</v>
      </c>
      <c r="K20" s="47" t="s">
        <v>42</v>
      </c>
      <c r="L20" s="48" t="s">
        <v>43</v>
      </c>
      <c r="M20" s="48" t="s">
        <v>44</v>
      </c>
      <c r="N20" s="50" t="s">
        <v>45</v>
      </c>
      <c r="O20" s="462"/>
      <c r="P20" s="463"/>
      <c r="Q20" s="463"/>
      <c r="R20" s="463"/>
      <c r="S20" s="463"/>
      <c r="T20" s="463"/>
      <c r="U20" s="463"/>
      <c r="V20" s="463"/>
      <c r="W20" s="463"/>
      <c r="X20" s="463"/>
      <c r="Y20" s="2"/>
      <c r="Z20" s="15"/>
      <c r="AA20" s="15"/>
      <c r="AB20" s="15"/>
      <c r="AC20" s="18"/>
    </row>
    <row r="21" spans="1:29" x14ac:dyDescent="0.3">
      <c r="A21" s="19"/>
      <c r="B21" s="51" t="s">
        <v>46</v>
      </c>
      <c r="C21" s="52" t="s">
        <v>47</v>
      </c>
      <c r="D21" s="53" t="s">
        <v>48</v>
      </c>
      <c r="E21" s="54" t="s">
        <v>49</v>
      </c>
      <c r="F21" s="55" t="s">
        <v>50</v>
      </c>
      <c r="G21" s="56">
        <v>45429</v>
      </c>
      <c r="H21" s="57">
        <v>0.625</v>
      </c>
      <c r="I21" s="53" t="s">
        <v>51</v>
      </c>
      <c r="J21" s="58" t="s">
        <v>52</v>
      </c>
      <c r="K21" s="56">
        <v>45432</v>
      </c>
      <c r="L21" s="57">
        <v>0.29166666666666702</v>
      </c>
      <c r="M21" s="53" t="s">
        <v>51</v>
      </c>
      <c r="N21" s="171" t="s">
        <v>53</v>
      </c>
      <c r="O21" s="121" t="s">
        <v>24</v>
      </c>
      <c r="P21" s="464" t="s">
        <v>21</v>
      </c>
      <c r="Q21" s="464"/>
      <c r="R21" s="464"/>
      <c r="S21" s="464"/>
      <c r="T21" s="464"/>
      <c r="U21" s="464"/>
      <c r="V21" s="464"/>
      <c r="W21" s="464"/>
      <c r="X21" s="464"/>
      <c r="Y21" s="172"/>
      <c r="Z21" s="15"/>
      <c r="AA21" s="15"/>
      <c r="AB21" s="15"/>
      <c r="AC21" s="18"/>
    </row>
    <row r="22" spans="1:29" x14ac:dyDescent="0.3">
      <c r="A22" s="19"/>
      <c r="B22" s="62" t="s">
        <v>54</v>
      </c>
      <c r="C22" s="63" t="s">
        <v>55</v>
      </c>
      <c r="D22" s="64" t="s">
        <v>56</v>
      </c>
      <c r="E22" s="65" t="s">
        <v>57</v>
      </c>
      <c r="F22" s="66" t="s">
        <v>58</v>
      </c>
      <c r="G22" s="67">
        <v>45429</v>
      </c>
      <c r="H22" s="68">
        <v>0.52083333333333304</v>
      </c>
      <c r="I22" s="64" t="s">
        <v>59</v>
      </c>
      <c r="J22" s="69" t="s">
        <v>60</v>
      </c>
      <c r="K22" s="67">
        <v>45432</v>
      </c>
      <c r="L22" s="68">
        <v>0.8125</v>
      </c>
      <c r="M22" s="64" t="s">
        <v>59</v>
      </c>
      <c r="N22" s="173" t="s">
        <v>61</v>
      </c>
      <c r="O22" s="133" t="s">
        <v>27</v>
      </c>
      <c r="P22" s="470" t="s">
        <v>21</v>
      </c>
      <c r="Q22" s="470"/>
      <c r="R22" s="470"/>
      <c r="S22" s="470"/>
      <c r="T22" s="470"/>
      <c r="U22" s="470"/>
      <c r="V22" s="470"/>
      <c r="W22" s="470"/>
      <c r="X22" s="470"/>
      <c r="Y22" s="174"/>
      <c r="Z22" s="15"/>
      <c r="AA22" s="15"/>
      <c r="AB22" s="15"/>
      <c r="AC22" s="18"/>
    </row>
    <row r="23" spans="1:29" x14ac:dyDescent="0.3">
      <c r="A23" s="19"/>
      <c r="B23" s="73">
        <v>1</v>
      </c>
      <c r="C23" s="175"/>
      <c r="D23" s="176"/>
      <c r="E23" s="177"/>
      <c r="F23" s="178"/>
      <c r="G23" s="179"/>
      <c r="H23" s="180"/>
      <c r="I23" s="176"/>
      <c r="J23" s="181"/>
      <c r="K23" s="179"/>
      <c r="L23" s="182"/>
      <c r="M23" s="176"/>
      <c r="N23" s="183"/>
      <c r="O23" s="184"/>
      <c r="P23" s="471"/>
      <c r="Q23" s="471"/>
      <c r="R23" s="471"/>
      <c r="S23" s="471"/>
      <c r="T23" s="471"/>
      <c r="U23" s="471"/>
      <c r="V23" s="471"/>
      <c r="W23" s="471"/>
      <c r="X23" s="471"/>
      <c r="Y23" s="158">
        <f t="shared" ref="Y23:Y47" si="0">IFERROR(SUM(AA23:AC23),"choose hotel")</f>
        <v>0</v>
      </c>
      <c r="Z23" s="15"/>
      <c r="AA23" s="82">
        <f t="shared" ref="AA23:AA47" si="1">IF(P23="Single B&amp;B",VLOOKUP($O23,$R$8:$X$9,2,FALSE()),0)+IF(P23="Single FB",VLOOKUP($O23,$R$8:$X$9,3,FALSE()),0)+IF(P23="Double B&amp;B",VLOOKUP($O23,$R$8:$X$9,4,FALSE()),0)+IF(P23="Double FB",VLOOKUP($O23,$R$8:$X$9,5,FALSE()),0)+IF(P23="Triple B&amp;B",VLOOKUP($O23,$R$8:$X$9,6,FALSE()),0)+IF(P23="Triple FB",VLOOKUP($O23,$R$8:$X$9,7,FALSE()),0)</f>
        <v>0</v>
      </c>
      <c r="AB23" s="15"/>
      <c r="AC23" s="18"/>
    </row>
    <row r="24" spans="1:29" x14ac:dyDescent="0.3">
      <c r="A24" s="19"/>
      <c r="B24" s="83">
        <v>2</v>
      </c>
      <c r="C24" s="148"/>
      <c r="D24" s="149"/>
      <c r="E24" s="150"/>
      <c r="F24" s="151"/>
      <c r="G24" s="152"/>
      <c r="H24" s="153"/>
      <c r="I24" s="149"/>
      <c r="J24" s="154"/>
      <c r="K24" s="152"/>
      <c r="L24" s="153"/>
      <c r="M24" s="149"/>
      <c r="N24" s="155"/>
      <c r="O24" s="185"/>
      <c r="P24" s="467"/>
      <c r="Q24" s="467"/>
      <c r="R24" s="467"/>
      <c r="S24" s="467"/>
      <c r="T24" s="467"/>
      <c r="U24" s="467"/>
      <c r="V24" s="467"/>
      <c r="W24" s="467"/>
      <c r="X24" s="467"/>
      <c r="Y24" s="186">
        <f t="shared" si="0"/>
        <v>0</v>
      </c>
      <c r="Z24" s="15"/>
      <c r="AA24" s="82">
        <f t="shared" si="1"/>
        <v>0</v>
      </c>
      <c r="AB24" s="15"/>
      <c r="AC24" s="18"/>
    </row>
    <row r="25" spans="1:29" x14ac:dyDescent="0.3">
      <c r="A25" s="19"/>
      <c r="B25" s="73">
        <v>3</v>
      </c>
      <c r="C25" s="148"/>
      <c r="D25" s="149"/>
      <c r="E25" s="150"/>
      <c r="F25" s="151"/>
      <c r="G25" s="152"/>
      <c r="H25" s="153"/>
      <c r="I25" s="149"/>
      <c r="J25" s="154"/>
      <c r="K25" s="152"/>
      <c r="L25" s="153"/>
      <c r="M25" s="149"/>
      <c r="N25" s="155"/>
      <c r="O25" s="185"/>
      <c r="P25" s="467"/>
      <c r="Q25" s="467"/>
      <c r="R25" s="467"/>
      <c r="S25" s="467"/>
      <c r="T25" s="467"/>
      <c r="U25" s="467"/>
      <c r="V25" s="467"/>
      <c r="W25" s="467"/>
      <c r="X25" s="467"/>
      <c r="Y25" s="186">
        <f t="shared" si="0"/>
        <v>0</v>
      </c>
      <c r="Z25" s="15"/>
      <c r="AA25" s="82">
        <f t="shared" si="1"/>
        <v>0</v>
      </c>
      <c r="AB25" s="15"/>
      <c r="AC25" s="18"/>
    </row>
    <row r="26" spans="1:29" x14ac:dyDescent="0.3">
      <c r="A26" s="19"/>
      <c r="B26" s="83">
        <v>4</v>
      </c>
      <c r="C26" s="148"/>
      <c r="D26" s="149"/>
      <c r="E26" s="150"/>
      <c r="F26" s="151"/>
      <c r="G26" s="152"/>
      <c r="H26" s="153"/>
      <c r="I26" s="149"/>
      <c r="J26" s="154"/>
      <c r="K26" s="152"/>
      <c r="L26" s="153"/>
      <c r="M26" s="149"/>
      <c r="N26" s="155"/>
      <c r="O26" s="185"/>
      <c r="P26" s="467"/>
      <c r="Q26" s="467"/>
      <c r="R26" s="467"/>
      <c r="S26" s="467"/>
      <c r="T26" s="467"/>
      <c r="U26" s="467"/>
      <c r="V26" s="467"/>
      <c r="W26" s="467"/>
      <c r="X26" s="467"/>
      <c r="Y26" s="186">
        <f t="shared" si="0"/>
        <v>0</v>
      </c>
      <c r="Z26" s="15"/>
      <c r="AA26" s="82">
        <f t="shared" si="1"/>
        <v>0</v>
      </c>
      <c r="AB26" s="15"/>
      <c r="AC26" s="18"/>
    </row>
    <row r="27" spans="1:29" x14ac:dyDescent="0.3">
      <c r="A27" s="19"/>
      <c r="B27" s="73">
        <v>5</v>
      </c>
      <c r="C27" s="148"/>
      <c r="D27" s="149"/>
      <c r="E27" s="150"/>
      <c r="F27" s="151"/>
      <c r="G27" s="152"/>
      <c r="H27" s="153"/>
      <c r="I27" s="149"/>
      <c r="J27" s="154"/>
      <c r="K27" s="152"/>
      <c r="L27" s="153"/>
      <c r="M27" s="149"/>
      <c r="N27" s="155"/>
      <c r="O27" s="185"/>
      <c r="P27" s="467"/>
      <c r="Q27" s="467"/>
      <c r="R27" s="467"/>
      <c r="S27" s="467"/>
      <c r="T27" s="467"/>
      <c r="U27" s="467"/>
      <c r="V27" s="467"/>
      <c r="W27" s="467"/>
      <c r="X27" s="467"/>
      <c r="Y27" s="186">
        <f t="shared" si="0"/>
        <v>0</v>
      </c>
      <c r="Z27" s="15"/>
      <c r="AA27" s="82">
        <f t="shared" si="1"/>
        <v>0</v>
      </c>
      <c r="AB27" s="15"/>
      <c r="AC27" s="18"/>
    </row>
    <row r="28" spans="1:29" x14ac:dyDescent="0.3">
      <c r="A28" s="19"/>
      <c r="B28" s="83">
        <v>6</v>
      </c>
      <c r="C28" s="148"/>
      <c r="D28" s="149"/>
      <c r="E28" s="150"/>
      <c r="F28" s="151"/>
      <c r="G28" s="152"/>
      <c r="H28" s="153"/>
      <c r="I28" s="149"/>
      <c r="J28" s="154"/>
      <c r="K28" s="152"/>
      <c r="L28" s="153"/>
      <c r="M28" s="149"/>
      <c r="N28" s="155"/>
      <c r="O28" s="185"/>
      <c r="P28" s="467"/>
      <c r="Q28" s="467"/>
      <c r="R28" s="467"/>
      <c r="S28" s="467"/>
      <c r="T28" s="467"/>
      <c r="U28" s="467"/>
      <c r="V28" s="467"/>
      <c r="W28" s="467"/>
      <c r="X28" s="467"/>
      <c r="Y28" s="186">
        <f t="shared" si="0"/>
        <v>0</v>
      </c>
      <c r="Z28" s="15"/>
      <c r="AA28" s="82">
        <f t="shared" si="1"/>
        <v>0</v>
      </c>
      <c r="AB28" s="15"/>
      <c r="AC28" s="18"/>
    </row>
    <row r="29" spans="1:29" x14ac:dyDescent="0.3">
      <c r="A29" s="19"/>
      <c r="B29" s="73">
        <v>7</v>
      </c>
      <c r="C29" s="148"/>
      <c r="D29" s="149"/>
      <c r="E29" s="150"/>
      <c r="F29" s="151"/>
      <c r="G29" s="152"/>
      <c r="H29" s="153"/>
      <c r="I29" s="149"/>
      <c r="J29" s="154"/>
      <c r="K29" s="152"/>
      <c r="L29" s="153"/>
      <c r="M29" s="149"/>
      <c r="N29" s="155"/>
      <c r="O29" s="185"/>
      <c r="P29" s="467"/>
      <c r="Q29" s="467"/>
      <c r="R29" s="467"/>
      <c r="S29" s="467"/>
      <c r="T29" s="467"/>
      <c r="U29" s="467"/>
      <c r="V29" s="467"/>
      <c r="W29" s="467"/>
      <c r="X29" s="467"/>
      <c r="Y29" s="186">
        <f t="shared" si="0"/>
        <v>0</v>
      </c>
      <c r="Z29" s="15"/>
      <c r="AA29" s="82">
        <f t="shared" si="1"/>
        <v>0</v>
      </c>
      <c r="AB29" s="15"/>
      <c r="AC29" s="18"/>
    </row>
    <row r="30" spans="1:29" x14ac:dyDescent="0.3">
      <c r="A30" s="19"/>
      <c r="B30" s="83">
        <v>8</v>
      </c>
      <c r="C30" s="148"/>
      <c r="D30" s="149"/>
      <c r="E30" s="150"/>
      <c r="F30" s="151"/>
      <c r="G30" s="152"/>
      <c r="H30" s="153"/>
      <c r="I30" s="149"/>
      <c r="J30" s="154"/>
      <c r="K30" s="152"/>
      <c r="L30" s="153"/>
      <c r="M30" s="149"/>
      <c r="N30" s="155"/>
      <c r="O30" s="185"/>
      <c r="P30" s="467"/>
      <c r="Q30" s="467"/>
      <c r="R30" s="467"/>
      <c r="S30" s="467"/>
      <c r="T30" s="467"/>
      <c r="U30" s="467"/>
      <c r="V30" s="467"/>
      <c r="W30" s="467"/>
      <c r="X30" s="467"/>
      <c r="Y30" s="186">
        <f t="shared" si="0"/>
        <v>0</v>
      </c>
      <c r="Z30" s="15"/>
      <c r="AA30" s="82">
        <f t="shared" si="1"/>
        <v>0</v>
      </c>
      <c r="AB30" s="15"/>
      <c r="AC30" s="18"/>
    </row>
    <row r="31" spans="1:29" x14ac:dyDescent="0.3">
      <c r="A31" s="19"/>
      <c r="B31" s="73">
        <v>9</v>
      </c>
      <c r="C31" s="148"/>
      <c r="D31" s="149"/>
      <c r="E31" s="150"/>
      <c r="F31" s="151"/>
      <c r="G31" s="152"/>
      <c r="H31" s="153"/>
      <c r="I31" s="149"/>
      <c r="J31" s="154"/>
      <c r="K31" s="152"/>
      <c r="L31" s="153"/>
      <c r="M31" s="149"/>
      <c r="N31" s="155"/>
      <c r="O31" s="185"/>
      <c r="P31" s="467"/>
      <c r="Q31" s="467"/>
      <c r="R31" s="467"/>
      <c r="S31" s="467"/>
      <c r="T31" s="467"/>
      <c r="U31" s="467"/>
      <c r="V31" s="467"/>
      <c r="W31" s="467"/>
      <c r="X31" s="467"/>
      <c r="Y31" s="186">
        <f t="shared" si="0"/>
        <v>0</v>
      </c>
      <c r="Z31" s="15"/>
      <c r="AA31" s="82">
        <f t="shared" si="1"/>
        <v>0</v>
      </c>
      <c r="AB31" s="15"/>
      <c r="AC31" s="18"/>
    </row>
    <row r="32" spans="1:29" x14ac:dyDescent="0.3">
      <c r="A32" s="19"/>
      <c r="B32" s="83">
        <v>10</v>
      </c>
      <c r="C32" s="148"/>
      <c r="D32" s="149"/>
      <c r="E32" s="150"/>
      <c r="F32" s="151"/>
      <c r="G32" s="152"/>
      <c r="H32" s="153"/>
      <c r="I32" s="149"/>
      <c r="J32" s="154"/>
      <c r="K32" s="152"/>
      <c r="L32" s="153"/>
      <c r="M32" s="149"/>
      <c r="N32" s="155"/>
      <c r="O32" s="185"/>
      <c r="P32" s="467"/>
      <c r="Q32" s="467"/>
      <c r="R32" s="467"/>
      <c r="S32" s="467"/>
      <c r="T32" s="467"/>
      <c r="U32" s="467"/>
      <c r="V32" s="467"/>
      <c r="W32" s="467"/>
      <c r="X32" s="467"/>
      <c r="Y32" s="186">
        <f t="shared" si="0"/>
        <v>0</v>
      </c>
      <c r="Z32" s="15"/>
      <c r="AA32" s="82">
        <f t="shared" si="1"/>
        <v>0</v>
      </c>
      <c r="AB32" s="15"/>
      <c r="AC32" s="18"/>
    </row>
    <row r="33" spans="1:29" x14ac:dyDescent="0.3">
      <c r="A33" s="19"/>
      <c r="B33" s="73">
        <v>11</v>
      </c>
      <c r="C33" s="148"/>
      <c r="D33" s="149"/>
      <c r="E33" s="150"/>
      <c r="F33" s="151"/>
      <c r="G33" s="152"/>
      <c r="H33" s="153"/>
      <c r="I33" s="149"/>
      <c r="J33" s="154"/>
      <c r="K33" s="152"/>
      <c r="L33" s="153"/>
      <c r="M33" s="149"/>
      <c r="N33" s="155"/>
      <c r="O33" s="185"/>
      <c r="P33" s="467"/>
      <c r="Q33" s="467"/>
      <c r="R33" s="467"/>
      <c r="S33" s="467"/>
      <c r="T33" s="467"/>
      <c r="U33" s="467"/>
      <c r="V33" s="467"/>
      <c r="W33" s="467"/>
      <c r="X33" s="467"/>
      <c r="Y33" s="186">
        <f t="shared" si="0"/>
        <v>0</v>
      </c>
      <c r="Z33" s="15"/>
      <c r="AA33" s="82">
        <f t="shared" si="1"/>
        <v>0</v>
      </c>
      <c r="AB33" s="15"/>
      <c r="AC33" s="18"/>
    </row>
    <row r="34" spans="1:29" x14ac:dyDescent="0.3">
      <c r="A34" s="19"/>
      <c r="B34" s="83">
        <v>12</v>
      </c>
      <c r="C34" s="148"/>
      <c r="D34" s="149"/>
      <c r="E34" s="150"/>
      <c r="F34" s="151"/>
      <c r="G34" s="152"/>
      <c r="H34" s="153"/>
      <c r="I34" s="149"/>
      <c r="J34" s="154"/>
      <c r="K34" s="152"/>
      <c r="L34" s="153"/>
      <c r="M34" s="149"/>
      <c r="N34" s="155"/>
      <c r="O34" s="185"/>
      <c r="P34" s="467"/>
      <c r="Q34" s="467"/>
      <c r="R34" s="467"/>
      <c r="S34" s="467"/>
      <c r="T34" s="467"/>
      <c r="U34" s="467"/>
      <c r="V34" s="467"/>
      <c r="W34" s="467"/>
      <c r="X34" s="467"/>
      <c r="Y34" s="186">
        <f t="shared" si="0"/>
        <v>0</v>
      </c>
      <c r="Z34" s="15"/>
      <c r="AA34" s="82">
        <f t="shared" si="1"/>
        <v>0</v>
      </c>
      <c r="AB34" s="15"/>
      <c r="AC34" s="18"/>
    </row>
    <row r="35" spans="1:29" x14ac:dyDescent="0.3">
      <c r="A35" s="19"/>
      <c r="B35" s="73">
        <v>13</v>
      </c>
      <c r="C35" s="148"/>
      <c r="D35" s="149"/>
      <c r="E35" s="150"/>
      <c r="F35" s="151"/>
      <c r="G35" s="152"/>
      <c r="H35" s="153"/>
      <c r="I35" s="149"/>
      <c r="J35" s="154"/>
      <c r="K35" s="152"/>
      <c r="L35" s="153"/>
      <c r="M35" s="149"/>
      <c r="N35" s="155"/>
      <c r="O35" s="185"/>
      <c r="P35" s="467"/>
      <c r="Q35" s="467"/>
      <c r="R35" s="467"/>
      <c r="S35" s="467"/>
      <c r="T35" s="467"/>
      <c r="U35" s="467"/>
      <c r="V35" s="467"/>
      <c r="W35" s="467"/>
      <c r="X35" s="467"/>
      <c r="Y35" s="186">
        <f t="shared" si="0"/>
        <v>0</v>
      </c>
      <c r="Z35" s="15"/>
      <c r="AA35" s="82">
        <f t="shared" si="1"/>
        <v>0</v>
      </c>
      <c r="AB35" s="15"/>
      <c r="AC35" s="18"/>
    </row>
    <row r="36" spans="1:29" x14ac:dyDescent="0.3">
      <c r="A36" s="19"/>
      <c r="B36" s="83">
        <v>14</v>
      </c>
      <c r="C36" s="148"/>
      <c r="D36" s="149"/>
      <c r="E36" s="150"/>
      <c r="F36" s="151"/>
      <c r="G36" s="152"/>
      <c r="H36" s="153"/>
      <c r="I36" s="149"/>
      <c r="J36" s="154"/>
      <c r="K36" s="152"/>
      <c r="L36" s="153"/>
      <c r="M36" s="149"/>
      <c r="N36" s="155"/>
      <c r="O36" s="185"/>
      <c r="P36" s="467"/>
      <c r="Q36" s="467"/>
      <c r="R36" s="467"/>
      <c r="S36" s="467"/>
      <c r="T36" s="467"/>
      <c r="U36" s="467"/>
      <c r="V36" s="467"/>
      <c r="W36" s="467"/>
      <c r="X36" s="467"/>
      <c r="Y36" s="186">
        <f t="shared" si="0"/>
        <v>0</v>
      </c>
      <c r="Z36" s="15"/>
      <c r="AA36" s="82">
        <f t="shared" si="1"/>
        <v>0</v>
      </c>
      <c r="AB36" s="15"/>
      <c r="AC36" s="18"/>
    </row>
    <row r="37" spans="1:29" x14ac:dyDescent="0.3">
      <c r="A37" s="19"/>
      <c r="B37" s="73">
        <v>15</v>
      </c>
      <c r="C37" s="148"/>
      <c r="D37" s="149"/>
      <c r="E37" s="150"/>
      <c r="F37" s="151"/>
      <c r="G37" s="152"/>
      <c r="H37" s="153"/>
      <c r="I37" s="149"/>
      <c r="J37" s="154"/>
      <c r="K37" s="152"/>
      <c r="L37" s="153"/>
      <c r="M37" s="149"/>
      <c r="N37" s="155"/>
      <c r="O37" s="185"/>
      <c r="P37" s="467"/>
      <c r="Q37" s="467"/>
      <c r="R37" s="467"/>
      <c r="S37" s="467"/>
      <c r="T37" s="467"/>
      <c r="U37" s="467"/>
      <c r="V37" s="467"/>
      <c r="W37" s="467"/>
      <c r="X37" s="467"/>
      <c r="Y37" s="186">
        <f t="shared" si="0"/>
        <v>0</v>
      </c>
      <c r="Z37" s="15"/>
      <c r="AA37" s="82">
        <f t="shared" si="1"/>
        <v>0</v>
      </c>
      <c r="AB37" s="15"/>
      <c r="AC37" s="18"/>
    </row>
    <row r="38" spans="1:29" x14ac:dyDescent="0.3">
      <c r="A38" s="19"/>
      <c r="B38" s="83">
        <v>16</v>
      </c>
      <c r="C38" s="148"/>
      <c r="D38" s="149"/>
      <c r="E38" s="150"/>
      <c r="F38" s="151"/>
      <c r="G38" s="152"/>
      <c r="H38" s="153"/>
      <c r="I38" s="149"/>
      <c r="J38" s="154"/>
      <c r="K38" s="152"/>
      <c r="L38" s="153"/>
      <c r="M38" s="149"/>
      <c r="N38" s="155"/>
      <c r="O38" s="185"/>
      <c r="P38" s="467"/>
      <c r="Q38" s="467"/>
      <c r="R38" s="467"/>
      <c r="S38" s="467"/>
      <c r="T38" s="467"/>
      <c r="U38" s="467"/>
      <c r="V38" s="467"/>
      <c r="W38" s="467"/>
      <c r="X38" s="467"/>
      <c r="Y38" s="186">
        <f t="shared" si="0"/>
        <v>0</v>
      </c>
      <c r="Z38" s="15"/>
      <c r="AA38" s="82">
        <f t="shared" si="1"/>
        <v>0</v>
      </c>
      <c r="AB38" s="15"/>
      <c r="AC38" s="18"/>
    </row>
    <row r="39" spans="1:29" x14ac:dyDescent="0.3">
      <c r="A39" s="19"/>
      <c r="B39" s="73">
        <v>17</v>
      </c>
      <c r="C39" s="148"/>
      <c r="D39" s="149"/>
      <c r="E39" s="150"/>
      <c r="F39" s="151"/>
      <c r="G39" s="152"/>
      <c r="H39" s="153"/>
      <c r="I39" s="149"/>
      <c r="J39" s="154"/>
      <c r="K39" s="152"/>
      <c r="L39" s="153"/>
      <c r="M39" s="149"/>
      <c r="N39" s="155"/>
      <c r="O39" s="185"/>
      <c r="P39" s="467"/>
      <c r="Q39" s="467"/>
      <c r="R39" s="467"/>
      <c r="S39" s="467"/>
      <c r="T39" s="467"/>
      <c r="U39" s="467"/>
      <c r="V39" s="467"/>
      <c r="W39" s="467"/>
      <c r="X39" s="467"/>
      <c r="Y39" s="186">
        <f t="shared" si="0"/>
        <v>0</v>
      </c>
      <c r="Z39" s="15"/>
      <c r="AA39" s="82">
        <f t="shared" si="1"/>
        <v>0</v>
      </c>
      <c r="AB39" s="15"/>
      <c r="AC39" s="18"/>
    </row>
    <row r="40" spans="1:29" x14ac:dyDescent="0.3">
      <c r="A40" s="19"/>
      <c r="B40" s="83">
        <v>18</v>
      </c>
      <c r="C40" s="148"/>
      <c r="D40" s="149"/>
      <c r="E40" s="150"/>
      <c r="F40" s="151"/>
      <c r="G40" s="152"/>
      <c r="H40" s="153"/>
      <c r="I40" s="149"/>
      <c r="J40" s="154"/>
      <c r="K40" s="152"/>
      <c r="L40" s="153"/>
      <c r="M40" s="149"/>
      <c r="N40" s="155"/>
      <c r="O40" s="185"/>
      <c r="P40" s="467"/>
      <c r="Q40" s="467"/>
      <c r="R40" s="467"/>
      <c r="S40" s="467"/>
      <c r="T40" s="467"/>
      <c r="U40" s="467"/>
      <c r="V40" s="467"/>
      <c r="W40" s="467"/>
      <c r="X40" s="467"/>
      <c r="Y40" s="186">
        <f t="shared" si="0"/>
        <v>0</v>
      </c>
      <c r="Z40" s="15"/>
      <c r="AA40" s="82">
        <f t="shared" si="1"/>
        <v>0</v>
      </c>
      <c r="AB40" s="15"/>
      <c r="AC40" s="18"/>
    </row>
    <row r="41" spans="1:29" x14ac:dyDescent="0.3">
      <c r="A41" s="19"/>
      <c r="B41" s="73">
        <v>19</v>
      </c>
      <c r="C41" s="148"/>
      <c r="D41" s="149"/>
      <c r="E41" s="150"/>
      <c r="F41" s="151"/>
      <c r="G41" s="152"/>
      <c r="H41" s="153"/>
      <c r="I41" s="149"/>
      <c r="J41" s="154"/>
      <c r="K41" s="152"/>
      <c r="L41" s="153"/>
      <c r="M41" s="149"/>
      <c r="N41" s="155"/>
      <c r="O41" s="185"/>
      <c r="P41" s="467"/>
      <c r="Q41" s="467"/>
      <c r="R41" s="467"/>
      <c r="S41" s="467"/>
      <c r="T41" s="467"/>
      <c r="U41" s="467"/>
      <c r="V41" s="467"/>
      <c r="W41" s="467"/>
      <c r="X41" s="467"/>
      <c r="Y41" s="186">
        <f t="shared" si="0"/>
        <v>0</v>
      </c>
      <c r="Z41" s="15"/>
      <c r="AA41" s="82">
        <f t="shared" si="1"/>
        <v>0</v>
      </c>
      <c r="AB41" s="15"/>
      <c r="AC41" s="18"/>
    </row>
    <row r="42" spans="1:29" x14ac:dyDescent="0.3">
      <c r="A42" s="19"/>
      <c r="B42" s="83">
        <v>20</v>
      </c>
      <c r="C42" s="148"/>
      <c r="D42" s="149"/>
      <c r="E42" s="150"/>
      <c r="F42" s="151"/>
      <c r="G42" s="152"/>
      <c r="H42" s="153"/>
      <c r="I42" s="149"/>
      <c r="J42" s="154"/>
      <c r="K42" s="152"/>
      <c r="L42" s="153"/>
      <c r="M42" s="149"/>
      <c r="N42" s="155"/>
      <c r="O42" s="185"/>
      <c r="P42" s="467"/>
      <c r="Q42" s="467"/>
      <c r="R42" s="467"/>
      <c r="S42" s="467"/>
      <c r="T42" s="467"/>
      <c r="U42" s="467"/>
      <c r="V42" s="467"/>
      <c r="W42" s="467"/>
      <c r="X42" s="467"/>
      <c r="Y42" s="186">
        <f t="shared" si="0"/>
        <v>0</v>
      </c>
      <c r="Z42" s="15"/>
      <c r="AA42" s="82">
        <f t="shared" si="1"/>
        <v>0</v>
      </c>
      <c r="AB42" s="15"/>
      <c r="AC42" s="18"/>
    </row>
    <row r="43" spans="1:29" x14ac:dyDescent="0.3">
      <c r="A43" s="19"/>
      <c r="B43" s="73">
        <v>21</v>
      </c>
      <c r="C43" s="148"/>
      <c r="D43" s="149"/>
      <c r="E43" s="150"/>
      <c r="F43" s="151"/>
      <c r="G43" s="152"/>
      <c r="H43" s="153"/>
      <c r="I43" s="149"/>
      <c r="J43" s="154"/>
      <c r="K43" s="152"/>
      <c r="L43" s="153"/>
      <c r="M43" s="149"/>
      <c r="N43" s="155"/>
      <c r="O43" s="185"/>
      <c r="P43" s="467"/>
      <c r="Q43" s="467"/>
      <c r="R43" s="467"/>
      <c r="S43" s="467"/>
      <c r="T43" s="467"/>
      <c r="U43" s="467"/>
      <c r="V43" s="467"/>
      <c r="W43" s="467"/>
      <c r="X43" s="467"/>
      <c r="Y43" s="186">
        <f t="shared" si="0"/>
        <v>0</v>
      </c>
      <c r="Z43" s="15"/>
      <c r="AA43" s="82">
        <f t="shared" si="1"/>
        <v>0</v>
      </c>
      <c r="AB43" s="15"/>
      <c r="AC43" s="18"/>
    </row>
    <row r="44" spans="1:29" x14ac:dyDescent="0.3">
      <c r="A44" s="19"/>
      <c r="B44" s="83">
        <v>22</v>
      </c>
      <c r="C44" s="148"/>
      <c r="D44" s="149"/>
      <c r="E44" s="150"/>
      <c r="F44" s="151"/>
      <c r="G44" s="152"/>
      <c r="H44" s="153"/>
      <c r="I44" s="149"/>
      <c r="J44" s="154"/>
      <c r="K44" s="152"/>
      <c r="L44" s="153"/>
      <c r="M44" s="149"/>
      <c r="N44" s="155"/>
      <c r="O44" s="185"/>
      <c r="P44" s="467"/>
      <c r="Q44" s="467"/>
      <c r="R44" s="467"/>
      <c r="S44" s="467"/>
      <c r="T44" s="467"/>
      <c r="U44" s="467"/>
      <c r="V44" s="467"/>
      <c r="W44" s="467"/>
      <c r="X44" s="467"/>
      <c r="Y44" s="186">
        <f t="shared" si="0"/>
        <v>0</v>
      </c>
      <c r="Z44" s="15"/>
      <c r="AA44" s="82">
        <f t="shared" si="1"/>
        <v>0</v>
      </c>
      <c r="AB44" s="15"/>
      <c r="AC44" s="18"/>
    </row>
    <row r="45" spans="1:29" x14ac:dyDescent="0.3">
      <c r="A45" s="19"/>
      <c r="B45" s="73">
        <v>23</v>
      </c>
      <c r="C45" s="148"/>
      <c r="D45" s="149"/>
      <c r="E45" s="150"/>
      <c r="F45" s="151"/>
      <c r="G45" s="152"/>
      <c r="H45" s="153"/>
      <c r="I45" s="149"/>
      <c r="J45" s="154"/>
      <c r="K45" s="152"/>
      <c r="L45" s="153"/>
      <c r="M45" s="149"/>
      <c r="N45" s="155"/>
      <c r="O45" s="185"/>
      <c r="P45" s="467"/>
      <c r="Q45" s="467"/>
      <c r="R45" s="467"/>
      <c r="S45" s="467"/>
      <c r="T45" s="467"/>
      <c r="U45" s="467"/>
      <c r="V45" s="467"/>
      <c r="W45" s="467"/>
      <c r="X45" s="467"/>
      <c r="Y45" s="186">
        <f t="shared" si="0"/>
        <v>0</v>
      </c>
      <c r="Z45" s="15"/>
      <c r="AA45" s="82">
        <f t="shared" si="1"/>
        <v>0</v>
      </c>
      <c r="AB45" s="15"/>
      <c r="AC45" s="18"/>
    </row>
    <row r="46" spans="1:29" x14ac:dyDescent="0.3">
      <c r="A46" s="19"/>
      <c r="B46" s="83">
        <v>24</v>
      </c>
      <c r="C46" s="148"/>
      <c r="D46" s="149"/>
      <c r="E46" s="150"/>
      <c r="F46" s="151"/>
      <c r="G46" s="152"/>
      <c r="H46" s="153"/>
      <c r="I46" s="149"/>
      <c r="J46" s="154"/>
      <c r="K46" s="152"/>
      <c r="L46" s="153"/>
      <c r="M46" s="149"/>
      <c r="N46" s="155"/>
      <c r="O46" s="185"/>
      <c r="P46" s="467"/>
      <c r="Q46" s="467"/>
      <c r="R46" s="467"/>
      <c r="S46" s="467"/>
      <c r="T46" s="467"/>
      <c r="U46" s="467"/>
      <c r="V46" s="467"/>
      <c r="W46" s="467"/>
      <c r="X46" s="467"/>
      <c r="Y46" s="186">
        <f t="shared" si="0"/>
        <v>0</v>
      </c>
      <c r="Z46" s="15"/>
      <c r="AA46" s="82">
        <f t="shared" si="1"/>
        <v>0</v>
      </c>
      <c r="AB46" s="15"/>
      <c r="AC46" s="18"/>
    </row>
    <row r="47" spans="1:29" x14ac:dyDescent="0.3">
      <c r="A47" s="19"/>
      <c r="B47" s="92">
        <v>25</v>
      </c>
      <c r="C47" s="159"/>
      <c r="D47" s="160"/>
      <c r="E47" s="161"/>
      <c r="F47" s="162"/>
      <c r="G47" s="163"/>
      <c r="H47" s="164"/>
      <c r="I47" s="160"/>
      <c r="J47" s="165"/>
      <c r="K47" s="163"/>
      <c r="L47" s="164"/>
      <c r="M47" s="160"/>
      <c r="N47" s="166"/>
      <c r="O47" s="187"/>
      <c r="P47" s="468"/>
      <c r="Q47" s="468"/>
      <c r="R47" s="468"/>
      <c r="S47" s="468"/>
      <c r="T47" s="468"/>
      <c r="U47" s="468"/>
      <c r="V47" s="468"/>
      <c r="W47" s="468"/>
      <c r="X47" s="468"/>
      <c r="Y47" s="188">
        <f t="shared" si="0"/>
        <v>0</v>
      </c>
      <c r="Z47" s="15"/>
      <c r="AA47" s="82">
        <f t="shared" si="1"/>
        <v>0</v>
      </c>
      <c r="AB47" s="15"/>
      <c r="AC47" s="18"/>
    </row>
    <row r="48" spans="1:29" x14ac:dyDescent="0.3">
      <c r="A48" s="19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06"/>
      <c r="Z48" s="15"/>
      <c r="AA48" s="15"/>
      <c r="AB48" s="15"/>
      <c r="AC48" s="18"/>
    </row>
    <row r="49" spans="1:29" x14ac:dyDescent="0.3">
      <c r="A49" s="19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06"/>
      <c r="Z49" s="15"/>
      <c r="AA49" s="15"/>
      <c r="AB49" s="15"/>
      <c r="AC49" s="18"/>
    </row>
    <row r="50" spans="1:29" x14ac:dyDescent="0.3">
      <c r="A50" s="19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06"/>
      <c r="Z50" s="15"/>
      <c r="AA50" s="15"/>
      <c r="AB50" s="15"/>
      <c r="AC50" s="18"/>
    </row>
    <row r="51" spans="1:29" x14ac:dyDescent="0.3">
      <c r="A51" s="19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06"/>
      <c r="Z51" s="15"/>
      <c r="AA51" s="15"/>
      <c r="AB51" s="15"/>
      <c r="AC51" s="18"/>
    </row>
    <row r="52" spans="1:29" x14ac:dyDescent="0.3">
      <c r="A52" s="19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06"/>
      <c r="Z52" s="15"/>
      <c r="AA52" s="15"/>
      <c r="AB52" s="15"/>
      <c r="AC52" s="18"/>
    </row>
    <row r="53" spans="1:29" x14ac:dyDescent="0.3">
      <c r="A53" s="19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06"/>
      <c r="Z53" s="15"/>
      <c r="AA53" s="15"/>
      <c r="AB53" s="15"/>
      <c r="AC53" s="18"/>
    </row>
    <row r="54" spans="1:29" x14ac:dyDescent="0.3">
      <c r="A54" s="19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06"/>
      <c r="Z54" s="15"/>
      <c r="AA54" s="15"/>
      <c r="AB54" s="15"/>
      <c r="AC54" s="18"/>
    </row>
    <row r="55" spans="1:29" x14ac:dyDescent="0.3">
      <c r="A55" s="28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170"/>
      <c r="Z55" s="29"/>
      <c r="AA55" s="29"/>
      <c r="AB55" s="29"/>
      <c r="AC55" s="30"/>
    </row>
    <row r="56" spans="1:29" hidden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06"/>
      <c r="Z56" s="15"/>
      <c r="AA56" s="15"/>
      <c r="AB56" s="15"/>
      <c r="AC56" s="15"/>
    </row>
    <row r="57" spans="1:29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06"/>
      <c r="Z57" s="15"/>
      <c r="AA57" s="15"/>
      <c r="AB57" s="15"/>
      <c r="AC57" s="15"/>
    </row>
  </sheetData>
  <sheetProtection algorithmName="SHA-512" hashValue="ceXrSnkW0HU5jYR9uiR1SnZ2RivRusVTlSlcVHJF1DFLH5tQzBQo0byjpW9ErDUMx/eE5iPMOh0ueVY3hn29xg==" saltValue="HQAJ1vJr22qwz+pCk1yShw==" spinCount="100000" sheet="1" objects="1" scenarios="1" selectLockedCells="1"/>
  <mergeCells count="47">
    <mergeCell ref="P46:X46"/>
    <mergeCell ref="P47:X47"/>
    <mergeCell ref="P41:X41"/>
    <mergeCell ref="P42:X42"/>
    <mergeCell ref="P43:X43"/>
    <mergeCell ref="P44:X44"/>
    <mergeCell ref="P45:X45"/>
    <mergeCell ref="P36:X36"/>
    <mergeCell ref="P37:X37"/>
    <mergeCell ref="P38:X38"/>
    <mergeCell ref="P39:X39"/>
    <mergeCell ref="P40:X40"/>
    <mergeCell ref="P31:X31"/>
    <mergeCell ref="P32:X32"/>
    <mergeCell ref="P33:X33"/>
    <mergeCell ref="P34:X34"/>
    <mergeCell ref="P35:X35"/>
    <mergeCell ref="P26:X26"/>
    <mergeCell ref="P27:X27"/>
    <mergeCell ref="P28:X28"/>
    <mergeCell ref="P29:X29"/>
    <mergeCell ref="P30:X30"/>
    <mergeCell ref="P21:X21"/>
    <mergeCell ref="P22:X22"/>
    <mergeCell ref="P23:X23"/>
    <mergeCell ref="P24:X24"/>
    <mergeCell ref="P25:X25"/>
    <mergeCell ref="O17:X18"/>
    <mergeCell ref="Y17:Y20"/>
    <mergeCell ref="G19:J19"/>
    <mergeCell ref="K19:N19"/>
    <mergeCell ref="O19:O20"/>
    <mergeCell ref="P19:X20"/>
    <mergeCell ref="B14:F14"/>
    <mergeCell ref="H14:L14"/>
    <mergeCell ref="B17:B20"/>
    <mergeCell ref="C17:C20"/>
    <mergeCell ref="D17:D20"/>
    <mergeCell ref="E17:E20"/>
    <mergeCell ref="F17:F20"/>
    <mergeCell ref="G17:N18"/>
    <mergeCell ref="S1:X4"/>
    <mergeCell ref="G2:Q5"/>
    <mergeCell ref="B3:E3"/>
    <mergeCell ref="S6:X6"/>
    <mergeCell ref="B12:F12"/>
    <mergeCell ref="H12:L12"/>
  </mergeCells>
  <conditionalFormatting sqref="Y23:Y47">
    <cfRule type="containsText" dxfId="2" priority="2" operator="containsText" text="choose hotel">
      <formula>NOT(ISERROR(SEARCH("choose hotel",Y23)))</formula>
    </cfRule>
  </conditionalFormatting>
  <hyperlinks>
    <hyperlink ref="C5" r:id="rId1" xr:uid="{00000000-0004-0000-03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300-000000000000}">
          <x14:formula1>
            <xm:f>'Listy rozwijane'!$F$2:$F$3</xm:f>
          </x14:formula1>
          <x14:formula2>
            <xm:f>0</xm:f>
          </x14:formula2>
          <xm:sqref>E23:E47</xm:sqref>
        </x14:dataValidation>
        <x14:dataValidation type="list" allowBlank="1" showInputMessage="1" showErrorMessage="1" xr:uid="{00000000-0002-0000-0300-000001000000}">
          <x14:formula1>
            <xm:f>'Listy rozwijane'!$A$2:$A$7</xm:f>
          </x14:formula1>
          <x14:formula2>
            <xm:f>0</xm:f>
          </x14:formula2>
          <xm:sqref>G23:G47 K23:K47</xm:sqref>
        </x14:dataValidation>
        <x14:dataValidation type="list" allowBlank="1" showInputMessage="1" showErrorMessage="1" xr:uid="{00000000-0002-0000-0300-000002000000}">
          <x14:formula1>
            <xm:f>'Listy rozwijane'!$G$2:$G$22</xm:f>
          </x14:formula1>
          <x14:formula2>
            <xm:f>0</xm:f>
          </x14:formula2>
          <xm:sqref>F23:F47</xm:sqref>
        </x14:dataValidation>
        <x14:dataValidation type="list" allowBlank="1" showInputMessage="1" showErrorMessage="1" xr:uid="{00000000-0002-0000-0300-000003000000}">
          <x14:formula1>
            <xm:f>'Listy rozwijane'!$C$2:$C$3</xm:f>
          </x14:formula1>
          <x14:formula2>
            <xm:f>0</xm:f>
          </x14:formula2>
          <xm:sqref>O23:O47</xm:sqref>
        </x14:dataValidation>
        <x14:dataValidation type="list" allowBlank="1" showInputMessage="1" showErrorMessage="1" xr:uid="{00000000-0002-0000-0300-000004000000}">
          <x14:formula1>
            <xm:f>'Listy rozwijane'!$E$2:$E$7</xm:f>
          </x14:formula1>
          <x14:formula2>
            <xm:f>0</xm:f>
          </x14:formula2>
          <xm:sqref>P23:X47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57"/>
  <sheetViews>
    <sheetView topLeftCell="F6" zoomScale="90" zoomScaleNormal="90" workbookViewId="0">
      <selection activeCell="S29" sqref="S29"/>
    </sheetView>
  </sheetViews>
  <sheetFormatPr defaultColWidth="8.44140625" defaultRowHeight="14.4" zeroHeight="1" x14ac:dyDescent="0.3"/>
  <cols>
    <col min="1" max="1" width="4.44140625" customWidth="1"/>
    <col min="2" max="2" width="6.109375" customWidth="1"/>
    <col min="3" max="3" width="13.88671875" customWidth="1"/>
    <col min="4" max="4" width="11.33203125" customWidth="1"/>
    <col min="5" max="5" width="5.5546875" customWidth="1"/>
    <col min="6" max="6" width="14.44140625" customWidth="1"/>
    <col min="7" max="7" width="11" customWidth="1"/>
    <col min="8" max="10" width="9.109375" customWidth="1"/>
    <col min="11" max="11" width="11.33203125" customWidth="1"/>
    <col min="12" max="14" width="9.109375" customWidth="1"/>
    <col min="15" max="15" width="5.88671875" customWidth="1"/>
    <col min="16" max="16" width="15.6640625" customWidth="1"/>
    <col min="17" max="18" width="12.6640625" customWidth="1"/>
    <col min="19" max="19" width="16.33203125" customWidth="1"/>
    <col min="20" max="22" width="12.6640625" customWidth="1"/>
    <col min="23" max="23" width="11.88671875" customWidth="1"/>
    <col min="24" max="24" width="9.44140625" customWidth="1"/>
    <col min="25" max="31" width="9.109375" hidden="1" customWidth="1"/>
    <col min="32" max="32" width="9.109375" customWidth="1"/>
    <col min="33" max="41" width="9.109375" hidden="1" customWidth="1"/>
  </cols>
  <sheetData>
    <row r="1" spans="1:34" ht="23.25" customHeight="1" x14ac:dyDescent="0.4">
      <c r="A1" s="31" t="s">
        <v>15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12"/>
      <c r="U1" s="12"/>
      <c r="V1" s="12"/>
      <c r="W1" s="33"/>
      <c r="X1" s="32"/>
      <c r="Y1" s="15"/>
      <c r="Z1" s="15"/>
      <c r="AA1" s="15"/>
      <c r="AB1" s="15"/>
      <c r="AC1" s="15"/>
      <c r="AD1" s="15"/>
      <c r="AE1" s="32"/>
      <c r="AF1" s="34"/>
      <c r="AG1" s="15"/>
      <c r="AH1" s="15"/>
    </row>
    <row r="2" spans="1:34" ht="23.25" customHeight="1" x14ac:dyDescent="0.3">
      <c r="A2" s="35"/>
      <c r="B2" s="15"/>
      <c r="C2" s="15"/>
      <c r="D2" s="15"/>
      <c r="E2" s="15"/>
      <c r="F2" s="15"/>
      <c r="G2" s="11" t="s">
        <v>62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5"/>
      <c r="S2" s="15"/>
      <c r="T2" s="12"/>
      <c r="U2" s="12"/>
      <c r="V2" s="12"/>
      <c r="W2" s="189"/>
      <c r="X2" s="15"/>
      <c r="Y2" s="15"/>
      <c r="Z2" s="15"/>
      <c r="AA2" s="15"/>
      <c r="AB2" s="15"/>
      <c r="AC2" s="15"/>
      <c r="AD2" s="15"/>
      <c r="AE2" s="15"/>
      <c r="AF2" s="36"/>
      <c r="AG2" s="15"/>
      <c r="AH2" s="15"/>
    </row>
    <row r="3" spans="1:34" ht="23.25" customHeight="1" x14ac:dyDescent="0.3">
      <c r="A3" s="35"/>
      <c r="B3" s="10" t="s">
        <v>63</v>
      </c>
      <c r="C3" s="10"/>
      <c r="D3" s="10"/>
      <c r="E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5"/>
      <c r="S3" s="15"/>
      <c r="T3" s="12"/>
      <c r="U3" s="12"/>
      <c r="V3" s="12"/>
      <c r="W3" s="189"/>
      <c r="X3" s="15"/>
      <c r="Y3" s="15"/>
      <c r="Z3" s="15"/>
      <c r="AA3" s="15"/>
      <c r="AB3" s="15"/>
    </row>
    <row r="4" spans="1:34" x14ac:dyDescent="0.3">
      <c r="A4" s="35"/>
      <c r="B4" s="15" t="s">
        <v>18</v>
      </c>
      <c r="C4" s="15"/>
      <c r="D4" s="15"/>
      <c r="E4" s="15"/>
      <c r="F4" s="15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5"/>
      <c r="S4" s="15"/>
      <c r="T4" s="12"/>
      <c r="U4" s="12"/>
      <c r="V4" s="12"/>
      <c r="W4" s="15"/>
      <c r="X4" s="15"/>
      <c r="Y4" s="15"/>
      <c r="Z4" s="15"/>
      <c r="AA4" s="15"/>
      <c r="AB4" s="15"/>
      <c r="AC4" s="15"/>
      <c r="AD4" s="15"/>
      <c r="AE4" s="15"/>
      <c r="AF4" s="36"/>
      <c r="AG4" s="15"/>
      <c r="AH4" s="15"/>
    </row>
    <row r="5" spans="1:34" x14ac:dyDescent="0.3">
      <c r="A5" s="35"/>
      <c r="B5" s="15" t="s">
        <v>3</v>
      </c>
      <c r="C5" s="107" t="s">
        <v>64</v>
      </c>
      <c r="D5" s="15"/>
      <c r="E5" s="15"/>
      <c r="F5" s="15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36"/>
      <c r="AG5" s="15"/>
      <c r="AH5" s="15"/>
    </row>
    <row r="6" spans="1:34" ht="33.75" customHeight="1" x14ac:dyDescent="0.3">
      <c r="A6" s="3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472" t="s">
        <v>20</v>
      </c>
      <c r="U6" s="472"/>
      <c r="V6" s="472"/>
      <c r="W6" s="15"/>
      <c r="X6" s="15"/>
      <c r="Y6" s="15"/>
      <c r="Z6" s="15"/>
      <c r="AA6" s="15"/>
      <c r="AB6" s="15"/>
      <c r="AC6" s="15"/>
      <c r="AD6" s="15"/>
      <c r="AE6" s="15"/>
      <c r="AF6" s="36"/>
      <c r="AG6" s="15"/>
      <c r="AH6" s="15"/>
    </row>
    <row r="7" spans="1:34" ht="29.25" customHeight="1" x14ac:dyDescent="0.3">
      <c r="A7" s="3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90" t="s">
        <v>21</v>
      </c>
      <c r="U7" s="191" t="s">
        <v>22</v>
      </c>
      <c r="V7" s="192" t="s">
        <v>23</v>
      </c>
      <c r="W7" s="15"/>
      <c r="X7" s="15"/>
      <c r="Y7" s="15"/>
      <c r="Z7" s="15"/>
      <c r="AA7" s="15"/>
      <c r="AB7" s="15"/>
      <c r="AC7" s="15"/>
      <c r="AD7" s="15"/>
      <c r="AE7" s="15"/>
      <c r="AF7" s="36"/>
      <c r="AG7" s="15"/>
      <c r="AH7" s="15"/>
    </row>
    <row r="8" spans="1:34" x14ac:dyDescent="0.3">
      <c r="A8" s="3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93" t="s">
        <v>77</v>
      </c>
      <c r="T8" s="194">
        <v>150</v>
      </c>
      <c r="U8" s="195">
        <v>115</v>
      </c>
      <c r="V8" s="196">
        <v>100</v>
      </c>
      <c r="W8" s="15"/>
      <c r="X8" s="15"/>
      <c r="Y8" s="15"/>
      <c r="Z8" s="15"/>
      <c r="AA8" s="15"/>
      <c r="AB8" s="15"/>
      <c r="AC8" s="15"/>
      <c r="AD8" s="15"/>
      <c r="AE8" s="15"/>
      <c r="AF8" s="36"/>
      <c r="AG8" s="15"/>
      <c r="AH8" s="15"/>
    </row>
    <row r="9" spans="1:34" x14ac:dyDescent="0.3">
      <c r="A9" s="3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93" t="s">
        <v>78</v>
      </c>
      <c r="T9" s="194">
        <v>150</v>
      </c>
      <c r="U9" s="195">
        <v>115</v>
      </c>
      <c r="V9" s="196">
        <v>100</v>
      </c>
      <c r="W9" s="15"/>
      <c r="X9" s="15"/>
      <c r="Y9" s="15"/>
      <c r="Z9" s="15"/>
      <c r="AA9" s="15"/>
      <c r="AB9" s="15"/>
      <c r="AC9" s="15"/>
      <c r="AD9" s="15"/>
      <c r="AE9" s="15"/>
      <c r="AF9" s="36"/>
      <c r="AG9" s="15"/>
      <c r="AH9" s="15"/>
    </row>
    <row r="10" spans="1:34" x14ac:dyDescent="0.3">
      <c r="A10" s="35"/>
      <c r="B10" s="21" t="s">
        <v>26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36"/>
      <c r="AG10" s="15"/>
      <c r="AH10" s="15"/>
    </row>
    <row r="11" spans="1:34" x14ac:dyDescent="0.3">
      <c r="A11" s="35"/>
      <c r="B11" s="45" t="s">
        <v>28</v>
      </c>
      <c r="C11" s="46"/>
      <c r="D11" s="46"/>
      <c r="E11" s="46"/>
      <c r="F11" s="46"/>
      <c r="G11" s="46"/>
      <c r="H11" s="46" t="s">
        <v>7</v>
      </c>
      <c r="I11" s="46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36"/>
      <c r="AG11" s="15"/>
      <c r="AH11" s="15"/>
    </row>
    <row r="12" spans="1:34" ht="28.8" x14ac:dyDescent="0.3">
      <c r="A12" s="35"/>
      <c r="B12" s="8" t="str">
        <f>IF('1. Summary'!B11="","",'1. Summary'!B11)</f>
        <v/>
      </c>
      <c r="C12" s="8"/>
      <c r="D12" s="8"/>
      <c r="E12" s="8"/>
      <c r="F12" s="8"/>
      <c r="G12" s="46"/>
      <c r="H12" s="8" t="str">
        <f>IF('1. Summary'!B17="","",'1. Summary'!B17)</f>
        <v/>
      </c>
      <c r="I12" s="8"/>
      <c r="J12" s="8"/>
      <c r="K12" s="8"/>
      <c r="L12" s="8"/>
      <c r="M12" s="15"/>
      <c r="N12" s="15"/>
      <c r="O12" s="15"/>
      <c r="P12" s="15"/>
      <c r="Q12" s="15"/>
      <c r="R12" s="15"/>
      <c r="S12" s="116" t="s">
        <v>72</v>
      </c>
      <c r="T12" s="115">
        <v>60</v>
      </c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36"/>
      <c r="AG12" s="15"/>
      <c r="AH12" s="15"/>
    </row>
    <row r="13" spans="1:34" x14ac:dyDescent="0.3">
      <c r="A13" s="35"/>
      <c r="B13" s="46" t="s">
        <v>3</v>
      </c>
      <c r="C13" s="46"/>
      <c r="D13" s="46"/>
      <c r="E13" s="46"/>
      <c r="F13" s="46"/>
      <c r="G13" s="46"/>
      <c r="H13" s="46" t="s">
        <v>10</v>
      </c>
      <c r="I13" s="46"/>
      <c r="J13" s="15"/>
      <c r="K13" s="15"/>
      <c r="L13" s="15"/>
      <c r="M13" s="15"/>
      <c r="N13" s="15"/>
      <c r="O13" s="15"/>
      <c r="P13" s="15"/>
      <c r="Q13" s="15"/>
      <c r="R13" s="15"/>
      <c r="S13" s="197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36"/>
      <c r="AG13" s="15"/>
      <c r="AH13" s="15"/>
    </row>
    <row r="14" spans="1:34" x14ac:dyDescent="0.3">
      <c r="A14" s="35"/>
      <c r="B14" s="8" t="str">
        <f>IF('1. Summary'!B14="","",'1. Summary'!B14)</f>
        <v/>
      </c>
      <c r="C14" s="8"/>
      <c r="D14" s="8"/>
      <c r="E14" s="8"/>
      <c r="F14" s="8"/>
      <c r="G14" s="15"/>
      <c r="H14" s="8" t="str">
        <f>IF('1. Summary'!B20="","",'1. Summary'!B20)</f>
        <v/>
      </c>
      <c r="I14" s="8"/>
      <c r="J14" s="8"/>
      <c r="K14" s="8"/>
      <c r="L14" s="8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36"/>
      <c r="AG14" s="15"/>
      <c r="AH14" s="15"/>
    </row>
    <row r="15" spans="1:34" x14ac:dyDescent="0.3">
      <c r="A15" s="3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36"/>
      <c r="AG15" s="15"/>
      <c r="AH15" s="15"/>
    </row>
    <row r="16" spans="1:34" x14ac:dyDescent="0.3">
      <c r="A16" s="3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36"/>
      <c r="AG16" s="15"/>
      <c r="AH16" s="15"/>
    </row>
    <row r="17" spans="1:33" ht="15" customHeight="1" x14ac:dyDescent="0.3">
      <c r="A17" s="35"/>
      <c r="B17" s="7" t="s">
        <v>30</v>
      </c>
      <c r="C17" s="6" t="s">
        <v>31</v>
      </c>
      <c r="D17" s="5" t="s">
        <v>32</v>
      </c>
      <c r="E17" s="5" t="s">
        <v>33</v>
      </c>
      <c r="F17" s="5" t="s">
        <v>34</v>
      </c>
      <c r="G17" s="457" t="s">
        <v>35</v>
      </c>
      <c r="H17" s="457"/>
      <c r="I17" s="457"/>
      <c r="J17" s="457"/>
      <c r="K17" s="457"/>
      <c r="L17" s="457"/>
      <c r="M17" s="457"/>
      <c r="N17" s="457"/>
      <c r="O17" s="458" t="s">
        <v>73</v>
      </c>
      <c r="P17" s="469" t="s">
        <v>36</v>
      </c>
      <c r="Q17" s="469"/>
      <c r="R17" s="469"/>
      <c r="S17" s="469"/>
      <c r="T17" s="469"/>
      <c r="U17" s="469"/>
      <c r="V17" s="469"/>
      <c r="W17" s="2" t="s">
        <v>74</v>
      </c>
      <c r="X17" s="15"/>
      <c r="Y17" s="15"/>
      <c r="Z17" s="15"/>
      <c r="AA17" s="15"/>
      <c r="AB17" s="15"/>
      <c r="AC17" s="15"/>
      <c r="AD17" s="15"/>
      <c r="AE17" s="15"/>
      <c r="AF17" s="36"/>
      <c r="AG17" s="15"/>
    </row>
    <row r="18" spans="1:33" x14ac:dyDescent="0.3">
      <c r="A18" s="35"/>
      <c r="B18" s="7"/>
      <c r="C18" s="6"/>
      <c r="D18" s="5"/>
      <c r="E18" s="5"/>
      <c r="F18" s="5"/>
      <c r="G18" s="457"/>
      <c r="H18" s="457"/>
      <c r="I18" s="457"/>
      <c r="J18" s="457"/>
      <c r="K18" s="457"/>
      <c r="L18" s="457"/>
      <c r="M18" s="457"/>
      <c r="N18" s="457"/>
      <c r="O18" s="458"/>
      <c r="P18" s="469"/>
      <c r="Q18" s="469"/>
      <c r="R18" s="469"/>
      <c r="S18" s="469"/>
      <c r="T18" s="469"/>
      <c r="U18" s="469"/>
      <c r="V18" s="469"/>
      <c r="W18" s="2"/>
      <c r="X18" s="15"/>
      <c r="Y18" s="15"/>
      <c r="Z18" s="15"/>
      <c r="AA18" s="15"/>
      <c r="AB18" s="15"/>
      <c r="AC18" s="15"/>
      <c r="AD18" s="15"/>
      <c r="AE18" s="15"/>
      <c r="AF18" s="36"/>
      <c r="AG18" s="15"/>
    </row>
    <row r="19" spans="1:33" ht="30.75" customHeight="1" x14ac:dyDescent="0.3">
      <c r="A19" s="35"/>
      <c r="B19" s="7"/>
      <c r="C19" s="6"/>
      <c r="D19" s="5"/>
      <c r="E19" s="5"/>
      <c r="F19" s="5"/>
      <c r="G19" s="473" t="s">
        <v>38</v>
      </c>
      <c r="H19" s="473"/>
      <c r="I19" s="473"/>
      <c r="J19" s="473"/>
      <c r="K19" s="474" t="s">
        <v>39</v>
      </c>
      <c r="L19" s="474"/>
      <c r="M19" s="474"/>
      <c r="N19" s="474"/>
      <c r="O19" s="458"/>
      <c r="P19" s="462" t="s">
        <v>40</v>
      </c>
      <c r="Q19" s="475" t="s">
        <v>79</v>
      </c>
      <c r="R19" s="475"/>
      <c r="S19" s="476" t="s">
        <v>80</v>
      </c>
      <c r="T19" s="476"/>
      <c r="U19" s="477" t="s">
        <v>81</v>
      </c>
      <c r="V19" s="477"/>
      <c r="W19" s="2"/>
      <c r="X19" s="15"/>
      <c r="Y19" s="15"/>
      <c r="Z19" s="15"/>
      <c r="AA19" s="15"/>
      <c r="AB19" s="15"/>
      <c r="AC19" s="15"/>
      <c r="AD19" s="15"/>
      <c r="AE19" s="15"/>
      <c r="AF19" s="36"/>
      <c r="AG19" s="15"/>
    </row>
    <row r="20" spans="1:33" x14ac:dyDescent="0.3">
      <c r="A20" s="35"/>
      <c r="B20" s="7"/>
      <c r="C20" s="6"/>
      <c r="D20" s="5"/>
      <c r="E20" s="5"/>
      <c r="F20" s="5"/>
      <c r="G20" s="47" t="s">
        <v>42</v>
      </c>
      <c r="H20" s="48" t="s">
        <v>43</v>
      </c>
      <c r="I20" s="48" t="s">
        <v>44</v>
      </c>
      <c r="J20" s="49" t="s">
        <v>45</v>
      </c>
      <c r="K20" s="47" t="s">
        <v>42</v>
      </c>
      <c r="L20" s="48" t="s">
        <v>43</v>
      </c>
      <c r="M20" s="48" t="s">
        <v>44</v>
      </c>
      <c r="N20" s="50" t="s">
        <v>45</v>
      </c>
      <c r="O20" s="458"/>
      <c r="P20" s="462"/>
      <c r="Q20" s="198">
        <v>45428</v>
      </c>
      <c r="R20" s="199">
        <v>45429</v>
      </c>
      <c r="S20" s="200">
        <v>45430</v>
      </c>
      <c r="T20" s="201">
        <v>45431</v>
      </c>
      <c r="U20" s="202">
        <v>45432</v>
      </c>
      <c r="V20" s="203">
        <v>45433</v>
      </c>
      <c r="W20" s="2"/>
      <c r="X20" s="15"/>
      <c r="Y20" s="15"/>
      <c r="Z20" s="15"/>
      <c r="AA20" s="15"/>
      <c r="AB20" s="15"/>
      <c r="AC20" s="15"/>
      <c r="AD20" s="15"/>
      <c r="AE20" s="15" t="s">
        <v>82</v>
      </c>
      <c r="AF20" s="36"/>
      <c r="AG20" s="15"/>
    </row>
    <row r="21" spans="1:33" x14ac:dyDescent="0.3">
      <c r="A21" s="35"/>
      <c r="B21" s="51" t="s">
        <v>46</v>
      </c>
      <c r="C21" s="52" t="s">
        <v>47</v>
      </c>
      <c r="D21" s="53" t="s">
        <v>48</v>
      </c>
      <c r="E21" s="54" t="s">
        <v>49</v>
      </c>
      <c r="F21" s="55" t="s">
        <v>50</v>
      </c>
      <c r="G21" s="56">
        <v>45428</v>
      </c>
      <c r="H21" s="57">
        <v>0.625</v>
      </c>
      <c r="I21" s="53" t="s">
        <v>51</v>
      </c>
      <c r="J21" s="58" t="s">
        <v>52</v>
      </c>
      <c r="K21" s="56">
        <v>45432</v>
      </c>
      <c r="L21" s="57">
        <v>0.29166666666666702</v>
      </c>
      <c r="M21" s="53" t="s">
        <v>51</v>
      </c>
      <c r="N21" s="171" t="s">
        <v>53</v>
      </c>
      <c r="O21" s="204" t="s">
        <v>75</v>
      </c>
      <c r="P21" s="121" t="s">
        <v>77</v>
      </c>
      <c r="Q21" s="205"/>
      <c r="R21" s="206" t="s">
        <v>22</v>
      </c>
      <c r="S21" s="207" t="s">
        <v>22</v>
      </c>
      <c r="T21" s="208"/>
      <c r="U21" s="209"/>
      <c r="V21" s="210" t="s">
        <v>22</v>
      </c>
      <c r="W21" s="211">
        <f t="shared" ref="W21:W47" si="0">IFERROR(SUM(Y21:AE21),"choose hotel")</f>
        <v>405</v>
      </c>
      <c r="X21" s="15"/>
      <c r="Y21" s="82">
        <f t="shared" ref="Y21:Y47" si="1">IF(Q21="Single",VLOOKUP($P21,$S$8:$V$9,2,FALSE()),0)+IF(Q21="Double",VLOOKUP($P21,$S$8:$V$9,3,FALSE()),0)+IF(Q21="Triple",VLOOKUP($P21,$S$8:$V$9,4,FALSE()),0)</f>
        <v>0</v>
      </c>
      <c r="Z21" s="82">
        <f t="shared" ref="Z21:Z47" si="2">IF(R21="Single",VLOOKUP($P21,$S$8:$V$9,2,FALSE()),0)+IF(R21="Double",VLOOKUP($P21,$S$8:$V$9,3,FALSE()),0)+IF(R21="Triple",VLOOKUP($P21,$S$8:$V$9,4,FALSE()),0)</f>
        <v>115</v>
      </c>
      <c r="AA21" s="82">
        <f t="shared" ref="AA21:AA47" si="3">IF(S21="Single",VLOOKUP($P21,$S$8:$V$9,2,FALSE()),0)+IF(S21="Double",VLOOKUP($P21,$S$8:$V$9,3,FALSE()),0)+IF(S21="Triple",VLOOKUP($P21,$S$8:$V$9,4,FALSE()),0)</f>
        <v>115</v>
      </c>
      <c r="AB21" s="82">
        <f t="shared" ref="AB21:AB47" si="4">IF(T21="Single",VLOOKUP($P21,$S$8:$V$9,2,FALSE()),0)+IF(T21="Double",VLOOKUP($P21,$S$8:$V$9,3,FALSE()),0)+IF(T21="Triple",VLOOKUP($P21,$S$8:$V$9,4,FALSE()),0)</f>
        <v>0</v>
      </c>
      <c r="AC21" s="82">
        <f t="shared" ref="AC21:AC47" si="5">IF(U21="Single",VLOOKUP($P21,$S$8:$V$9,2,FALSE()),0)+IF(U21="Double",VLOOKUP($P21,$S$8:$V$9,3,FALSE()),0)+IF(U21="Triple",VLOOKUP($P21,$S$8:$V$9,4,FALSE()),0)</f>
        <v>0</v>
      </c>
      <c r="AD21" s="82">
        <f t="shared" ref="AD21:AD47" si="6">IF(V21="Single",VLOOKUP($P21,$S$8:$V$9,2,FALSE()),0)+IF(V21="Double",VLOOKUP($P21,$S$8:$V$9,3,FALSE()),0)+IF(V21="Triple",VLOOKUP($P21,$S$8:$V$9,4,FALSE()),0)</f>
        <v>115</v>
      </c>
      <c r="AE21" s="15">
        <f t="shared" ref="AE21:AE47" si="7">IF(O21="Yes",$T$12,0)</f>
        <v>60</v>
      </c>
      <c r="AF21" s="36"/>
      <c r="AG21" s="15"/>
    </row>
    <row r="22" spans="1:33" x14ac:dyDescent="0.3">
      <c r="A22" s="35"/>
      <c r="B22" s="62" t="s">
        <v>54</v>
      </c>
      <c r="C22" s="63" t="s">
        <v>55</v>
      </c>
      <c r="D22" s="64" t="s">
        <v>56</v>
      </c>
      <c r="E22" s="65" t="s">
        <v>57</v>
      </c>
      <c r="F22" s="66" t="s">
        <v>58</v>
      </c>
      <c r="G22" s="67">
        <v>45428</v>
      </c>
      <c r="H22" s="68">
        <v>0.52083333333333304</v>
      </c>
      <c r="I22" s="64" t="s">
        <v>59</v>
      </c>
      <c r="J22" s="69" t="s">
        <v>60</v>
      </c>
      <c r="K22" s="67">
        <v>45432</v>
      </c>
      <c r="L22" s="68">
        <v>0.8125</v>
      </c>
      <c r="M22" s="64" t="s">
        <v>59</v>
      </c>
      <c r="N22" s="173" t="s">
        <v>61</v>
      </c>
      <c r="O22" s="212"/>
      <c r="P22" s="133" t="s">
        <v>78</v>
      </c>
      <c r="Q22" s="213"/>
      <c r="R22" s="214" t="s">
        <v>21</v>
      </c>
      <c r="S22" s="215" t="s">
        <v>21</v>
      </c>
      <c r="T22" s="216"/>
      <c r="U22" s="217"/>
      <c r="V22" s="218" t="s">
        <v>21</v>
      </c>
      <c r="W22" s="219">
        <f t="shared" si="0"/>
        <v>450</v>
      </c>
      <c r="X22" s="15"/>
      <c r="Y22" s="82">
        <f t="shared" si="1"/>
        <v>0</v>
      </c>
      <c r="Z22" s="82">
        <f t="shared" si="2"/>
        <v>150</v>
      </c>
      <c r="AA22" s="82">
        <f t="shared" si="3"/>
        <v>150</v>
      </c>
      <c r="AB22" s="82">
        <f t="shared" si="4"/>
        <v>0</v>
      </c>
      <c r="AC22" s="82">
        <f t="shared" si="5"/>
        <v>0</v>
      </c>
      <c r="AD22" s="82">
        <f t="shared" si="6"/>
        <v>150</v>
      </c>
      <c r="AE22" s="15">
        <f t="shared" si="7"/>
        <v>0</v>
      </c>
      <c r="AF22" s="36"/>
      <c r="AG22" s="15"/>
    </row>
    <row r="23" spans="1:33" x14ac:dyDescent="0.3">
      <c r="A23" s="35"/>
      <c r="B23" s="73">
        <v>1</v>
      </c>
      <c r="C23" s="175"/>
      <c r="D23" s="176"/>
      <c r="E23" s="177"/>
      <c r="F23" s="178"/>
      <c r="G23" s="179"/>
      <c r="H23" s="176"/>
      <c r="I23" s="176"/>
      <c r="J23" s="181"/>
      <c r="K23" s="179"/>
      <c r="L23" s="176"/>
      <c r="M23" s="176"/>
      <c r="N23" s="183"/>
      <c r="O23" s="145"/>
      <c r="P23" s="184"/>
      <c r="Q23" s="220"/>
      <c r="R23" s="221"/>
      <c r="S23" s="222"/>
      <c r="T23" s="223"/>
      <c r="U23" s="224"/>
      <c r="V23" s="225"/>
      <c r="W23" s="226">
        <f t="shared" si="0"/>
        <v>0</v>
      </c>
      <c r="X23" s="15"/>
      <c r="Y23" s="82">
        <f t="shared" si="1"/>
        <v>0</v>
      </c>
      <c r="Z23" s="82">
        <f t="shared" si="2"/>
        <v>0</v>
      </c>
      <c r="AA23" s="82">
        <f t="shared" si="3"/>
        <v>0</v>
      </c>
      <c r="AB23" s="82">
        <f t="shared" si="4"/>
        <v>0</v>
      </c>
      <c r="AC23" s="82">
        <f t="shared" si="5"/>
        <v>0</v>
      </c>
      <c r="AD23" s="82">
        <f t="shared" si="6"/>
        <v>0</v>
      </c>
      <c r="AE23" s="15">
        <f t="shared" si="7"/>
        <v>0</v>
      </c>
      <c r="AF23" s="36"/>
      <c r="AG23" s="15"/>
    </row>
    <row r="24" spans="1:33" x14ac:dyDescent="0.3">
      <c r="A24" s="35"/>
      <c r="B24" s="83">
        <v>2</v>
      </c>
      <c r="C24" s="148"/>
      <c r="D24" s="149"/>
      <c r="E24" s="150"/>
      <c r="F24" s="151"/>
      <c r="G24" s="152"/>
      <c r="H24" s="149"/>
      <c r="I24" s="149"/>
      <c r="J24" s="154"/>
      <c r="K24" s="152"/>
      <c r="L24" s="149"/>
      <c r="M24" s="149"/>
      <c r="N24" s="155"/>
      <c r="O24" s="156"/>
      <c r="P24" s="185"/>
      <c r="Q24" s="227"/>
      <c r="R24" s="228"/>
      <c r="S24" s="229"/>
      <c r="T24" s="230"/>
      <c r="U24" s="231"/>
      <c r="V24" s="232"/>
      <c r="W24" s="233">
        <f t="shared" si="0"/>
        <v>0</v>
      </c>
      <c r="X24" s="15"/>
      <c r="Y24" s="82">
        <f t="shared" si="1"/>
        <v>0</v>
      </c>
      <c r="Z24" s="82">
        <f t="shared" si="2"/>
        <v>0</v>
      </c>
      <c r="AA24" s="82">
        <f t="shared" si="3"/>
        <v>0</v>
      </c>
      <c r="AB24" s="82">
        <f t="shared" si="4"/>
        <v>0</v>
      </c>
      <c r="AC24" s="82">
        <f t="shared" si="5"/>
        <v>0</v>
      </c>
      <c r="AD24" s="82">
        <f t="shared" si="6"/>
        <v>0</v>
      </c>
      <c r="AE24" s="15">
        <f t="shared" si="7"/>
        <v>0</v>
      </c>
      <c r="AF24" s="36"/>
      <c r="AG24" s="15"/>
    </row>
    <row r="25" spans="1:33" x14ac:dyDescent="0.3">
      <c r="A25" s="35"/>
      <c r="B25" s="73">
        <v>3</v>
      </c>
      <c r="C25" s="148"/>
      <c r="D25" s="149"/>
      <c r="E25" s="150"/>
      <c r="F25" s="151"/>
      <c r="G25" s="152"/>
      <c r="H25" s="149"/>
      <c r="I25" s="149"/>
      <c r="J25" s="154"/>
      <c r="K25" s="152"/>
      <c r="L25" s="149"/>
      <c r="M25" s="149"/>
      <c r="N25" s="155"/>
      <c r="O25" s="156"/>
      <c r="P25" s="185"/>
      <c r="Q25" s="227"/>
      <c r="R25" s="228"/>
      <c r="S25" s="229"/>
      <c r="T25" s="230"/>
      <c r="U25" s="231"/>
      <c r="V25" s="232"/>
      <c r="W25" s="233">
        <f t="shared" si="0"/>
        <v>0</v>
      </c>
      <c r="X25" s="15"/>
      <c r="Y25" s="82">
        <f t="shared" si="1"/>
        <v>0</v>
      </c>
      <c r="Z25" s="82">
        <f t="shared" si="2"/>
        <v>0</v>
      </c>
      <c r="AA25" s="82">
        <f t="shared" si="3"/>
        <v>0</v>
      </c>
      <c r="AB25" s="82">
        <f t="shared" si="4"/>
        <v>0</v>
      </c>
      <c r="AC25" s="82">
        <f t="shared" si="5"/>
        <v>0</v>
      </c>
      <c r="AD25" s="82">
        <f t="shared" si="6"/>
        <v>0</v>
      </c>
      <c r="AE25" s="15">
        <f t="shared" si="7"/>
        <v>0</v>
      </c>
      <c r="AF25" s="36"/>
      <c r="AG25" s="15"/>
    </row>
    <row r="26" spans="1:33" x14ac:dyDescent="0.3">
      <c r="A26" s="35"/>
      <c r="B26" s="83">
        <v>4</v>
      </c>
      <c r="C26" s="148"/>
      <c r="D26" s="149"/>
      <c r="E26" s="150"/>
      <c r="F26" s="151"/>
      <c r="G26" s="152"/>
      <c r="H26" s="149"/>
      <c r="I26" s="149"/>
      <c r="J26" s="154"/>
      <c r="K26" s="152"/>
      <c r="L26" s="149"/>
      <c r="M26" s="149"/>
      <c r="N26" s="155"/>
      <c r="O26" s="156"/>
      <c r="P26" s="185"/>
      <c r="Q26" s="227"/>
      <c r="R26" s="221"/>
      <c r="S26" s="222"/>
      <c r="T26" s="223"/>
      <c r="U26" s="224"/>
      <c r="V26" s="225"/>
      <c r="W26" s="233">
        <f t="shared" si="0"/>
        <v>0</v>
      </c>
      <c r="X26" s="15"/>
      <c r="Y26" s="82">
        <f t="shared" si="1"/>
        <v>0</v>
      </c>
      <c r="Z26" s="82">
        <f t="shared" si="2"/>
        <v>0</v>
      </c>
      <c r="AA26" s="82">
        <f t="shared" si="3"/>
        <v>0</v>
      </c>
      <c r="AB26" s="82">
        <f t="shared" si="4"/>
        <v>0</v>
      </c>
      <c r="AC26" s="82">
        <f t="shared" si="5"/>
        <v>0</v>
      </c>
      <c r="AD26" s="82">
        <f t="shared" si="6"/>
        <v>0</v>
      </c>
      <c r="AE26" s="15">
        <f t="shared" si="7"/>
        <v>0</v>
      </c>
      <c r="AF26" s="36"/>
      <c r="AG26" s="15"/>
    </row>
    <row r="27" spans="1:33" x14ac:dyDescent="0.3">
      <c r="A27" s="35"/>
      <c r="B27" s="73">
        <v>5</v>
      </c>
      <c r="C27" s="148"/>
      <c r="D27" s="149"/>
      <c r="E27" s="150"/>
      <c r="F27" s="151"/>
      <c r="G27" s="152"/>
      <c r="H27" s="149"/>
      <c r="I27" s="149"/>
      <c r="J27" s="154"/>
      <c r="K27" s="152"/>
      <c r="L27" s="149"/>
      <c r="M27" s="149"/>
      <c r="N27" s="155"/>
      <c r="O27" s="156"/>
      <c r="P27" s="185"/>
      <c r="Q27" s="227"/>
      <c r="R27" s="228"/>
      <c r="S27" s="229"/>
      <c r="T27" s="230"/>
      <c r="U27" s="231"/>
      <c r="V27" s="232"/>
      <c r="W27" s="233">
        <f t="shared" si="0"/>
        <v>0</v>
      </c>
      <c r="X27" s="15"/>
      <c r="Y27" s="82">
        <f t="shared" si="1"/>
        <v>0</v>
      </c>
      <c r="Z27" s="82">
        <f t="shared" si="2"/>
        <v>0</v>
      </c>
      <c r="AA27" s="82">
        <f t="shared" si="3"/>
        <v>0</v>
      </c>
      <c r="AB27" s="82">
        <f t="shared" si="4"/>
        <v>0</v>
      </c>
      <c r="AC27" s="82">
        <f t="shared" si="5"/>
        <v>0</v>
      </c>
      <c r="AD27" s="82">
        <f t="shared" si="6"/>
        <v>0</v>
      </c>
      <c r="AE27" s="15">
        <f t="shared" si="7"/>
        <v>0</v>
      </c>
      <c r="AF27" s="36"/>
      <c r="AG27" s="15"/>
    </row>
    <row r="28" spans="1:33" x14ac:dyDescent="0.3">
      <c r="A28" s="35"/>
      <c r="B28" s="83">
        <v>6</v>
      </c>
      <c r="C28" s="148" t="s">
        <v>150</v>
      </c>
      <c r="D28" s="149" t="s">
        <v>149</v>
      </c>
      <c r="E28" s="150" t="s">
        <v>49</v>
      </c>
      <c r="F28" s="151" t="s">
        <v>50</v>
      </c>
      <c r="G28" s="152"/>
      <c r="H28" s="149"/>
      <c r="I28" s="149"/>
      <c r="J28" s="154"/>
      <c r="K28" s="152"/>
      <c r="L28" s="149"/>
      <c r="M28" s="149"/>
      <c r="N28" s="155"/>
      <c r="O28" s="156"/>
      <c r="P28" s="185"/>
      <c r="Q28" s="227"/>
      <c r="R28" s="228"/>
      <c r="S28" s="229"/>
      <c r="T28" s="230"/>
      <c r="U28" s="231"/>
      <c r="V28" s="232"/>
      <c r="W28" s="233">
        <f t="shared" si="0"/>
        <v>0</v>
      </c>
      <c r="X28" s="15"/>
      <c r="Y28" s="82">
        <f t="shared" si="1"/>
        <v>0</v>
      </c>
      <c r="Z28" s="82">
        <f t="shared" si="2"/>
        <v>0</v>
      </c>
      <c r="AA28" s="82">
        <f t="shared" si="3"/>
        <v>0</v>
      </c>
      <c r="AB28" s="82">
        <f t="shared" si="4"/>
        <v>0</v>
      </c>
      <c r="AC28" s="82">
        <f t="shared" si="5"/>
        <v>0</v>
      </c>
      <c r="AD28" s="82">
        <f t="shared" si="6"/>
        <v>0</v>
      </c>
      <c r="AE28" s="15">
        <f t="shared" si="7"/>
        <v>0</v>
      </c>
      <c r="AF28" s="36"/>
      <c r="AG28" s="15"/>
    </row>
    <row r="29" spans="1:33" x14ac:dyDescent="0.3">
      <c r="A29" s="35"/>
      <c r="B29" s="73">
        <v>7</v>
      </c>
      <c r="C29" s="148"/>
      <c r="D29" s="149"/>
      <c r="E29" s="150"/>
      <c r="F29" s="151"/>
      <c r="G29" s="152"/>
      <c r="H29" s="149"/>
      <c r="I29" s="149"/>
      <c r="J29" s="154"/>
      <c r="K29" s="152"/>
      <c r="L29" s="149"/>
      <c r="M29" s="149"/>
      <c r="N29" s="155"/>
      <c r="O29" s="156"/>
      <c r="P29" s="185"/>
      <c r="Q29" s="227"/>
      <c r="R29" s="228"/>
      <c r="S29" s="229"/>
      <c r="T29" s="230"/>
      <c r="U29" s="231"/>
      <c r="V29" s="232"/>
      <c r="W29" s="233">
        <f t="shared" si="0"/>
        <v>0</v>
      </c>
      <c r="X29" s="15"/>
      <c r="Y29" s="82">
        <f t="shared" si="1"/>
        <v>0</v>
      </c>
      <c r="Z29" s="82">
        <f t="shared" si="2"/>
        <v>0</v>
      </c>
      <c r="AA29" s="82">
        <f t="shared" si="3"/>
        <v>0</v>
      </c>
      <c r="AB29" s="82">
        <f t="shared" si="4"/>
        <v>0</v>
      </c>
      <c r="AC29" s="82">
        <f t="shared" si="5"/>
        <v>0</v>
      </c>
      <c r="AD29" s="82">
        <f t="shared" si="6"/>
        <v>0</v>
      </c>
      <c r="AE29" s="15">
        <f t="shared" si="7"/>
        <v>0</v>
      </c>
      <c r="AF29" s="36"/>
      <c r="AG29" s="15"/>
    </row>
    <row r="30" spans="1:33" x14ac:dyDescent="0.3">
      <c r="A30" s="35"/>
      <c r="B30" s="83">
        <v>8</v>
      </c>
      <c r="C30" s="148"/>
      <c r="D30" s="149"/>
      <c r="E30" s="150"/>
      <c r="F30" s="151"/>
      <c r="G30" s="152"/>
      <c r="H30" s="149"/>
      <c r="I30" s="149"/>
      <c r="J30" s="154"/>
      <c r="K30" s="152"/>
      <c r="L30" s="149"/>
      <c r="M30" s="149"/>
      <c r="N30" s="155"/>
      <c r="O30" s="156"/>
      <c r="P30" s="185"/>
      <c r="Q30" s="227"/>
      <c r="R30" s="228"/>
      <c r="S30" s="229"/>
      <c r="T30" s="230"/>
      <c r="U30" s="231"/>
      <c r="V30" s="232"/>
      <c r="W30" s="233">
        <f t="shared" si="0"/>
        <v>0</v>
      </c>
      <c r="X30" s="15"/>
      <c r="Y30" s="82">
        <f t="shared" si="1"/>
        <v>0</v>
      </c>
      <c r="Z30" s="82">
        <f t="shared" si="2"/>
        <v>0</v>
      </c>
      <c r="AA30" s="82">
        <f t="shared" si="3"/>
        <v>0</v>
      </c>
      <c r="AB30" s="82">
        <f t="shared" si="4"/>
        <v>0</v>
      </c>
      <c r="AC30" s="82">
        <f t="shared" si="5"/>
        <v>0</v>
      </c>
      <c r="AD30" s="82">
        <f t="shared" si="6"/>
        <v>0</v>
      </c>
      <c r="AE30" s="15">
        <f t="shared" si="7"/>
        <v>0</v>
      </c>
      <c r="AF30" s="36"/>
      <c r="AG30" s="15"/>
    </row>
    <row r="31" spans="1:33" x14ac:dyDescent="0.3">
      <c r="A31" s="35"/>
      <c r="B31" s="73">
        <v>9</v>
      </c>
      <c r="C31" s="148"/>
      <c r="D31" s="149"/>
      <c r="E31" s="150"/>
      <c r="F31" s="151"/>
      <c r="G31" s="152"/>
      <c r="H31" s="149"/>
      <c r="I31" s="149"/>
      <c r="J31" s="154"/>
      <c r="K31" s="152"/>
      <c r="L31" s="149"/>
      <c r="M31" s="149"/>
      <c r="N31" s="155"/>
      <c r="O31" s="156"/>
      <c r="P31" s="185"/>
      <c r="Q31" s="227"/>
      <c r="R31" s="228"/>
      <c r="S31" s="229"/>
      <c r="T31" s="230"/>
      <c r="U31" s="231"/>
      <c r="V31" s="232"/>
      <c r="W31" s="233">
        <f t="shared" si="0"/>
        <v>0</v>
      </c>
      <c r="X31" s="15"/>
      <c r="Y31" s="82">
        <f t="shared" si="1"/>
        <v>0</v>
      </c>
      <c r="Z31" s="82">
        <f t="shared" si="2"/>
        <v>0</v>
      </c>
      <c r="AA31" s="82">
        <f t="shared" si="3"/>
        <v>0</v>
      </c>
      <c r="AB31" s="82">
        <f t="shared" si="4"/>
        <v>0</v>
      </c>
      <c r="AC31" s="82">
        <f t="shared" si="5"/>
        <v>0</v>
      </c>
      <c r="AD31" s="82">
        <f t="shared" si="6"/>
        <v>0</v>
      </c>
      <c r="AE31" s="15">
        <f t="shared" si="7"/>
        <v>0</v>
      </c>
      <c r="AF31" s="36"/>
      <c r="AG31" s="15"/>
    </row>
    <row r="32" spans="1:33" x14ac:dyDescent="0.3">
      <c r="A32" s="35"/>
      <c r="B32" s="83">
        <v>10</v>
      </c>
      <c r="C32" s="148"/>
      <c r="D32" s="149"/>
      <c r="E32" s="150"/>
      <c r="F32" s="151"/>
      <c r="G32" s="152"/>
      <c r="H32" s="149"/>
      <c r="I32" s="149"/>
      <c r="J32" s="154"/>
      <c r="K32" s="152"/>
      <c r="L32" s="149"/>
      <c r="M32" s="149"/>
      <c r="N32" s="155"/>
      <c r="O32" s="156"/>
      <c r="P32" s="185"/>
      <c r="Q32" s="227"/>
      <c r="R32" s="228"/>
      <c r="S32" s="229"/>
      <c r="T32" s="230"/>
      <c r="U32" s="231"/>
      <c r="V32" s="232"/>
      <c r="W32" s="233">
        <f t="shared" si="0"/>
        <v>0</v>
      </c>
      <c r="X32" s="15"/>
      <c r="Y32" s="82">
        <f t="shared" si="1"/>
        <v>0</v>
      </c>
      <c r="Z32" s="82">
        <f t="shared" si="2"/>
        <v>0</v>
      </c>
      <c r="AA32" s="82">
        <f t="shared" si="3"/>
        <v>0</v>
      </c>
      <c r="AB32" s="82">
        <f t="shared" si="4"/>
        <v>0</v>
      </c>
      <c r="AC32" s="82">
        <f t="shared" si="5"/>
        <v>0</v>
      </c>
      <c r="AD32" s="82">
        <f t="shared" si="6"/>
        <v>0</v>
      </c>
      <c r="AE32" s="15">
        <f t="shared" si="7"/>
        <v>0</v>
      </c>
      <c r="AF32" s="36"/>
      <c r="AG32" s="15"/>
    </row>
    <row r="33" spans="1:33" x14ac:dyDescent="0.3">
      <c r="A33" s="35"/>
      <c r="B33" s="73">
        <v>11</v>
      </c>
      <c r="C33" s="148"/>
      <c r="D33" s="149"/>
      <c r="E33" s="150"/>
      <c r="F33" s="151"/>
      <c r="G33" s="152"/>
      <c r="H33" s="149"/>
      <c r="I33" s="149"/>
      <c r="J33" s="154"/>
      <c r="K33" s="152"/>
      <c r="L33" s="149"/>
      <c r="M33" s="149"/>
      <c r="N33" s="155"/>
      <c r="O33" s="156"/>
      <c r="P33" s="185"/>
      <c r="Q33" s="227"/>
      <c r="R33" s="228"/>
      <c r="S33" s="229"/>
      <c r="T33" s="230"/>
      <c r="U33" s="231"/>
      <c r="V33" s="232"/>
      <c r="W33" s="233">
        <f t="shared" si="0"/>
        <v>0</v>
      </c>
      <c r="X33" s="15"/>
      <c r="Y33" s="82">
        <f t="shared" si="1"/>
        <v>0</v>
      </c>
      <c r="Z33" s="82">
        <f t="shared" si="2"/>
        <v>0</v>
      </c>
      <c r="AA33" s="82">
        <f t="shared" si="3"/>
        <v>0</v>
      </c>
      <c r="AB33" s="82">
        <f t="shared" si="4"/>
        <v>0</v>
      </c>
      <c r="AC33" s="82">
        <f t="shared" si="5"/>
        <v>0</v>
      </c>
      <c r="AD33" s="82">
        <f t="shared" si="6"/>
        <v>0</v>
      </c>
      <c r="AE33" s="15">
        <f t="shared" si="7"/>
        <v>0</v>
      </c>
      <c r="AF33" s="36"/>
      <c r="AG33" s="15"/>
    </row>
    <row r="34" spans="1:33" x14ac:dyDescent="0.3">
      <c r="A34" s="35"/>
      <c r="B34" s="83">
        <v>12</v>
      </c>
      <c r="C34" s="148"/>
      <c r="D34" s="149"/>
      <c r="E34" s="150"/>
      <c r="F34" s="151"/>
      <c r="G34" s="152"/>
      <c r="H34" s="149"/>
      <c r="I34" s="149"/>
      <c r="J34" s="154"/>
      <c r="K34" s="152"/>
      <c r="L34" s="149"/>
      <c r="M34" s="149"/>
      <c r="N34" s="155"/>
      <c r="O34" s="156"/>
      <c r="P34" s="185"/>
      <c r="Q34" s="227"/>
      <c r="R34" s="228"/>
      <c r="S34" s="229"/>
      <c r="T34" s="230"/>
      <c r="U34" s="231"/>
      <c r="V34" s="232"/>
      <c r="W34" s="233">
        <f t="shared" si="0"/>
        <v>0</v>
      </c>
      <c r="X34" s="15"/>
      <c r="Y34" s="82">
        <f t="shared" si="1"/>
        <v>0</v>
      </c>
      <c r="Z34" s="82">
        <f t="shared" si="2"/>
        <v>0</v>
      </c>
      <c r="AA34" s="82">
        <f t="shared" si="3"/>
        <v>0</v>
      </c>
      <c r="AB34" s="82">
        <f t="shared" si="4"/>
        <v>0</v>
      </c>
      <c r="AC34" s="82">
        <f t="shared" si="5"/>
        <v>0</v>
      </c>
      <c r="AD34" s="82">
        <f t="shared" si="6"/>
        <v>0</v>
      </c>
      <c r="AE34" s="15">
        <f t="shared" si="7"/>
        <v>0</v>
      </c>
      <c r="AF34" s="36"/>
      <c r="AG34" s="15"/>
    </row>
    <row r="35" spans="1:33" x14ac:dyDescent="0.3">
      <c r="A35" s="35"/>
      <c r="B35" s="73">
        <v>13</v>
      </c>
      <c r="C35" s="148"/>
      <c r="D35" s="149"/>
      <c r="E35" s="150"/>
      <c r="F35" s="151"/>
      <c r="G35" s="152"/>
      <c r="H35" s="149"/>
      <c r="I35" s="149"/>
      <c r="J35" s="154"/>
      <c r="K35" s="152"/>
      <c r="L35" s="149"/>
      <c r="M35" s="149"/>
      <c r="N35" s="155"/>
      <c r="O35" s="156"/>
      <c r="P35" s="185"/>
      <c r="Q35" s="227"/>
      <c r="R35" s="228"/>
      <c r="S35" s="229"/>
      <c r="T35" s="230"/>
      <c r="U35" s="231"/>
      <c r="V35" s="232"/>
      <c r="W35" s="233">
        <f t="shared" si="0"/>
        <v>0</v>
      </c>
      <c r="X35" s="15"/>
      <c r="Y35" s="82">
        <f t="shared" si="1"/>
        <v>0</v>
      </c>
      <c r="Z35" s="82">
        <f t="shared" si="2"/>
        <v>0</v>
      </c>
      <c r="AA35" s="82">
        <f t="shared" si="3"/>
        <v>0</v>
      </c>
      <c r="AB35" s="82">
        <f t="shared" si="4"/>
        <v>0</v>
      </c>
      <c r="AC35" s="82">
        <f t="shared" si="5"/>
        <v>0</v>
      </c>
      <c r="AD35" s="82">
        <f t="shared" si="6"/>
        <v>0</v>
      </c>
      <c r="AE35" s="15">
        <f t="shared" si="7"/>
        <v>0</v>
      </c>
      <c r="AF35" s="36"/>
      <c r="AG35" s="15"/>
    </row>
    <row r="36" spans="1:33" x14ac:dyDescent="0.3">
      <c r="A36" s="35"/>
      <c r="B36" s="83">
        <v>14</v>
      </c>
      <c r="C36" s="148"/>
      <c r="D36" s="149"/>
      <c r="E36" s="150"/>
      <c r="F36" s="151"/>
      <c r="G36" s="152"/>
      <c r="H36" s="149"/>
      <c r="I36" s="149"/>
      <c r="J36" s="154"/>
      <c r="K36" s="152"/>
      <c r="L36" s="149"/>
      <c r="M36" s="149"/>
      <c r="N36" s="155"/>
      <c r="O36" s="156"/>
      <c r="P36" s="185"/>
      <c r="Q36" s="227"/>
      <c r="R36" s="228"/>
      <c r="S36" s="229"/>
      <c r="T36" s="230"/>
      <c r="U36" s="231"/>
      <c r="V36" s="232"/>
      <c r="W36" s="233">
        <f t="shared" si="0"/>
        <v>0</v>
      </c>
      <c r="X36" s="15"/>
      <c r="Y36" s="82">
        <f t="shared" si="1"/>
        <v>0</v>
      </c>
      <c r="Z36" s="82">
        <f t="shared" si="2"/>
        <v>0</v>
      </c>
      <c r="AA36" s="82">
        <f t="shared" si="3"/>
        <v>0</v>
      </c>
      <c r="AB36" s="82">
        <f t="shared" si="4"/>
        <v>0</v>
      </c>
      <c r="AC36" s="82">
        <f t="shared" si="5"/>
        <v>0</v>
      </c>
      <c r="AD36" s="82">
        <f t="shared" si="6"/>
        <v>0</v>
      </c>
      <c r="AE36" s="15">
        <f t="shared" si="7"/>
        <v>0</v>
      </c>
      <c r="AF36" s="36"/>
      <c r="AG36" s="15"/>
    </row>
    <row r="37" spans="1:33" x14ac:dyDescent="0.3">
      <c r="A37" s="35"/>
      <c r="B37" s="73">
        <v>15</v>
      </c>
      <c r="C37" s="148"/>
      <c r="D37" s="149"/>
      <c r="E37" s="150"/>
      <c r="F37" s="151"/>
      <c r="G37" s="152"/>
      <c r="H37" s="149"/>
      <c r="I37" s="149"/>
      <c r="J37" s="154"/>
      <c r="K37" s="152"/>
      <c r="L37" s="149"/>
      <c r="M37" s="149"/>
      <c r="N37" s="155"/>
      <c r="O37" s="156"/>
      <c r="P37" s="185"/>
      <c r="Q37" s="227"/>
      <c r="R37" s="228"/>
      <c r="S37" s="229"/>
      <c r="T37" s="230"/>
      <c r="U37" s="231"/>
      <c r="V37" s="232"/>
      <c r="W37" s="233">
        <f t="shared" si="0"/>
        <v>0</v>
      </c>
      <c r="X37" s="15"/>
      <c r="Y37" s="82">
        <f t="shared" si="1"/>
        <v>0</v>
      </c>
      <c r="Z37" s="82">
        <f t="shared" si="2"/>
        <v>0</v>
      </c>
      <c r="AA37" s="82">
        <f t="shared" si="3"/>
        <v>0</v>
      </c>
      <c r="AB37" s="82">
        <f t="shared" si="4"/>
        <v>0</v>
      </c>
      <c r="AC37" s="82">
        <f t="shared" si="5"/>
        <v>0</v>
      </c>
      <c r="AD37" s="82">
        <f t="shared" si="6"/>
        <v>0</v>
      </c>
      <c r="AE37" s="15">
        <f t="shared" si="7"/>
        <v>0</v>
      </c>
      <c r="AF37" s="36"/>
      <c r="AG37" s="15"/>
    </row>
    <row r="38" spans="1:33" x14ac:dyDescent="0.3">
      <c r="A38" s="35"/>
      <c r="B38" s="83">
        <v>16</v>
      </c>
      <c r="C38" s="148"/>
      <c r="D38" s="149"/>
      <c r="E38" s="150"/>
      <c r="F38" s="151"/>
      <c r="G38" s="152"/>
      <c r="H38" s="149"/>
      <c r="I38" s="149"/>
      <c r="J38" s="154"/>
      <c r="K38" s="152"/>
      <c r="L38" s="149"/>
      <c r="M38" s="149"/>
      <c r="N38" s="155"/>
      <c r="O38" s="156"/>
      <c r="P38" s="185"/>
      <c r="Q38" s="227"/>
      <c r="R38" s="228"/>
      <c r="S38" s="229"/>
      <c r="T38" s="230"/>
      <c r="U38" s="231"/>
      <c r="V38" s="232"/>
      <c r="W38" s="233">
        <f t="shared" si="0"/>
        <v>0</v>
      </c>
      <c r="X38" s="15"/>
      <c r="Y38" s="82">
        <f t="shared" si="1"/>
        <v>0</v>
      </c>
      <c r="Z38" s="82">
        <f t="shared" si="2"/>
        <v>0</v>
      </c>
      <c r="AA38" s="82">
        <f t="shared" si="3"/>
        <v>0</v>
      </c>
      <c r="AB38" s="82">
        <f t="shared" si="4"/>
        <v>0</v>
      </c>
      <c r="AC38" s="82">
        <f t="shared" si="5"/>
        <v>0</v>
      </c>
      <c r="AD38" s="82">
        <f t="shared" si="6"/>
        <v>0</v>
      </c>
      <c r="AE38" s="15">
        <f t="shared" si="7"/>
        <v>0</v>
      </c>
      <c r="AF38" s="36"/>
      <c r="AG38" s="15"/>
    </row>
    <row r="39" spans="1:33" x14ac:dyDescent="0.3">
      <c r="A39" s="35"/>
      <c r="B39" s="73">
        <v>17</v>
      </c>
      <c r="C39" s="148"/>
      <c r="D39" s="149"/>
      <c r="E39" s="150"/>
      <c r="F39" s="151"/>
      <c r="G39" s="152"/>
      <c r="H39" s="149"/>
      <c r="I39" s="149"/>
      <c r="J39" s="154"/>
      <c r="K39" s="152"/>
      <c r="L39" s="149"/>
      <c r="M39" s="149"/>
      <c r="N39" s="155"/>
      <c r="O39" s="156"/>
      <c r="P39" s="185"/>
      <c r="Q39" s="227"/>
      <c r="R39" s="228"/>
      <c r="S39" s="229"/>
      <c r="T39" s="230"/>
      <c r="U39" s="231"/>
      <c r="V39" s="232"/>
      <c r="W39" s="233">
        <f t="shared" si="0"/>
        <v>0</v>
      </c>
      <c r="X39" s="15"/>
      <c r="Y39" s="82">
        <f t="shared" si="1"/>
        <v>0</v>
      </c>
      <c r="Z39" s="82">
        <f t="shared" si="2"/>
        <v>0</v>
      </c>
      <c r="AA39" s="82">
        <f t="shared" si="3"/>
        <v>0</v>
      </c>
      <c r="AB39" s="82">
        <f t="shared" si="4"/>
        <v>0</v>
      </c>
      <c r="AC39" s="82">
        <f t="shared" si="5"/>
        <v>0</v>
      </c>
      <c r="AD39" s="82">
        <f t="shared" si="6"/>
        <v>0</v>
      </c>
      <c r="AE39" s="15">
        <f t="shared" si="7"/>
        <v>0</v>
      </c>
      <c r="AF39" s="36"/>
      <c r="AG39" s="15"/>
    </row>
    <row r="40" spans="1:33" x14ac:dyDescent="0.3">
      <c r="A40" s="35"/>
      <c r="B40" s="83">
        <v>18</v>
      </c>
      <c r="C40" s="148"/>
      <c r="D40" s="149"/>
      <c r="E40" s="150"/>
      <c r="F40" s="151"/>
      <c r="G40" s="152"/>
      <c r="H40" s="149"/>
      <c r="I40" s="149"/>
      <c r="J40" s="154"/>
      <c r="K40" s="152"/>
      <c r="L40" s="149"/>
      <c r="M40" s="149"/>
      <c r="N40" s="155"/>
      <c r="O40" s="156"/>
      <c r="P40" s="185"/>
      <c r="Q40" s="227"/>
      <c r="R40" s="228"/>
      <c r="S40" s="229"/>
      <c r="T40" s="230"/>
      <c r="U40" s="231"/>
      <c r="V40" s="232"/>
      <c r="W40" s="233">
        <f t="shared" si="0"/>
        <v>0</v>
      </c>
      <c r="X40" s="15"/>
      <c r="Y40" s="82">
        <f t="shared" si="1"/>
        <v>0</v>
      </c>
      <c r="Z40" s="82">
        <f t="shared" si="2"/>
        <v>0</v>
      </c>
      <c r="AA40" s="82">
        <f t="shared" si="3"/>
        <v>0</v>
      </c>
      <c r="AB40" s="82">
        <f t="shared" si="4"/>
        <v>0</v>
      </c>
      <c r="AC40" s="82">
        <f t="shared" si="5"/>
        <v>0</v>
      </c>
      <c r="AD40" s="82">
        <f t="shared" si="6"/>
        <v>0</v>
      </c>
      <c r="AE40" s="15">
        <f t="shared" si="7"/>
        <v>0</v>
      </c>
      <c r="AF40" s="36"/>
      <c r="AG40" s="15"/>
    </row>
    <row r="41" spans="1:33" x14ac:dyDescent="0.3">
      <c r="A41" s="35"/>
      <c r="B41" s="73">
        <v>19</v>
      </c>
      <c r="C41" s="148"/>
      <c r="D41" s="149"/>
      <c r="E41" s="150"/>
      <c r="F41" s="151"/>
      <c r="G41" s="152"/>
      <c r="H41" s="149"/>
      <c r="I41" s="149"/>
      <c r="J41" s="154"/>
      <c r="K41" s="152"/>
      <c r="L41" s="149"/>
      <c r="M41" s="149"/>
      <c r="N41" s="155"/>
      <c r="O41" s="156"/>
      <c r="P41" s="185"/>
      <c r="Q41" s="227"/>
      <c r="R41" s="228"/>
      <c r="S41" s="229"/>
      <c r="T41" s="230"/>
      <c r="U41" s="231"/>
      <c r="V41" s="232"/>
      <c r="W41" s="233">
        <f t="shared" si="0"/>
        <v>0</v>
      </c>
      <c r="X41" s="15"/>
      <c r="Y41" s="82">
        <f t="shared" si="1"/>
        <v>0</v>
      </c>
      <c r="Z41" s="82">
        <f t="shared" si="2"/>
        <v>0</v>
      </c>
      <c r="AA41" s="82">
        <f t="shared" si="3"/>
        <v>0</v>
      </c>
      <c r="AB41" s="82">
        <f t="shared" si="4"/>
        <v>0</v>
      </c>
      <c r="AC41" s="82">
        <f t="shared" si="5"/>
        <v>0</v>
      </c>
      <c r="AD41" s="82">
        <f t="shared" si="6"/>
        <v>0</v>
      </c>
      <c r="AE41" s="15">
        <f t="shared" si="7"/>
        <v>0</v>
      </c>
      <c r="AF41" s="36"/>
      <c r="AG41" s="15"/>
    </row>
    <row r="42" spans="1:33" x14ac:dyDescent="0.3">
      <c r="A42" s="35"/>
      <c r="B42" s="83">
        <v>20</v>
      </c>
      <c r="C42" s="148"/>
      <c r="D42" s="149"/>
      <c r="E42" s="150"/>
      <c r="F42" s="151"/>
      <c r="G42" s="152"/>
      <c r="H42" s="149"/>
      <c r="I42" s="149"/>
      <c r="J42" s="154"/>
      <c r="K42" s="152"/>
      <c r="L42" s="149"/>
      <c r="M42" s="149"/>
      <c r="N42" s="155"/>
      <c r="O42" s="156"/>
      <c r="P42" s="185"/>
      <c r="Q42" s="227"/>
      <c r="R42" s="228"/>
      <c r="S42" s="229"/>
      <c r="T42" s="230"/>
      <c r="U42" s="231"/>
      <c r="V42" s="232"/>
      <c r="W42" s="233">
        <f t="shared" si="0"/>
        <v>0</v>
      </c>
      <c r="X42" s="15"/>
      <c r="Y42" s="82">
        <f t="shared" si="1"/>
        <v>0</v>
      </c>
      <c r="Z42" s="82">
        <f t="shared" si="2"/>
        <v>0</v>
      </c>
      <c r="AA42" s="82">
        <f t="shared" si="3"/>
        <v>0</v>
      </c>
      <c r="AB42" s="82">
        <f t="shared" si="4"/>
        <v>0</v>
      </c>
      <c r="AC42" s="82">
        <f t="shared" si="5"/>
        <v>0</v>
      </c>
      <c r="AD42" s="82">
        <f t="shared" si="6"/>
        <v>0</v>
      </c>
      <c r="AE42" s="15">
        <f t="shared" si="7"/>
        <v>0</v>
      </c>
      <c r="AF42" s="36"/>
      <c r="AG42" s="15"/>
    </row>
    <row r="43" spans="1:33" x14ac:dyDescent="0.3">
      <c r="A43" s="35"/>
      <c r="B43" s="73">
        <v>21</v>
      </c>
      <c r="C43" s="148"/>
      <c r="D43" s="149"/>
      <c r="E43" s="150"/>
      <c r="F43" s="151"/>
      <c r="G43" s="152"/>
      <c r="H43" s="149"/>
      <c r="I43" s="149"/>
      <c r="J43" s="154"/>
      <c r="K43" s="152"/>
      <c r="L43" s="149"/>
      <c r="M43" s="149"/>
      <c r="N43" s="155"/>
      <c r="O43" s="156"/>
      <c r="P43" s="185"/>
      <c r="Q43" s="227"/>
      <c r="R43" s="228"/>
      <c r="S43" s="229"/>
      <c r="T43" s="230"/>
      <c r="U43" s="231"/>
      <c r="V43" s="232"/>
      <c r="W43" s="233">
        <f t="shared" si="0"/>
        <v>0</v>
      </c>
      <c r="X43" s="15"/>
      <c r="Y43" s="82">
        <f t="shared" si="1"/>
        <v>0</v>
      </c>
      <c r="Z43" s="82">
        <f t="shared" si="2"/>
        <v>0</v>
      </c>
      <c r="AA43" s="82">
        <f t="shared" si="3"/>
        <v>0</v>
      </c>
      <c r="AB43" s="82">
        <f t="shared" si="4"/>
        <v>0</v>
      </c>
      <c r="AC43" s="82">
        <f t="shared" si="5"/>
        <v>0</v>
      </c>
      <c r="AD43" s="82">
        <f t="shared" si="6"/>
        <v>0</v>
      </c>
      <c r="AE43" s="15">
        <f t="shared" si="7"/>
        <v>0</v>
      </c>
      <c r="AF43" s="36"/>
      <c r="AG43" s="15"/>
    </row>
    <row r="44" spans="1:33" x14ac:dyDescent="0.3">
      <c r="A44" s="35"/>
      <c r="B44" s="83">
        <v>22</v>
      </c>
      <c r="C44" s="148"/>
      <c r="D44" s="149"/>
      <c r="E44" s="150"/>
      <c r="F44" s="151"/>
      <c r="G44" s="152"/>
      <c r="H44" s="149"/>
      <c r="I44" s="149"/>
      <c r="J44" s="154"/>
      <c r="K44" s="152"/>
      <c r="L44" s="149"/>
      <c r="M44" s="149"/>
      <c r="N44" s="155"/>
      <c r="O44" s="156"/>
      <c r="P44" s="185"/>
      <c r="Q44" s="227"/>
      <c r="R44" s="228"/>
      <c r="S44" s="229"/>
      <c r="T44" s="230"/>
      <c r="U44" s="231"/>
      <c r="V44" s="232"/>
      <c r="W44" s="233">
        <f t="shared" si="0"/>
        <v>0</v>
      </c>
      <c r="X44" s="15"/>
      <c r="Y44" s="82">
        <f t="shared" si="1"/>
        <v>0</v>
      </c>
      <c r="Z44" s="82">
        <f t="shared" si="2"/>
        <v>0</v>
      </c>
      <c r="AA44" s="82">
        <f t="shared" si="3"/>
        <v>0</v>
      </c>
      <c r="AB44" s="82">
        <f t="shared" si="4"/>
        <v>0</v>
      </c>
      <c r="AC44" s="82">
        <f t="shared" si="5"/>
        <v>0</v>
      </c>
      <c r="AD44" s="82">
        <f t="shared" si="6"/>
        <v>0</v>
      </c>
      <c r="AE44" s="15">
        <f t="shared" si="7"/>
        <v>0</v>
      </c>
      <c r="AF44" s="36"/>
      <c r="AG44" s="15"/>
    </row>
    <row r="45" spans="1:33" x14ac:dyDescent="0.3">
      <c r="A45" s="35"/>
      <c r="B45" s="73">
        <v>23</v>
      </c>
      <c r="C45" s="148"/>
      <c r="D45" s="149"/>
      <c r="E45" s="150"/>
      <c r="F45" s="151"/>
      <c r="G45" s="152"/>
      <c r="H45" s="149"/>
      <c r="I45" s="149"/>
      <c r="J45" s="154"/>
      <c r="K45" s="152"/>
      <c r="L45" s="149"/>
      <c r="M45" s="149"/>
      <c r="N45" s="155"/>
      <c r="O45" s="156"/>
      <c r="P45" s="185"/>
      <c r="Q45" s="227"/>
      <c r="R45" s="228"/>
      <c r="S45" s="229"/>
      <c r="T45" s="230"/>
      <c r="U45" s="231"/>
      <c r="V45" s="232"/>
      <c r="W45" s="233">
        <f t="shared" si="0"/>
        <v>0</v>
      </c>
      <c r="X45" s="15"/>
      <c r="Y45" s="82">
        <f t="shared" si="1"/>
        <v>0</v>
      </c>
      <c r="Z45" s="82">
        <f t="shared" si="2"/>
        <v>0</v>
      </c>
      <c r="AA45" s="82">
        <f t="shared" si="3"/>
        <v>0</v>
      </c>
      <c r="AB45" s="82">
        <f t="shared" si="4"/>
        <v>0</v>
      </c>
      <c r="AC45" s="82">
        <f t="shared" si="5"/>
        <v>0</v>
      </c>
      <c r="AD45" s="82">
        <f t="shared" si="6"/>
        <v>0</v>
      </c>
      <c r="AE45" s="15">
        <f t="shared" si="7"/>
        <v>0</v>
      </c>
      <c r="AF45" s="36"/>
      <c r="AG45" s="15"/>
    </row>
    <row r="46" spans="1:33" x14ac:dyDescent="0.3">
      <c r="A46" s="35"/>
      <c r="B46" s="83">
        <v>24</v>
      </c>
      <c r="C46" s="148"/>
      <c r="D46" s="149"/>
      <c r="E46" s="150"/>
      <c r="F46" s="151"/>
      <c r="G46" s="152"/>
      <c r="H46" s="149"/>
      <c r="I46" s="149"/>
      <c r="J46" s="154"/>
      <c r="K46" s="152"/>
      <c r="L46" s="149"/>
      <c r="M46" s="149"/>
      <c r="N46" s="155"/>
      <c r="O46" s="156"/>
      <c r="P46" s="185"/>
      <c r="Q46" s="227"/>
      <c r="R46" s="228"/>
      <c r="S46" s="229"/>
      <c r="T46" s="230"/>
      <c r="U46" s="231"/>
      <c r="V46" s="232"/>
      <c r="W46" s="233">
        <f t="shared" si="0"/>
        <v>0</v>
      </c>
      <c r="X46" s="15"/>
      <c r="Y46" s="82">
        <f t="shared" si="1"/>
        <v>0</v>
      </c>
      <c r="Z46" s="82">
        <f t="shared" si="2"/>
        <v>0</v>
      </c>
      <c r="AA46" s="82">
        <f t="shared" si="3"/>
        <v>0</v>
      </c>
      <c r="AB46" s="82">
        <f t="shared" si="4"/>
        <v>0</v>
      </c>
      <c r="AC46" s="82">
        <f t="shared" si="5"/>
        <v>0</v>
      </c>
      <c r="AD46" s="82">
        <f t="shared" si="6"/>
        <v>0</v>
      </c>
      <c r="AE46" s="15">
        <f t="shared" si="7"/>
        <v>0</v>
      </c>
      <c r="AF46" s="36"/>
      <c r="AG46" s="15"/>
    </row>
    <row r="47" spans="1:33" x14ac:dyDescent="0.3">
      <c r="A47" s="35"/>
      <c r="B47" s="92">
        <v>25</v>
      </c>
      <c r="C47" s="159"/>
      <c r="D47" s="160"/>
      <c r="E47" s="161"/>
      <c r="F47" s="162"/>
      <c r="G47" s="163"/>
      <c r="H47" s="160"/>
      <c r="I47" s="160"/>
      <c r="J47" s="165"/>
      <c r="K47" s="163"/>
      <c r="L47" s="160"/>
      <c r="M47" s="160"/>
      <c r="N47" s="166"/>
      <c r="O47" s="167"/>
      <c r="P47" s="187"/>
      <c r="Q47" s="234"/>
      <c r="R47" s="235"/>
      <c r="S47" s="236"/>
      <c r="T47" s="237"/>
      <c r="U47" s="238"/>
      <c r="V47" s="239"/>
      <c r="W47" s="240">
        <f t="shared" si="0"/>
        <v>0</v>
      </c>
      <c r="X47" s="15"/>
      <c r="Y47" s="82">
        <f t="shared" si="1"/>
        <v>0</v>
      </c>
      <c r="Z47" s="82">
        <f t="shared" si="2"/>
        <v>0</v>
      </c>
      <c r="AA47" s="82">
        <f t="shared" si="3"/>
        <v>0</v>
      </c>
      <c r="AB47" s="82">
        <f t="shared" si="4"/>
        <v>0</v>
      </c>
      <c r="AC47" s="82">
        <f t="shared" si="5"/>
        <v>0</v>
      </c>
      <c r="AD47" s="82">
        <f t="shared" si="6"/>
        <v>0</v>
      </c>
      <c r="AE47" s="241">
        <f t="shared" si="7"/>
        <v>0</v>
      </c>
      <c r="AF47" s="36"/>
      <c r="AG47" s="15"/>
    </row>
    <row r="48" spans="1:33" x14ac:dyDescent="0.3">
      <c r="A48" s="3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36"/>
      <c r="AG48" s="15"/>
    </row>
    <row r="49" spans="1:33" x14ac:dyDescent="0.3">
      <c r="A49" s="3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36"/>
      <c r="AG49" s="15"/>
    </row>
    <row r="50" spans="1:33" x14ac:dyDescent="0.3">
      <c r="A50" s="3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36"/>
      <c r="AG50" s="15"/>
    </row>
    <row r="51" spans="1:33" x14ac:dyDescent="0.3">
      <c r="A51" s="3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36"/>
      <c r="AG51" s="15"/>
    </row>
    <row r="52" spans="1:33" x14ac:dyDescent="0.3">
      <c r="A52" s="3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36"/>
      <c r="AG52" s="15"/>
    </row>
    <row r="53" spans="1:33" x14ac:dyDescent="0.3">
      <c r="A53" s="3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36"/>
      <c r="AG53" s="15"/>
    </row>
    <row r="54" spans="1:33" x14ac:dyDescent="0.3">
      <c r="A54" s="3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36"/>
      <c r="AG54" s="15"/>
    </row>
    <row r="55" spans="1:33" x14ac:dyDescent="0.3">
      <c r="A55" s="100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  <c r="AC55" s="101"/>
      <c r="AD55" s="101"/>
      <c r="AE55" s="101"/>
      <c r="AF55" s="102"/>
      <c r="AG55" s="15"/>
    </row>
    <row r="56" spans="1:33" hidden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</row>
    <row r="57" spans="1:33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</row>
  </sheetData>
  <sheetProtection password="FB0B" sheet="1" objects="1" scenarios="1" selectLockedCells="1"/>
  <mergeCells count="23">
    <mergeCell ref="O17:O20"/>
    <mergeCell ref="P17:V18"/>
    <mergeCell ref="W17:W20"/>
    <mergeCell ref="G19:J19"/>
    <mergeCell ref="K19:N19"/>
    <mergeCell ref="P19:P20"/>
    <mergeCell ref="Q19:R19"/>
    <mergeCell ref="S19:T19"/>
    <mergeCell ref="U19:V19"/>
    <mergeCell ref="B14:F14"/>
    <mergeCell ref="H14:L14"/>
    <mergeCell ref="B17:B20"/>
    <mergeCell ref="C17:C20"/>
    <mergeCell ref="D17:D20"/>
    <mergeCell ref="E17:E20"/>
    <mergeCell ref="F17:F20"/>
    <mergeCell ref="G17:N18"/>
    <mergeCell ref="T1:V4"/>
    <mergeCell ref="G2:Q5"/>
    <mergeCell ref="B3:E3"/>
    <mergeCell ref="T6:V6"/>
    <mergeCell ref="B12:F12"/>
    <mergeCell ref="H12:L12"/>
  </mergeCells>
  <conditionalFormatting sqref="W21:W47">
    <cfRule type="containsText" dxfId="1" priority="2" operator="containsText" text="choose hotel">
      <formula>NOT(ISERROR(SEARCH("choose hotel",W21)))</formula>
    </cfRule>
  </conditionalFormatting>
  <dataValidations count="1">
    <dataValidation type="list" allowBlank="1" showInputMessage="1" showErrorMessage="1" sqref="O23:O47" xr:uid="{00000000-0002-0000-0400-000000000000}">
      <formula1>"Yes"</formula1>
      <formula2>0</formula2>
    </dataValidation>
  </dataValidations>
  <hyperlinks>
    <hyperlink ref="C5" r:id="rId1" xr:uid="{00000000-0004-0000-04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400-000001000000}">
          <x14:formula1>
            <xm:f>'Listy rozwijane'!$F$2:$F$3</xm:f>
          </x14:formula1>
          <x14:formula2>
            <xm:f>0</xm:f>
          </x14:formula2>
          <xm:sqref>E23:E47</xm:sqref>
        </x14:dataValidation>
        <x14:dataValidation type="list" allowBlank="1" showInputMessage="1" showErrorMessage="1" xr:uid="{00000000-0002-0000-0400-000002000000}">
          <x14:formula1>
            <xm:f>'Listy rozwijane'!$D$2:$D$4</xm:f>
          </x14:formula1>
          <x14:formula2>
            <xm:f>0</xm:f>
          </x14:formula2>
          <xm:sqref>Q23:V47</xm:sqref>
        </x14:dataValidation>
        <x14:dataValidation type="list" allowBlank="1" showInputMessage="1" showErrorMessage="1" xr:uid="{00000000-0002-0000-0400-000003000000}">
          <x14:formula1>
            <xm:f>'Listy rozwijane'!$I$2:$I$6</xm:f>
          </x14:formula1>
          <x14:formula2>
            <xm:f>0</xm:f>
          </x14:formula2>
          <xm:sqref>K43:K47</xm:sqref>
        </x14:dataValidation>
        <x14:dataValidation type="list" allowBlank="1" showInputMessage="1" showErrorMessage="1" xr:uid="{00000000-0002-0000-0400-000004000000}">
          <x14:formula1>
            <xm:f>'Listy rozwijane'!$I$2:$I$7</xm:f>
          </x14:formula1>
          <x14:formula2>
            <xm:f>0</xm:f>
          </x14:formula2>
          <xm:sqref>G23:G43 K23:K42 G44:G47</xm:sqref>
        </x14:dataValidation>
        <x14:dataValidation type="list" allowBlank="1" showInputMessage="1" showErrorMessage="1" xr:uid="{00000000-0002-0000-0400-000005000000}">
          <x14:formula1>
            <xm:f>'Listy rozwijane'!$G$2:$G$22</xm:f>
          </x14:formula1>
          <x14:formula2>
            <xm:f>0</xm:f>
          </x14:formula2>
          <xm:sqref>F23:F47</xm:sqref>
        </x14:dataValidation>
        <x14:dataValidation type="list" allowBlank="1" showInputMessage="1" showErrorMessage="1" xr:uid="{00000000-0002-0000-0400-000006000000}">
          <x14:formula1>
            <xm:f>'Listy rozwijane'!$J$2:$J$3</xm:f>
          </x14:formula1>
          <x14:formula2>
            <xm:f>0</xm:f>
          </x14:formula2>
          <xm:sqref>P23:P47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57"/>
  <sheetViews>
    <sheetView topLeftCell="F7" zoomScale="90" zoomScaleNormal="90" workbookViewId="0">
      <selection activeCell="K27" sqref="K27"/>
    </sheetView>
  </sheetViews>
  <sheetFormatPr defaultColWidth="8.44140625" defaultRowHeight="14.4" zeroHeight="1" x14ac:dyDescent="0.3"/>
  <cols>
    <col min="1" max="1" width="4.44140625" customWidth="1"/>
    <col min="2" max="2" width="6.109375" customWidth="1"/>
    <col min="3" max="3" width="13.88671875" customWidth="1"/>
    <col min="4" max="4" width="11.33203125" customWidth="1"/>
    <col min="5" max="5" width="5.5546875" customWidth="1"/>
    <col min="6" max="6" width="14.44140625" customWidth="1"/>
    <col min="7" max="7" width="11" customWidth="1"/>
    <col min="8" max="10" width="9.109375" customWidth="1"/>
    <col min="11" max="11" width="11.33203125" customWidth="1"/>
    <col min="12" max="15" width="9.109375" customWidth="1"/>
    <col min="16" max="22" width="12.6640625" customWidth="1"/>
    <col min="23" max="23" width="12.88671875" customWidth="1"/>
    <col min="24" max="24" width="9.109375" customWidth="1"/>
    <col min="25" max="31" width="9.109375" hidden="1" customWidth="1"/>
    <col min="32" max="33" width="9.109375" customWidth="1"/>
    <col min="34" max="37" width="9.109375" hidden="1" customWidth="1"/>
  </cols>
  <sheetData>
    <row r="1" spans="1:35" ht="23.25" customHeight="1" x14ac:dyDescent="0.4">
      <c r="A1" s="31" t="s">
        <v>15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12" t="e">
        <f>#VALUE!</f>
        <v>#VALUE!</v>
      </c>
      <c r="V1" s="12"/>
      <c r="W1" s="12"/>
      <c r="X1" s="32"/>
      <c r="Y1" s="32"/>
      <c r="Z1" s="32"/>
      <c r="AA1" s="32"/>
      <c r="AB1" s="32"/>
      <c r="AC1" s="32"/>
      <c r="AD1" s="32"/>
      <c r="AE1" s="32"/>
      <c r="AF1" s="34"/>
      <c r="AG1" s="15"/>
      <c r="AH1" s="15"/>
      <c r="AI1" s="15"/>
    </row>
    <row r="2" spans="1:35" ht="23.25" customHeight="1" x14ac:dyDescent="0.3">
      <c r="A2" s="35"/>
      <c r="B2" s="15"/>
      <c r="C2" s="15"/>
      <c r="D2" s="15"/>
      <c r="E2" s="15"/>
      <c r="F2" s="15"/>
      <c r="G2" s="11" t="s">
        <v>16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5"/>
      <c r="S2" s="15"/>
      <c r="T2" s="15"/>
      <c r="U2" s="12"/>
      <c r="V2" s="12"/>
      <c r="W2" s="12"/>
      <c r="X2" s="15"/>
      <c r="Y2" s="15"/>
      <c r="Z2" s="15"/>
      <c r="AA2" s="15"/>
      <c r="AB2" s="15"/>
      <c r="AC2" s="15"/>
      <c r="AD2" s="15"/>
      <c r="AE2" s="15"/>
      <c r="AF2" s="36"/>
      <c r="AG2" s="15"/>
      <c r="AH2" s="15"/>
      <c r="AI2" s="15"/>
    </row>
    <row r="3" spans="1:35" ht="23.25" customHeight="1" x14ac:dyDescent="0.3">
      <c r="A3" s="35"/>
      <c r="B3" s="10" t="s">
        <v>17</v>
      </c>
      <c r="C3" s="10"/>
      <c r="D3" s="10"/>
      <c r="E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5"/>
      <c r="S3" s="15"/>
      <c r="T3" s="15"/>
      <c r="U3" s="12"/>
      <c r="V3" s="12"/>
      <c r="W3" s="12"/>
      <c r="X3" s="15"/>
      <c r="Y3" s="15"/>
      <c r="Z3" s="15"/>
      <c r="AA3" s="15"/>
      <c r="AB3" s="15"/>
      <c r="AC3" s="15"/>
    </row>
    <row r="4" spans="1:35" x14ac:dyDescent="0.3">
      <c r="A4" s="35"/>
      <c r="B4" s="15" t="s">
        <v>18</v>
      </c>
      <c r="C4" s="15"/>
      <c r="D4" s="15"/>
      <c r="E4" s="15"/>
      <c r="F4" s="15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5"/>
      <c r="S4" s="15"/>
      <c r="T4" s="15"/>
      <c r="U4" s="12"/>
      <c r="V4" s="12"/>
      <c r="W4" s="12"/>
      <c r="X4" s="15"/>
      <c r="Y4" s="15"/>
      <c r="Z4" s="15"/>
      <c r="AA4" s="15"/>
      <c r="AB4" s="15"/>
      <c r="AC4" s="15"/>
      <c r="AD4" s="15"/>
      <c r="AE4" s="15"/>
      <c r="AF4" s="36"/>
      <c r="AG4" s="15"/>
      <c r="AH4" s="15"/>
      <c r="AI4" s="15"/>
    </row>
    <row r="5" spans="1:35" x14ac:dyDescent="0.3">
      <c r="A5" s="35"/>
      <c r="B5" s="15" t="s">
        <v>3</v>
      </c>
      <c r="C5" s="37" t="s">
        <v>19</v>
      </c>
      <c r="D5" s="15"/>
      <c r="E5" s="15"/>
      <c r="F5" s="15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36"/>
      <c r="AG5" s="15"/>
      <c r="AH5" s="15"/>
      <c r="AI5" s="15"/>
    </row>
    <row r="6" spans="1:35" ht="33.75" customHeight="1" x14ac:dyDescent="0.3">
      <c r="A6" s="3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472" t="s">
        <v>20</v>
      </c>
      <c r="V6" s="472"/>
      <c r="W6" s="472"/>
      <c r="X6" s="15"/>
      <c r="Y6" s="15"/>
      <c r="Z6" s="15"/>
      <c r="AA6" s="15"/>
      <c r="AB6" s="15"/>
      <c r="AC6" s="15"/>
      <c r="AD6" s="15"/>
      <c r="AE6" s="15"/>
      <c r="AF6" s="36"/>
      <c r="AG6" s="15"/>
      <c r="AH6" s="15"/>
      <c r="AI6" s="15"/>
    </row>
    <row r="7" spans="1:35" ht="29.25" customHeight="1" x14ac:dyDescent="0.3">
      <c r="A7" s="3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38" t="s">
        <v>21</v>
      </c>
      <c r="V7" s="242" t="s">
        <v>83</v>
      </c>
      <c r="W7" s="40" t="s">
        <v>84</v>
      </c>
      <c r="X7" s="15"/>
      <c r="Y7" s="15"/>
      <c r="Z7" s="15"/>
      <c r="AA7" s="15"/>
      <c r="AB7" s="15"/>
      <c r="AC7" s="15"/>
      <c r="AD7" s="15"/>
      <c r="AE7" s="15"/>
      <c r="AF7" s="36"/>
      <c r="AG7" s="15"/>
      <c r="AH7" s="15"/>
      <c r="AI7" s="15"/>
    </row>
    <row r="8" spans="1:35" x14ac:dyDescent="0.3">
      <c r="A8" s="3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93" t="s">
        <v>85</v>
      </c>
      <c r="U8" s="243">
        <v>200</v>
      </c>
      <c r="V8" s="244">
        <v>120</v>
      </c>
      <c r="W8" s="245">
        <v>120</v>
      </c>
      <c r="X8" s="15"/>
      <c r="Y8" s="15"/>
      <c r="Z8" s="15"/>
      <c r="AA8" s="15"/>
      <c r="AB8" s="15"/>
      <c r="AC8" s="15"/>
      <c r="AD8" s="15"/>
      <c r="AE8" s="15"/>
      <c r="AF8" s="36"/>
      <c r="AG8" s="15"/>
      <c r="AH8" s="15"/>
      <c r="AI8" s="15"/>
    </row>
    <row r="9" spans="1:35" x14ac:dyDescent="0.3">
      <c r="A9" s="3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93" t="s">
        <v>86</v>
      </c>
      <c r="U9" s="246">
        <v>175</v>
      </c>
      <c r="V9" s="247">
        <v>100</v>
      </c>
      <c r="W9" s="248">
        <v>100</v>
      </c>
      <c r="X9" s="15"/>
      <c r="Y9" s="15"/>
      <c r="Z9" s="15"/>
      <c r="AA9" s="15"/>
      <c r="AB9" s="15"/>
      <c r="AC9" s="15"/>
      <c r="AD9" s="15"/>
      <c r="AE9" s="15"/>
      <c r="AF9" s="36"/>
      <c r="AG9" s="15"/>
      <c r="AH9" s="15"/>
      <c r="AI9" s="15"/>
    </row>
    <row r="10" spans="1:35" x14ac:dyDescent="0.3">
      <c r="A10" s="35"/>
      <c r="B10" s="21" t="s">
        <v>26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93" t="s">
        <v>87</v>
      </c>
      <c r="U10" s="246">
        <v>145</v>
      </c>
      <c r="V10" s="247">
        <v>95</v>
      </c>
      <c r="W10" s="248">
        <v>95</v>
      </c>
      <c r="X10" s="15"/>
      <c r="Y10" s="15"/>
      <c r="Z10" s="15"/>
      <c r="AA10" s="15"/>
      <c r="AB10" s="15"/>
      <c r="AC10" s="15"/>
      <c r="AD10" s="15"/>
      <c r="AE10" s="15"/>
      <c r="AF10" s="36"/>
      <c r="AG10" s="15"/>
      <c r="AH10" s="15"/>
      <c r="AI10" s="15"/>
    </row>
    <row r="11" spans="1:35" x14ac:dyDescent="0.3">
      <c r="A11" s="35"/>
      <c r="B11" s="45" t="s">
        <v>28</v>
      </c>
      <c r="C11" s="46"/>
      <c r="D11" s="46"/>
      <c r="E11" s="46"/>
      <c r="F11" s="46"/>
      <c r="G11" s="46"/>
      <c r="H11" s="46" t="s">
        <v>7</v>
      </c>
      <c r="I11" s="46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36"/>
      <c r="AG11" s="15"/>
      <c r="AH11" s="15"/>
      <c r="AI11" s="15"/>
    </row>
    <row r="12" spans="1:35" x14ac:dyDescent="0.3">
      <c r="A12" s="35"/>
      <c r="B12" s="8" t="str">
        <f>IF('1. Summary'!B11="","",'1. Summary'!B11)</f>
        <v/>
      </c>
      <c r="C12" s="8"/>
      <c r="D12" s="8"/>
      <c r="E12" s="8"/>
      <c r="F12" s="8"/>
      <c r="G12" s="46"/>
      <c r="H12" s="8" t="str">
        <f>IF('1. Summary'!B17="","",'1. Summary'!B17)</f>
        <v/>
      </c>
      <c r="I12" s="8"/>
      <c r="J12" s="8"/>
      <c r="K12" s="8"/>
      <c r="L12" s="8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36"/>
      <c r="AG12" s="15"/>
      <c r="AH12" s="15"/>
      <c r="AI12" s="15"/>
    </row>
    <row r="13" spans="1:35" x14ac:dyDescent="0.3">
      <c r="A13" s="35"/>
      <c r="B13" s="46" t="s">
        <v>3</v>
      </c>
      <c r="C13" s="46"/>
      <c r="D13" s="46"/>
      <c r="E13" s="46"/>
      <c r="F13" s="46"/>
      <c r="G13" s="46"/>
      <c r="H13" s="46" t="s">
        <v>10</v>
      </c>
      <c r="I13" s="46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36"/>
      <c r="AG13" s="15"/>
      <c r="AH13" s="15"/>
      <c r="AI13" s="15"/>
    </row>
    <row r="14" spans="1:35" x14ac:dyDescent="0.3">
      <c r="A14" s="35"/>
      <c r="B14" s="8" t="str">
        <f>IF('1. Summary'!B14="","",'1. Summary'!B14)</f>
        <v/>
      </c>
      <c r="C14" s="8"/>
      <c r="D14" s="8"/>
      <c r="E14" s="8"/>
      <c r="F14" s="8"/>
      <c r="G14" s="15"/>
      <c r="H14" s="8" t="str">
        <f>IF('1. Summary'!B20="","",'1. Summary'!B20)</f>
        <v/>
      </c>
      <c r="I14" s="8"/>
      <c r="J14" s="8"/>
      <c r="K14" s="8"/>
      <c r="L14" s="8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36"/>
      <c r="AG14" s="15"/>
      <c r="AH14" s="15"/>
      <c r="AI14" s="15"/>
    </row>
    <row r="15" spans="1:35" x14ac:dyDescent="0.3">
      <c r="A15" s="3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36"/>
      <c r="AG15" s="15"/>
      <c r="AH15" s="15"/>
      <c r="AI15" s="15"/>
    </row>
    <row r="16" spans="1:35" x14ac:dyDescent="0.3">
      <c r="A16" s="3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36"/>
      <c r="AG16" s="15"/>
      <c r="AH16" s="15"/>
      <c r="AI16" s="15"/>
    </row>
    <row r="17" spans="1:34" ht="15" customHeight="1" x14ac:dyDescent="0.3">
      <c r="A17" s="35"/>
      <c r="B17" s="7" t="s">
        <v>30</v>
      </c>
      <c r="C17" s="6" t="s">
        <v>31</v>
      </c>
      <c r="D17" s="5" t="s">
        <v>32</v>
      </c>
      <c r="E17" s="5" t="s">
        <v>33</v>
      </c>
      <c r="F17" s="5" t="s">
        <v>34</v>
      </c>
      <c r="G17" s="4" t="s">
        <v>35</v>
      </c>
      <c r="H17" s="4"/>
      <c r="I17" s="4"/>
      <c r="J17" s="4"/>
      <c r="K17" s="4"/>
      <c r="L17" s="4"/>
      <c r="M17" s="4"/>
      <c r="N17" s="4"/>
      <c r="O17" s="469" t="s">
        <v>88</v>
      </c>
      <c r="P17" s="469"/>
      <c r="Q17" s="469"/>
      <c r="R17" s="469"/>
      <c r="S17" s="469"/>
      <c r="T17" s="469"/>
      <c r="U17" s="469"/>
      <c r="V17" s="469"/>
      <c r="W17" s="2" t="s">
        <v>37</v>
      </c>
      <c r="X17" s="15"/>
      <c r="Y17" s="15"/>
      <c r="Z17" s="15"/>
      <c r="AA17" s="15"/>
      <c r="AB17" s="15"/>
      <c r="AC17" s="15"/>
      <c r="AD17" s="15"/>
      <c r="AE17" s="15"/>
      <c r="AF17" s="36"/>
      <c r="AG17" s="15"/>
      <c r="AH17" s="15"/>
    </row>
    <row r="18" spans="1:34" x14ac:dyDescent="0.3">
      <c r="A18" s="35"/>
      <c r="B18" s="7"/>
      <c r="C18" s="6"/>
      <c r="D18" s="5"/>
      <c r="E18" s="5"/>
      <c r="F18" s="5"/>
      <c r="G18" s="4"/>
      <c r="H18" s="4"/>
      <c r="I18" s="4"/>
      <c r="J18" s="4"/>
      <c r="K18" s="4"/>
      <c r="L18" s="4"/>
      <c r="M18" s="4"/>
      <c r="N18" s="4"/>
      <c r="O18" s="469"/>
      <c r="P18" s="469"/>
      <c r="Q18" s="469"/>
      <c r="R18" s="469"/>
      <c r="S18" s="469"/>
      <c r="T18" s="469"/>
      <c r="U18" s="469"/>
      <c r="V18" s="469"/>
      <c r="W18" s="2"/>
      <c r="X18" s="15"/>
      <c r="Y18" s="15"/>
      <c r="Z18" s="15"/>
      <c r="AA18" s="15"/>
      <c r="AB18" s="15"/>
      <c r="AC18" s="15"/>
      <c r="AD18" s="15"/>
      <c r="AE18" s="15"/>
      <c r="AF18" s="36"/>
      <c r="AG18" s="15"/>
      <c r="AH18" s="15"/>
    </row>
    <row r="19" spans="1:34" ht="30.75" customHeight="1" x14ac:dyDescent="0.3">
      <c r="A19" s="35"/>
      <c r="B19" s="7"/>
      <c r="C19" s="6"/>
      <c r="D19" s="5"/>
      <c r="E19" s="5"/>
      <c r="F19" s="5"/>
      <c r="G19" s="1" t="s">
        <v>38</v>
      </c>
      <c r="H19" s="1"/>
      <c r="I19" s="1"/>
      <c r="J19" s="1"/>
      <c r="K19" s="448" t="s">
        <v>39</v>
      </c>
      <c r="L19" s="448"/>
      <c r="M19" s="448"/>
      <c r="N19" s="448"/>
      <c r="O19" s="449" t="s">
        <v>40</v>
      </c>
      <c r="P19" s="478" t="s">
        <v>79</v>
      </c>
      <c r="Q19" s="478"/>
      <c r="R19" s="478"/>
      <c r="S19" s="478"/>
      <c r="T19" s="479" t="s">
        <v>80</v>
      </c>
      <c r="U19" s="479"/>
      <c r="V19" s="479"/>
      <c r="W19" s="2"/>
      <c r="X19" s="15"/>
      <c r="Y19" s="15"/>
      <c r="Z19" s="15"/>
      <c r="AA19" s="15"/>
      <c r="AB19" s="15"/>
      <c r="AC19" s="15"/>
      <c r="AD19" s="15"/>
      <c r="AE19" s="15"/>
      <c r="AF19" s="36"/>
      <c r="AG19" s="15"/>
      <c r="AH19" s="15"/>
    </row>
    <row r="20" spans="1:34" x14ac:dyDescent="0.3">
      <c r="A20" s="35"/>
      <c r="B20" s="7"/>
      <c r="C20" s="6"/>
      <c r="D20" s="5"/>
      <c r="E20" s="5"/>
      <c r="F20" s="5"/>
      <c r="G20" s="47" t="s">
        <v>42</v>
      </c>
      <c r="H20" s="48" t="s">
        <v>43</v>
      </c>
      <c r="I20" s="48" t="s">
        <v>44</v>
      </c>
      <c r="J20" s="49" t="s">
        <v>45</v>
      </c>
      <c r="K20" s="47" t="s">
        <v>42</v>
      </c>
      <c r="L20" s="48" t="s">
        <v>43</v>
      </c>
      <c r="M20" s="48" t="s">
        <v>44</v>
      </c>
      <c r="N20" s="50" t="s">
        <v>45</v>
      </c>
      <c r="O20" s="449"/>
      <c r="P20" s="249">
        <v>45426</v>
      </c>
      <c r="Q20" s="250">
        <v>45427</v>
      </c>
      <c r="R20" s="250">
        <v>45428</v>
      </c>
      <c r="S20" s="250">
        <v>45429</v>
      </c>
      <c r="T20" s="251">
        <v>45430</v>
      </c>
      <c r="U20" s="252">
        <v>45431</v>
      </c>
      <c r="V20" s="253">
        <v>45432</v>
      </c>
      <c r="W20" s="2"/>
      <c r="X20" s="15"/>
      <c r="Y20" s="15"/>
      <c r="Z20" s="15"/>
      <c r="AA20" s="15"/>
      <c r="AB20" s="15"/>
      <c r="AC20" s="15"/>
      <c r="AD20" s="15"/>
      <c r="AE20" s="15"/>
      <c r="AF20" s="36"/>
      <c r="AG20" s="15"/>
      <c r="AH20" s="15"/>
    </row>
    <row r="21" spans="1:34" x14ac:dyDescent="0.3">
      <c r="A21" s="35"/>
      <c r="B21" s="51" t="s">
        <v>46</v>
      </c>
      <c r="C21" s="52" t="s">
        <v>47</v>
      </c>
      <c r="D21" s="53" t="s">
        <v>48</v>
      </c>
      <c r="E21" s="54" t="s">
        <v>49</v>
      </c>
      <c r="F21" s="55" t="s">
        <v>50</v>
      </c>
      <c r="G21" s="56">
        <v>45429</v>
      </c>
      <c r="H21" s="57">
        <v>0.625</v>
      </c>
      <c r="I21" s="53" t="s">
        <v>51</v>
      </c>
      <c r="J21" s="58" t="s">
        <v>52</v>
      </c>
      <c r="K21" s="59">
        <v>45432</v>
      </c>
      <c r="L21" s="57">
        <v>0.29166666666666702</v>
      </c>
      <c r="M21" s="53" t="s">
        <v>51</v>
      </c>
      <c r="N21" s="58" t="s">
        <v>53</v>
      </c>
      <c r="O21" s="60" t="s">
        <v>85</v>
      </c>
      <c r="P21" s="254"/>
      <c r="Q21" s="255"/>
      <c r="R21" s="255" t="s">
        <v>21</v>
      </c>
      <c r="S21" s="255" t="s">
        <v>21</v>
      </c>
      <c r="T21" s="256" t="s">
        <v>21</v>
      </c>
      <c r="U21" s="256" t="s">
        <v>21</v>
      </c>
      <c r="V21" s="257" t="s">
        <v>21</v>
      </c>
      <c r="W21" s="61"/>
      <c r="X21" s="15"/>
      <c r="Y21" s="15"/>
      <c r="Z21" s="15"/>
      <c r="AA21" s="15"/>
      <c r="AB21" s="15"/>
      <c r="AC21" s="15"/>
      <c r="AD21" s="15"/>
      <c r="AE21" s="15"/>
      <c r="AF21" s="36"/>
      <c r="AG21" s="15"/>
      <c r="AH21" s="15"/>
    </row>
    <row r="22" spans="1:34" x14ac:dyDescent="0.3">
      <c r="A22" s="35"/>
      <c r="B22" s="62" t="s">
        <v>54</v>
      </c>
      <c r="C22" s="63" t="s">
        <v>55</v>
      </c>
      <c r="D22" s="64" t="s">
        <v>56</v>
      </c>
      <c r="E22" s="65" t="s">
        <v>57</v>
      </c>
      <c r="F22" s="66" t="s">
        <v>58</v>
      </c>
      <c r="G22" s="67">
        <v>45429</v>
      </c>
      <c r="H22" s="68">
        <v>0.52083333333333304</v>
      </c>
      <c r="I22" s="64" t="s">
        <v>59</v>
      </c>
      <c r="J22" s="69" t="s">
        <v>60</v>
      </c>
      <c r="K22" s="70">
        <v>45432</v>
      </c>
      <c r="L22" s="68">
        <v>0.8125</v>
      </c>
      <c r="M22" s="64" t="s">
        <v>59</v>
      </c>
      <c r="N22" s="69" t="s">
        <v>61</v>
      </c>
      <c r="O22" s="71" t="s">
        <v>86</v>
      </c>
      <c r="P22" s="258"/>
      <c r="Q22" s="259"/>
      <c r="R22" s="259" t="s">
        <v>21</v>
      </c>
      <c r="S22" s="259" t="s">
        <v>21</v>
      </c>
      <c r="T22" s="260" t="s">
        <v>21</v>
      </c>
      <c r="U22" s="260" t="s">
        <v>21</v>
      </c>
      <c r="V22" s="261" t="s">
        <v>21</v>
      </c>
      <c r="W22" s="72"/>
      <c r="X22" s="15"/>
      <c r="Y22" s="15"/>
      <c r="Z22" s="15"/>
      <c r="AA22" s="15"/>
      <c r="AB22" s="15"/>
      <c r="AC22" s="15"/>
      <c r="AD22" s="15"/>
      <c r="AE22" s="15"/>
      <c r="AF22" s="36"/>
      <c r="AG22" s="15"/>
      <c r="AH22" s="15"/>
    </row>
    <row r="23" spans="1:34" x14ac:dyDescent="0.3">
      <c r="A23" s="35"/>
      <c r="B23" s="73">
        <v>1</v>
      </c>
      <c r="C23" s="74"/>
      <c r="D23" s="75"/>
      <c r="E23" s="76"/>
      <c r="F23" s="77"/>
      <c r="G23" s="59"/>
      <c r="H23" s="75"/>
      <c r="I23" s="75"/>
      <c r="J23" s="78"/>
      <c r="K23" s="59"/>
      <c r="L23" s="75"/>
      <c r="M23" s="75"/>
      <c r="N23" s="79"/>
      <c r="O23" s="262" t="s">
        <v>85</v>
      </c>
      <c r="P23" s="263" t="s">
        <v>21</v>
      </c>
      <c r="Q23" s="264"/>
      <c r="R23" s="264" t="s">
        <v>21</v>
      </c>
      <c r="S23" s="264" t="s">
        <v>21</v>
      </c>
      <c r="T23" s="265" t="s">
        <v>21</v>
      </c>
      <c r="U23" s="266" t="s">
        <v>21</v>
      </c>
      <c r="V23" s="267" t="s">
        <v>21</v>
      </c>
      <c r="W23" s="81">
        <f t="shared" ref="W23:W47" si="0">SUM(Y23:AE23)</f>
        <v>1200</v>
      </c>
      <c r="X23" s="15"/>
      <c r="Y23" s="82">
        <f t="shared" ref="Y23:AE26" si="1">IF(P23="Single",VLOOKUP($O23,$T$8:$W$10,2,FALSE()),0)+IF(P23="Twin (2 beds)",VLOOKUP($O23,$T$8:$W$10,3,FALSE()),0)+IF(P23="Double (1 bed)",VLOOKUP($O23,$T$8:$W$10,4,FALSE()),0)</f>
        <v>200</v>
      </c>
      <c r="Z23" s="82">
        <f t="shared" si="1"/>
        <v>0</v>
      </c>
      <c r="AA23" s="82">
        <f t="shared" si="1"/>
        <v>200</v>
      </c>
      <c r="AB23" s="82">
        <f t="shared" si="1"/>
        <v>200</v>
      </c>
      <c r="AC23" s="82">
        <f t="shared" si="1"/>
        <v>200</v>
      </c>
      <c r="AD23" s="82">
        <f t="shared" si="1"/>
        <v>200</v>
      </c>
      <c r="AE23" s="82">
        <f t="shared" si="1"/>
        <v>200</v>
      </c>
      <c r="AF23" s="36"/>
      <c r="AG23" s="15"/>
      <c r="AH23" s="15"/>
    </row>
    <row r="24" spans="1:34" x14ac:dyDescent="0.3">
      <c r="A24" s="35"/>
      <c r="B24" s="83">
        <v>2</v>
      </c>
      <c r="C24" s="84"/>
      <c r="D24" s="85"/>
      <c r="E24" s="86"/>
      <c r="F24" s="87"/>
      <c r="G24" s="88"/>
      <c r="H24" s="85"/>
      <c r="I24" s="85"/>
      <c r="J24" s="89"/>
      <c r="K24" s="88"/>
      <c r="L24" s="85"/>
      <c r="M24" s="85"/>
      <c r="N24" s="90"/>
      <c r="O24" s="268" t="s">
        <v>86</v>
      </c>
      <c r="P24" s="269"/>
      <c r="Q24" s="270"/>
      <c r="R24" s="270"/>
      <c r="S24" s="270"/>
      <c r="T24" s="271"/>
      <c r="U24" s="272"/>
      <c r="V24" s="273"/>
      <c r="W24" s="81">
        <f t="shared" si="0"/>
        <v>0</v>
      </c>
      <c r="X24" s="15"/>
      <c r="Y24" s="82">
        <f t="shared" si="1"/>
        <v>0</v>
      </c>
      <c r="Z24" s="82">
        <f t="shared" si="1"/>
        <v>0</v>
      </c>
      <c r="AA24" s="82">
        <f t="shared" si="1"/>
        <v>0</v>
      </c>
      <c r="AB24" s="82">
        <f t="shared" si="1"/>
        <v>0</v>
      </c>
      <c r="AC24" s="82">
        <f t="shared" si="1"/>
        <v>0</v>
      </c>
      <c r="AD24" s="82">
        <f t="shared" si="1"/>
        <v>0</v>
      </c>
      <c r="AE24" s="82">
        <f t="shared" si="1"/>
        <v>0</v>
      </c>
      <c r="AF24" s="36"/>
      <c r="AG24" s="15"/>
      <c r="AH24" s="15"/>
    </row>
    <row r="25" spans="1:34" x14ac:dyDescent="0.3">
      <c r="A25" s="35"/>
      <c r="B25" s="73">
        <v>3</v>
      </c>
      <c r="C25" s="84"/>
      <c r="D25" s="85"/>
      <c r="E25" s="86"/>
      <c r="F25" s="87"/>
      <c r="G25" s="88"/>
      <c r="H25" s="85"/>
      <c r="I25" s="85"/>
      <c r="J25" s="89"/>
      <c r="K25" s="88"/>
      <c r="L25" s="85"/>
      <c r="M25" s="85"/>
      <c r="N25" s="90"/>
      <c r="O25" s="268" t="s">
        <v>87</v>
      </c>
      <c r="P25" s="269"/>
      <c r="Q25" s="270"/>
      <c r="R25" s="270"/>
      <c r="S25" s="270"/>
      <c r="T25" s="271"/>
      <c r="U25" s="272"/>
      <c r="V25" s="273"/>
      <c r="W25" s="81">
        <f t="shared" si="0"/>
        <v>0</v>
      </c>
      <c r="X25" s="15"/>
      <c r="Y25" s="82">
        <f t="shared" si="1"/>
        <v>0</v>
      </c>
      <c r="Z25" s="82">
        <f t="shared" si="1"/>
        <v>0</v>
      </c>
      <c r="AA25" s="82">
        <f t="shared" si="1"/>
        <v>0</v>
      </c>
      <c r="AB25" s="82">
        <f t="shared" si="1"/>
        <v>0</v>
      </c>
      <c r="AC25" s="82">
        <f t="shared" si="1"/>
        <v>0</v>
      </c>
      <c r="AD25" s="82">
        <f t="shared" si="1"/>
        <v>0</v>
      </c>
      <c r="AE25" s="82">
        <f t="shared" si="1"/>
        <v>0</v>
      </c>
      <c r="AF25" s="36"/>
      <c r="AG25" s="15"/>
      <c r="AH25" s="15"/>
    </row>
    <row r="26" spans="1:34" x14ac:dyDescent="0.3">
      <c r="A26" s="35"/>
      <c r="B26" s="83">
        <v>4</v>
      </c>
      <c r="C26" s="84"/>
      <c r="D26" s="85"/>
      <c r="E26" s="86"/>
      <c r="F26" s="87"/>
      <c r="G26" s="88"/>
      <c r="H26" s="85"/>
      <c r="I26" s="85"/>
      <c r="J26" s="89"/>
      <c r="K26" s="88"/>
      <c r="L26" s="85"/>
      <c r="M26" s="85"/>
      <c r="N26" s="90"/>
      <c r="O26" s="268" t="s">
        <v>85</v>
      </c>
      <c r="P26" s="269"/>
      <c r="Q26" s="270"/>
      <c r="R26" s="264"/>
      <c r="S26" s="264"/>
      <c r="T26" s="265"/>
      <c r="U26" s="266"/>
      <c r="V26" s="267"/>
      <c r="W26" s="81">
        <f t="shared" si="0"/>
        <v>0</v>
      </c>
      <c r="X26" s="15"/>
      <c r="Y26" s="82">
        <f t="shared" si="1"/>
        <v>0</v>
      </c>
      <c r="Z26" s="82">
        <f t="shared" si="1"/>
        <v>0</v>
      </c>
      <c r="AA26" s="82">
        <f t="shared" si="1"/>
        <v>0</v>
      </c>
      <c r="AB26" s="82">
        <f t="shared" si="1"/>
        <v>0</v>
      </c>
      <c r="AC26" s="82">
        <f t="shared" si="1"/>
        <v>0</v>
      </c>
      <c r="AD26" s="82">
        <f t="shared" si="1"/>
        <v>0</v>
      </c>
      <c r="AE26" s="82">
        <f t="shared" si="1"/>
        <v>0</v>
      </c>
      <c r="AF26" s="36"/>
      <c r="AG26" s="15"/>
      <c r="AH26" s="15"/>
    </row>
    <row r="27" spans="1:34" x14ac:dyDescent="0.3">
      <c r="A27" s="35"/>
      <c r="B27" s="73">
        <v>5</v>
      </c>
      <c r="C27" s="84"/>
      <c r="D27" s="85"/>
      <c r="E27" s="86"/>
      <c r="F27" s="87"/>
      <c r="G27" s="88"/>
      <c r="H27" s="85"/>
      <c r="I27" s="85"/>
      <c r="J27" s="89"/>
      <c r="K27" s="88"/>
      <c r="L27" s="85"/>
      <c r="M27" s="85"/>
      <c r="N27" s="90"/>
      <c r="O27" s="268"/>
      <c r="P27" s="269"/>
      <c r="Q27" s="270"/>
      <c r="R27" s="270"/>
      <c r="S27" s="270"/>
      <c r="T27" s="271"/>
      <c r="U27" s="272"/>
      <c r="V27" s="273"/>
      <c r="W27" s="81">
        <f t="shared" si="0"/>
        <v>0</v>
      </c>
      <c r="X27" s="15"/>
      <c r="Y27" s="82"/>
      <c r="Z27" s="82"/>
      <c r="AA27" s="82"/>
      <c r="AB27" s="82"/>
      <c r="AC27" s="82"/>
      <c r="AD27" s="82"/>
      <c r="AE27" s="82"/>
      <c r="AF27" s="36"/>
      <c r="AG27" s="15"/>
      <c r="AH27" s="15"/>
    </row>
    <row r="28" spans="1:34" x14ac:dyDescent="0.3">
      <c r="A28" s="35"/>
      <c r="B28" s="83">
        <v>6</v>
      </c>
      <c r="C28" s="84"/>
      <c r="D28" s="85"/>
      <c r="E28" s="86"/>
      <c r="F28" s="87"/>
      <c r="G28" s="88"/>
      <c r="H28" s="85"/>
      <c r="I28" s="85"/>
      <c r="J28" s="89"/>
      <c r="K28" s="88"/>
      <c r="L28" s="85"/>
      <c r="M28" s="85"/>
      <c r="N28" s="90"/>
      <c r="O28" s="268"/>
      <c r="P28" s="269"/>
      <c r="Q28" s="270"/>
      <c r="R28" s="270"/>
      <c r="S28" s="270"/>
      <c r="T28" s="271"/>
      <c r="U28" s="272"/>
      <c r="V28" s="273"/>
      <c r="W28" s="81">
        <f t="shared" si="0"/>
        <v>0</v>
      </c>
      <c r="X28" s="15"/>
      <c r="Y28" s="82"/>
      <c r="Z28" s="82"/>
      <c r="AA28" s="82"/>
      <c r="AB28" s="82"/>
      <c r="AC28" s="82"/>
      <c r="AD28" s="82"/>
      <c r="AE28" s="82"/>
      <c r="AF28" s="36"/>
      <c r="AG28" s="15"/>
      <c r="AH28" s="15"/>
    </row>
    <row r="29" spans="1:34" x14ac:dyDescent="0.3">
      <c r="A29" s="35"/>
      <c r="B29" s="73">
        <v>7</v>
      </c>
      <c r="C29" s="84"/>
      <c r="D29" s="85"/>
      <c r="E29" s="86"/>
      <c r="F29" s="87"/>
      <c r="G29" s="88"/>
      <c r="H29" s="85"/>
      <c r="I29" s="85"/>
      <c r="J29" s="89"/>
      <c r="K29" s="88"/>
      <c r="L29" s="85"/>
      <c r="M29" s="85"/>
      <c r="N29" s="90"/>
      <c r="O29" s="268"/>
      <c r="P29" s="269"/>
      <c r="Q29" s="270"/>
      <c r="R29" s="270"/>
      <c r="S29" s="270"/>
      <c r="T29" s="271"/>
      <c r="U29" s="272"/>
      <c r="V29" s="273"/>
      <c r="W29" s="81">
        <f t="shared" si="0"/>
        <v>0</v>
      </c>
      <c r="X29" s="15"/>
      <c r="Y29" s="82"/>
      <c r="Z29" s="82"/>
      <c r="AA29" s="82"/>
      <c r="AB29" s="82"/>
      <c r="AC29" s="82"/>
      <c r="AD29" s="82"/>
      <c r="AE29" s="82"/>
      <c r="AF29" s="36"/>
      <c r="AG29" s="15"/>
      <c r="AH29" s="15"/>
    </row>
    <row r="30" spans="1:34" x14ac:dyDescent="0.3">
      <c r="A30" s="35"/>
      <c r="B30" s="83">
        <v>8</v>
      </c>
      <c r="C30" s="84"/>
      <c r="D30" s="85"/>
      <c r="E30" s="86"/>
      <c r="F30" s="87"/>
      <c r="G30" s="88"/>
      <c r="H30" s="85"/>
      <c r="I30" s="85"/>
      <c r="J30" s="89"/>
      <c r="K30" s="88"/>
      <c r="L30" s="85"/>
      <c r="M30" s="85"/>
      <c r="N30" s="90"/>
      <c r="O30" s="268"/>
      <c r="P30" s="269"/>
      <c r="Q30" s="270"/>
      <c r="R30" s="270"/>
      <c r="S30" s="270"/>
      <c r="T30" s="271"/>
      <c r="U30" s="272"/>
      <c r="V30" s="273"/>
      <c r="W30" s="81">
        <f t="shared" si="0"/>
        <v>0</v>
      </c>
      <c r="X30" s="15"/>
      <c r="Y30" s="82"/>
      <c r="Z30" s="82"/>
      <c r="AA30" s="82"/>
      <c r="AB30" s="82"/>
      <c r="AC30" s="82"/>
      <c r="AD30" s="82"/>
      <c r="AE30" s="82"/>
      <c r="AF30" s="36"/>
      <c r="AG30" s="15"/>
      <c r="AH30" s="15"/>
    </row>
    <row r="31" spans="1:34" x14ac:dyDescent="0.3">
      <c r="A31" s="35"/>
      <c r="B31" s="73">
        <v>9</v>
      </c>
      <c r="C31" s="84"/>
      <c r="D31" s="85"/>
      <c r="E31" s="86"/>
      <c r="F31" s="87"/>
      <c r="G31" s="88"/>
      <c r="H31" s="85"/>
      <c r="I31" s="85"/>
      <c r="J31" s="89"/>
      <c r="K31" s="88"/>
      <c r="L31" s="85"/>
      <c r="M31" s="85"/>
      <c r="N31" s="90"/>
      <c r="O31" s="268"/>
      <c r="P31" s="269"/>
      <c r="Q31" s="270"/>
      <c r="R31" s="270"/>
      <c r="S31" s="270"/>
      <c r="T31" s="271"/>
      <c r="U31" s="272"/>
      <c r="V31" s="273"/>
      <c r="W31" s="81">
        <f t="shared" si="0"/>
        <v>0</v>
      </c>
      <c r="X31" s="15"/>
      <c r="Y31" s="82"/>
      <c r="Z31" s="82"/>
      <c r="AA31" s="82"/>
      <c r="AB31" s="82"/>
      <c r="AC31" s="82"/>
      <c r="AD31" s="82"/>
      <c r="AE31" s="82"/>
      <c r="AF31" s="36"/>
      <c r="AG31" s="15"/>
      <c r="AH31" s="15"/>
    </row>
    <row r="32" spans="1:34" x14ac:dyDescent="0.3">
      <c r="A32" s="35"/>
      <c r="B32" s="83">
        <v>10</v>
      </c>
      <c r="C32" s="84"/>
      <c r="D32" s="85"/>
      <c r="E32" s="86"/>
      <c r="F32" s="87"/>
      <c r="G32" s="88"/>
      <c r="H32" s="85"/>
      <c r="I32" s="85"/>
      <c r="J32" s="89"/>
      <c r="K32" s="88"/>
      <c r="L32" s="85"/>
      <c r="M32" s="85"/>
      <c r="N32" s="90"/>
      <c r="O32" s="268"/>
      <c r="P32" s="269"/>
      <c r="Q32" s="270"/>
      <c r="R32" s="270"/>
      <c r="S32" s="270"/>
      <c r="T32" s="271"/>
      <c r="U32" s="272"/>
      <c r="V32" s="273"/>
      <c r="W32" s="81">
        <f t="shared" si="0"/>
        <v>0</v>
      </c>
      <c r="X32" s="15"/>
      <c r="Y32" s="82"/>
      <c r="Z32" s="82"/>
      <c r="AA32" s="82"/>
      <c r="AB32" s="82"/>
      <c r="AC32" s="82"/>
      <c r="AD32" s="82"/>
      <c r="AE32" s="82"/>
      <c r="AF32" s="36"/>
      <c r="AG32" s="15"/>
      <c r="AH32" s="15"/>
    </row>
    <row r="33" spans="1:34" x14ac:dyDescent="0.3">
      <c r="A33" s="35"/>
      <c r="B33" s="73">
        <v>11</v>
      </c>
      <c r="C33" s="84"/>
      <c r="D33" s="85"/>
      <c r="E33" s="86"/>
      <c r="F33" s="87"/>
      <c r="G33" s="88"/>
      <c r="H33" s="85"/>
      <c r="I33" s="85"/>
      <c r="J33" s="89"/>
      <c r="K33" s="88"/>
      <c r="L33" s="85"/>
      <c r="M33" s="85"/>
      <c r="N33" s="90"/>
      <c r="O33" s="268"/>
      <c r="P33" s="269"/>
      <c r="Q33" s="270"/>
      <c r="R33" s="270"/>
      <c r="S33" s="270"/>
      <c r="T33" s="271"/>
      <c r="U33" s="272"/>
      <c r="V33" s="273"/>
      <c r="W33" s="81">
        <f t="shared" si="0"/>
        <v>0</v>
      </c>
      <c r="X33" s="15"/>
      <c r="Y33" s="82"/>
      <c r="Z33" s="82"/>
      <c r="AA33" s="82"/>
      <c r="AB33" s="82"/>
      <c r="AC33" s="82"/>
      <c r="AD33" s="82"/>
      <c r="AE33" s="82"/>
      <c r="AF33" s="36"/>
      <c r="AG33" s="15"/>
      <c r="AH33" s="15"/>
    </row>
    <row r="34" spans="1:34" x14ac:dyDescent="0.3">
      <c r="A34" s="35"/>
      <c r="B34" s="83">
        <v>12</v>
      </c>
      <c r="C34" s="84"/>
      <c r="D34" s="85"/>
      <c r="E34" s="86"/>
      <c r="F34" s="87"/>
      <c r="G34" s="88"/>
      <c r="H34" s="85"/>
      <c r="I34" s="85"/>
      <c r="J34" s="89"/>
      <c r="K34" s="88"/>
      <c r="L34" s="85"/>
      <c r="M34" s="85"/>
      <c r="N34" s="90"/>
      <c r="O34" s="268"/>
      <c r="P34" s="269"/>
      <c r="Q34" s="270"/>
      <c r="R34" s="270"/>
      <c r="S34" s="270"/>
      <c r="T34" s="271"/>
      <c r="U34" s="272"/>
      <c r="V34" s="273"/>
      <c r="W34" s="81">
        <f t="shared" si="0"/>
        <v>0</v>
      </c>
      <c r="X34" s="15"/>
      <c r="Y34" s="82"/>
      <c r="Z34" s="82"/>
      <c r="AA34" s="82"/>
      <c r="AB34" s="82"/>
      <c r="AC34" s="82"/>
      <c r="AD34" s="82"/>
      <c r="AE34" s="82"/>
      <c r="AF34" s="36"/>
      <c r="AG34" s="15"/>
      <c r="AH34" s="15"/>
    </row>
    <row r="35" spans="1:34" x14ac:dyDescent="0.3">
      <c r="A35" s="35"/>
      <c r="B35" s="73">
        <v>13</v>
      </c>
      <c r="C35" s="84"/>
      <c r="D35" s="85"/>
      <c r="E35" s="86"/>
      <c r="F35" s="87"/>
      <c r="G35" s="88"/>
      <c r="H35" s="85"/>
      <c r="I35" s="85"/>
      <c r="J35" s="89"/>
      <c r="K35" s="88"/>
      <c r="L35" s="85"/>
      <c r="M35" s="85"/>
      <c r="N35" s="90"/>
      <c r="O35" s="268"/>
      <c r="P35" s="269"/>
      <c r="Q35" s="270"/>
      <c r="R35" s="270"/>
      <c r="S35" s="270"/>
      <c r="T35" s="271"/>
      <c r="U35" s="272"/>
      <c r="V35" s="273"/>
      <c r="W35" s="81">
        <f t="shared" si="0"/>
        <v>0</v>
      </c>
      <c r="X35" s="15"/>
      <c r="Y35" s="82"/>
      <c r="Z35" s="82"/>
      <c r="AA35" s="82"/>
      <c r="AB35" s="82"/>
      <c r="AC35" s="82"/>
      <c r="AD35" s="82"/>
      <c r="AE35" s="82"/>
      <c r="AF35" s="36"/>
      <c r="AG35" s="15"/>
      <c r="AH35" s="15"/>
    </row>
    <row r="36" spans="1:34" x14ac:dyDescent="0.3">
      <c r="A36" s="35"/>
      <c r="B36" s="83">
        <v>14</v>
      </c>
      <c r="C36" s="84"/>
      <c r="D36" s="85"/>
      <c r="E36" s="86"/>
      <c r="F36" s="87"/>
      <c r="G36" s="88"/>
      <c r="H36" s="85"/>
      <c r="I36" s="85"/>
      <c r="J36" s="89"/>
      <c r="K36" s="88"/>
      <c r="L36" s="85"/>
      <c r="M36" s="85"/>
      <c r="N36" s="90"/>
      <c r="O36" s="268"/>
      <c r="P36" s="269"/>
      <c r="Q36" s="270"/>
      <c r="R36" s="270"/>
      <c r="S36" s="270"/>
      <c r="T36" s="271"/>
      <c r="U36" s="272"/>
      <c r="V36" s="273"/>
      <c r="W36" s="81">
        <f t="shared" si="0"/>
        <v>0</v>
      </c>
      <c r="X36" s="15"/>
      <c r="Y36" s="82"/>
      <c r="Z36" s="82"/>
      <c r="AA36" s="82"/>
      <c r="AB36" s="82"/>
      <c r="AC36" s="82"/>
      <c r="AD36" s="82"/>
      <c r="AE36" s="82"/>
      <c r="AF36" s="36"/>
      <c r="AG36" s="15"/>
      <c r="AH36" s="15"/>
    </row>
    <row r="37" spans="1:34" x14ac:dyDescent="0.3">
      <c r="A37" s="35"/>
      <c r="B37" s="73">
        <v>15</v>
      </c>
      <c r="C37" s="84"/>
      <c r="D37" s="85"/>
      <c r="E37" s="86"/>
      <c r="F37" s="87"/>
      <c r="G37" s="88"/>
      <c r="H37" s="85"/>
      <c r="I37" s="85"/>
      <c r="J37" s="89"/>
      <c r="K37" s="88"/>
      <c r="L37" s="85"/>
      <c r="M37" s="85"/>
      <c r="N37" s="90"/>
      <c r="O37" s="268"/>
      <c r="P37" s="269"/>
      <c r="Q37" s="270"/>
      <c r="R37" s="270"/>
      <c r="S37" s="270"/>
      <c r="T37" s="271"/>
      <c r="U37" s="272"/>
      <c r="V37" s="273"/>
      <c r="W37" s="81">
        <f t="shared" si="0"/>
        <v>0</v>
      </c>
      <c r="X37" s="15"/>
      <c r="Y37" s="82"/>
      <c r="Z37" s="82"/>
      <c r="AA37" s="82"/>
      <c r="AB37" s="82"/>
      <c r="AC37" s="82"/>
      <c r="AD37" s="82"/>
      <c r="AE37" s="82"/>
      <c r="AF37" s="36"/>
      <c r="AG37" s="15"/>
      <c r="AH37" s="15"/>
    </row>
    <row r="38" spans="1:34" x14ac:dyDescent="0.3">
      <c r="A38" s="35"/>
      <c r="B38" s="83">
        <v>16</v>
      </c>
      <c r="C38" s="84"/>
      <c r="D38" s="85"/>
      <c r="E38" s="86"/>
      <c r="F38" s="87"/>
      <c r="G38" s="88"/>
      <c r="H38" s="85"/>
      <c r="I38" s="85"/>
      <c r="J38" s="89"/>
      <c r="K38" s="88"/>
      <c r="L38" s="85"/>
      <c r="M38" s="85"/>
      <c r="N38" s="90"/>
      <c r="O38" s="268"/>
      <c r="P38" s="269"/>
      <c r="Q38" s="270"/>
      <c r="R38" s="270"/>
      <c r="S38" s="270"/>
      <c r="T38" s="271"/>
      <c r="U38" s="272"/>
      <c r="V38" s="273"/>
      <c r="W38" s="81">
        <f t="shared" si="0"/>
        <v>0</v>
      </c>
      <c r="X38" s="15"/>
      <c r="Y38" s="82"/>
      <c r="Z38" s="82"/>
      <c r="AA38" s="82"/>
      <c r="AB38" s="82"/>
      <c r="AC38" s="82"/>
      <c r="AD38" s="82"/>
      <c r="AE38" s="82"/>
      <c r="AF38" s="36"/>
      <c r="AG38" s="15"/>
      <c r="AH38" s="15"/>
    </row>
    <row r="39" spans="1:34" x14ac:dyDescent="0.3">
      <c r="A39" s="35"/>
      <c r="B39" s="73">
        <v>17</v>
      </c>
      <c r="C39" s="84"/>
      <c r="D39" s="85"/>
      <c r="E39" s="86"/>
      <c r="F39" s="87"/>
      <c r="G39" s="88"/>
      <c r="H39" s="85"/>
      <c r="I39" s="85"/>
      <c r="J39" s="89"/>
      <c r="K39" s="88"/>
      <c r="L39" s="85"/>
      <c r="M39" s="85"/>
      <c r="N39" s="90"/>
      <c r="O39" s="268"/>
      <c r="P39" s="269"/>
      <c r="Q39" s="270"/>
      <c r="R39" s="270"/>
      <c r="S39" s="270"/>
      <c r="T39" s="271"/>
      <c r="U39" s="272"/>
      <c r="V39" s="273"/>
      <c r="W39" s="81">
        <f t="shared" si="0"/>
        <v>0</v>
      </c>
      <c r="X39" s="15"/>
      <c r="Y39" s="82"/>
      <c r="Z39" s="82"/>
      <c r="AA39" s="82"/>
      <c r="AB39" s="82"/>
      <c r="AC39" s="82"/>
      <c r="AD39" s="82"/>
      <c r="AE39" s="82"/>
      <c r="AF39" s="36"/>
      <c r="AG39" s="15"/>
      <c r="AH39" s="15"/>
    </row>
    <row r="40" spans="1:34" x14ac:dyDescent="0.3">
      <c r="A40" s="35"/>
      <c r="B40" s="83">
        <v>18</v>
      </c>
      <c r="C40" s="84"/>
      <c r="D40" s="85"/>
      <c r="E40" s="86"/>
      <c r="F40" s="87"/>
      <c r="G40" s="88"/>
      <c r="H40" s="85"/>
      <c r="I40" s="85"/>
      <c r="J40" s="89"/>
      <c r="K40" s="88"/>
      <c r="L40" s="85"/>
      <c r="M40" s="85"/>
      <c r="N40" s="90"/>
      <c r="O40" s="268"/>
      <c r="P40" s="269"/>
      <c r="Q40" s="270"/>
      <c r="R40" s="270"/>
      <c r="S40" s="270"/>
      <c r="T40" s="271"/>
      <c r="U40" s="272"/>
      <c r="V40" s="273"/>
      <c r="W40" s="81">
        <f t="shared" si="0"/>
        <v>0</v>
      </c>
      <c r="X40" s="15"/>
      <c r="Y40" s="82"/>
      <c r="Z40" s="82"/>
      <c r="AA40" s="82"/>
      <c r="AB40" s="82"/>
      <c r="AC40" s="82"/>
      <c r="AD40" s="82"/>
      <c r="AE40" s="82"/>
      <c r="AF40" s="36"/>
      <c r="AG40" s="15"/>
      <c r="AH40" s="15"/>
    </row>
    <row r="41" spans="1:34" x14ac:dyDescent="0.3">
      <c r="A41" s="35"/>
      <c r="B41" s="73">
        <v>19</v>
      </c>
      <c r="C41" s="84"/>
      <c r="D41" s="85"/>
      <c r="E41" s="86"/>
      <c r="F41" s="87"/>
      <c r="G41" s="88"/>
      <c r="H41" s="85"/>
      <c r="I41" s="85"/>
      <c r="J41" s="89"/>
      <c r="K41" s="88"/>
      <c r="L41" s="85"/>
      <c r="M41" s="85"/>
      <c r="N41" s="90"/>
      <c r="O41" s="268"/>
      <c r="P41" s="269"/>
      <c r="Q41" s="270"/>
      <c r="R41" s="270"/>
      <c r="S41" s="270"/>
      <c r="T41" s="271"/>
      <c r="U41" s="272"/>
      <c r="V41" s="273"/>
      <c r="W41" s="81">
        <f t="shared" si="0"/>
        <v>0</v>
      </c>
      <c r="X41" s="15"/>
      <c r="Y41" s="82"/>
      <c r="Z41" s="82"/>
      <c r="AA41" s="82"/>
      <c r="AB41" s="82"/>
      <c r="AC41" s="82"/>
      <c r="AD41" s="82"/>
      <c r="AE41" s="82"/>
      <c r="AF41" s="36"/>
      <c r="AG41" s="15"/>
      <c r="AH41" s="15"/>
    </row>
    <row r="42" spans="1:34" x14ac:dyDescent="0.3">
      <c r="A42" s="35"/>
      <c r="B42" s="83">
        <v>20</v>
      </c>
      <c r="C42" s="84"/>
      <c r="D42" s="85"/>
      <c r="E42" s="86"/>
      <c r="F42" s="87"/>
      <c r="G42" s="88"/>
      <c r="H42" s="85"/>
      <c r="I42" s="85"/>
      <c r="J42" s="89"/>
      <c r="K42" s="88"/>
      <c r="L42" s="85"/>
      <c r="M42" s="85"/>
      <c r="N42" s="90"/>
      <c r="O42" s="268"/>
      <c r="P42" s="269"/>
      <c r="Q42" s="270"/>
      <c r="R42" s="270"/>
      <c r="S42" s="270"/>
      <c r="T42" s="271"/>
      <c r="U42" s="272"/>
      <c r="V42" s="273"/>
      <c r="W42" s="81">
        <f t="shared" si="0"/>
        <v>0</v>
      </c>
      <c r="X42" s="15"/>
      <c r="Y42" s="82"/>
      <c r="Z42" s="82"/>
      <c r="AA42" s="82"/>
      <c r="AB42" s="82"/>
      <c r="AC42" s="82"/>
      <c r="AD42" s="82"/>
      <c r="AE42" s="82"/>
      <c r="AF42" s="36"/>
      <c r="AG42" s="15"/>
      <c r="AH42" s="15"/>
    </row>
    <row r="43" spans="1:34" x14ac:dyDescent="0.3">
      <c r="A43" s="35"/>
      <c r="B43" s="73">
        <v>21</v>
      </c>
      <c r="C43" s="84"/>
      <c r="D43" s="85"/>
      <c r="E43" s="86"/>
      <c r="F43" s="87"/>
      <c r="G43" s="88"/>
      <c r="H43" s="85"/>
      <c r="I43" s="85"/>
      <c r="J43" s="89"/>
      <c r="K43" s="88"/>
      <c r="L43" s="85"/>
      <c r="M43" s="85"/>
      <c r="N43" s="90"/>
      <c r="O43" s="268"/>
      <c r="P43" s="269"/>
      <c r="Q43" s="270"/>
      <c r="R43" s="270"/>
      <c r="S43" s="270"/>
      <c r="T43" s="271"/>
      <c r="U43" s="272"/>
      <c r="V43" s="273"/>
      <c r="W43" s="81">
        <f t="shared" si="0"/>
        <v>0</v>
      </c>
      <c r="X43" s="15"/>
      <c r="Y43" s="82"/>
      <c r="Z43" s="82"/>
      <c r="AA43" s="82"/>
      <c r="AB43" s="82"/>
      <c r="AC43" s="82"/>
      <c r="AD43" s="82"/>
      <c r="AE43" s="82"/>
      <c r="AF43" s="36"/>
      <c r="AG43" s="15"/>
      <c r="AH43" s="15"/>
    </row>
    <row r="44" spans="1:34" x14ac:dyDescent="0.3">
      <c r="A44" s="35"/>
      <c r="B44" s="83">
        <v>22</v>
      </c>
      <c r="C44" s="84"/>
      <c r="D44" s="85"/>
      <c r="E44" s="86"/>
      <c r="F44" s="87"/>
      <c r="G44" s="88"/>
      <c r="H44" s="85"/>
      <c r="I44" s="85"/>
      <c r="J44" s="89"/>
      <c r="K44" s="88"/>
      <c r="L44" s="85"/>
      <c r="M44" s="85"/>
      <c r="N44" s="90"/>
      <c r="O44" s="268"/>
      <c r="P44" s="269"/>
      <c r="Q44" s="270"/>
      <c r="R44" s="270"/>
      <c r="S44" s="270"/>
      <c r="T44" s="271"/>
      <c r="U44" s="272"/>
      <c r="V44" s="273"/>
      <c r="W44" s="81">
        <f t="shared" si="0"/>
        <v>0</v>
      </c>
      <c r="X44" s="15"/>
      <c r="Y44" s="82"/>
      <c r="Z44" s="82"/>
      <c r="AA44" s="82"/>
      <c r="AB44" s="82"/>
      <c r="AC44" s="82"/>
      <c r="AD44" s="82"/>
      <c r="AE44" s="82"/>
      <c r="AF44" s="36"/>
      <c r="AG44" s="15"/>
      <c r="AH44" s="15"/>
    </row>
    <row r="45" spans="1:34" x14ac:dyDescent="0.3">
      <c r="A45" s="35"/>
      <c r="B45" s="73">
        <v>23</v>
      </c>
      <c r="C45" s="84"/>
      <c r="D45" s="85"/>
      <c r="E45" s="86"/>
      <c r="F45" s="87"/>
      <c r="G45" s="88"/>
      <c r="H45" s="85"/>
      <c r="I45" s="85"/>
      <c r="J45" s="89"/>
      <c r="K45" s="88"/>
      <c r="L45" s="85"/>
      <c r="M45" s="85"/>
      <c r="N45" s="90"/>
      <c r="O45" s="268"/>
      <c r="P45" s="269"/>
      <c r="Q45" s="270"/>
      <c r="R45" s="270"/>
      <c r="S45" s="270"/>
      <c r="T45" s="271"/>
      <c r="U45" s="272"/>
      <c r="V45" s="273"/>
      <c r="W45" s="81">
        <f t="shared" si="0"/>
        <v>0</v>
      </c>
      <c r="X45" s="15"/>
      <c r="Y45" s="82"/>
      <c r="Z45" s="82"/>
      <c r="AA45" s="82"/>
      <c r="AB45" s="82"/>
      <c r="AC45" s="82"/>
      <c r="AD45" s="82"/>
      <c r="AE45" s="82"/>
      <c r="AF45" s="36"/>
      <c r="AG45" s="15"/>
      <c r="AH45" s="15"/>
    </row>
    <row r="46" spans="1:34" x14ac:dyDescent="0.3">
      <c r="A46" s="35"/>
      <c r="B46" s="83">
        <v>24</v>
      </c>
      <c r="C46" s="84"/>
      <c r="D46" s="85"/>
      <c r="E46" s="86"/>
      <c r="F46" s="87"/>
      <c r="G46" s="88"/>
      <c r="H46" s="85"/>
      <c r="I46" s="85"/>
      <c r="J46" s="89"/>
      <c r="K46" s="88"/>
      <c r="L46" s="85"/>
      <c r="M46" s="85"/>
      <c r="N46" s="90"/>
      <c r="O46" s="268"/>
      <c r="P46" s="269"/>
      <c r="Q46" s="270"/>
      <c r="R46" s="270"/>
      <c r="S46" s="270"/>
      <c r="T46" s="271"/>
      <c r="U46" s="272"/>
      <c r="V46" s="273"/>
      <c r="W46" s="81">
        <f t="shared" si="0"/>
        <v>0</v>
      </c>
      <c r="X46" s="15"/>
      <c r="Y46" s="82"/>
      <c r="Z46" s="82"/>
      <c r="AA46" s="82"/>
      <c r="AB46" s="82"/>
      <c r="AC46" s="82"/>
      <c r="AD46" s="82"/>
      <c r="AE46" s="82"/>
      <c r="AF46" s="36"/>
      <c r="AG46" s="15"/>
      <c r="AH46" s="15"/>
    </row>
    <row r="47" spans="1:34" x14ac:dyDescent="0.3">
      <c r="A47" s="35"/>
      <c r="B47" s="92">
        <v>25</v>
      </c>
      <c r="C47" s="93"/>
      <c r="D47" s="94"/>
      <c r="E47" s="95"/>
      <c r="F47" s="96"/>
      <c r="G47" s="70"/>
      <c r="H47" s="94"/>
      <c r="I47" s="94"/>
      <c r="J47" s="97"/>
      <c r="K47" s="70"/>
      <c r="L47" s="94"/>
      <c r="M47" s="94"/>
      <c r="N47" s="98"/>
      <c r="O47" s="274"/>
      <c r="P47" s="275"/>
      <c r="Q47" s="276"/>
      <c r="R47" s="276"/>
      <c r="S47" s="276"/>
      <c r="T47" s="277"/>
      <c r="U47" s="278"/>
      <c r="V47" s="279"/>
      <c r="W47" s="81">
        <f t="shared" si="0"/>
        <v>0</v>
      </c>
      <c r="X47" s="15"/>
      <c r="Y47" s="82"/>
      <c r="Z47" s="82"/>
      <c r="AA47" s="82"/>
      <c r="AB47" s="82"/>
      <c r="AC47" s="82"/>
      <c r="AD47" s="82"/>
      <c r="AE47" s="82"/>
      <c r="AF47" s="36"/>
      <c r="AG47" s="15"/>
      <c r="AH47" s="15"/>
    </row>
    <row r="48" spans="1:34" x14ac:dyDescent="0.3">
      <c r="A48" s="3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36"/>
      <c r="AG48" s="15"/>
      <c r="AH48" s="15"/>
    </row>
    <row r="49" spans="1:34" x14ac:dyDescent="0.3">
      <c r="A49" s="3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36"/>
      <c r="AG49" s="15"/>
      <c r="AH49" s="15"/>
    </row>
    <row r="50" spans="1:34" x14ac:dyDescent="0.3">
      <c r="A50" s="3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36"/>
      <c r="AG50" s="15"/>
      <c r="AH50" s="15"/>
    </row>
    <row r="51" spans="1:34" x14ac:dyDescent="0.3">
      <c r="A51" s="3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36"/>
      <c r="AG51" s="15"/>
      <c r="AH51" s="15"/>
    </row>
    <row r="52" spans="1:34" x14ac:dyDescent="0.3">
      <c r="A52" s="3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36"/>
      <c r="AG52" s="15"/>
      <c r="AH52" s="15"/>
    </row>
    <row r="53" spans="1:34" x14ac:dyDescent="0.3">
      <c r="A53" s="3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36"/>
      <c r="AG53" s="15"/>
      <c r="AH53" s="15"/>
    </row>
    <row r="54" spans="1:34" x14ac:dyDescent="0.3">
      <c r="A54" s="3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36"/>
      <c r="AG54" s="15"/>
      <c r="AH54" s="15"/>
    </row>
    <row r="55" spans="1:34" x14ac:dyDescent="0.3">
      <c r="A55" s="100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  <c r="AC55" s="101"/>
      <c r="AD55" s="101"/>
      <c r="AE55" s="101"/>
      <c r="AF55" s="102"/>
      <c r="AG55" s="15"/>
      <c r="AH55" s="15"/>
    </row>
    <row r="56" spans="1:34" hidden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</row>
    <row r="57" spans="1:34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</row>
  </sheetData>
  <mergeCells count="21">
    <mergeCell ref="O17:V18"/>
    <mergeCell ref="W17:W20"/>
    <mergeCell ref="G19:J19"/>
    <mergeCell ref="K19:N19"/>
    <mergeCell ref="O19:O20"/>
    <mergeCell ref="P19:S19"/>
    <mergeCell ref="T19:V19"/>
    <mergeCell ref="B14:F14"/>
    <mergeCell ref="H14:L14"/>
    <mergeCell ref="B17:B20"/>
    <mergeCell ref="C17:C20"/>
    <mergeCell ref="D17:D20"/>
    <mergeCell ref="E17:E20"/>
    <mergeCell ref="F17:F20"/>
    <mergeCell ref="G17:N18"/>
    <mergeCell ref="U1:W4"/>
    <mergeCell ref="G2:Q5"/>
    <mergeCell ref="B3:E3"/>
    <mergeCell ref="U6:W6"/>
    <mergeCell ref="B12:F12"/>
    <mergeCell ref="H12:L12"/>
  </mergeCells>
  <hyperlinks>
    <hyperlink ref="C5" r:id="rId1" xr:uid="{00000000-0004-0000-0500-000000000000}"/>
  </hyperlink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500-000000000000}">
          <x14:formula1>
            <xm:f>'Listy rozwijane'!$G$2:$G$20</xm:f>
          </x14:formula1>
          <x14:formula2>
            <xm:f>0</xm:f>
          </x14:formula2>
          <xm:sqref>F23:F47</xm:sqref>
        </x14:dataValidation>
        <x14:dataValidation type="list" allowBlank="1" showInputMessage="1" showErrorMessage="1" xr:uid="{00000000-0002-0000-0500-000001000000}">
          <x14:formula1>
            <xm:f>'Listy rozwijane'!$F$2:$F$3</xm:f>
          </x14:formula1>
          <x14:formula2>
            <xm:f>0</xm:f>
          </x14:formula2>
          <xm:sqref>E23:E47</xm:sqref>
        </x14:dataValidation>
        <x14:dataValidation type="list" allowBlank="1" showInputMessage="1" showErrorMessage="1" xr:uid="{00000000-0002-0000-0500-000002000000}">
          <x14:formula1>
            <xm:f>'Listy rozwijane'!$D$2:$D$4</xm:f>
          </x14:formula1>
          <x14:formula2>
            <xm:f>0</xm:f>
          </x14:formula2>
          <xm:sqref>P23:V47</xm:sqref>
        </x14:dataValidation>
        <x14:dataValidation type="list" allowBlank="1" showInputMessage="1" showErrorMessage="1" xr:uid="{00000000-0002-0000-0500-000003000000}">
          <x14:formula1>
            <xm:f>'Listy rozwijane'!$B$2:$B$4</xm:f>
          </x14:formula1>
          <x14:formula2>
            <xm:f>0</xm:f>
          </x14:formula2>
          <xm:sqref>O23:O47</xm:sqref>
        </x14:dataValidation>
        <x14:dataValidation type="list" allowBlank="1" showInputMessage="1" showErrorMessage="1" xr:uid="{00000000-0002-0000-0500-000004000000}">
          <x14:formula1>
            <xm:f>'Listy rozwijane'!$A$2:$A$12</xm:f>
          </x14:formula1>
          <x14:formula2>
            <xm:f>0</xm:f>
          </x14:formula2>
          <xm:sqref>P20:V20 K21:K44 G23:G44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57"/>
  <sheetViews>
    <sheetView topLeftCell="F12" zoomScale="90" zoomScaleNormal="90" workbookViewId="0">
      <selection activeCell="O28" sqref="O28"/>
    </sheetView>
  </sheetViews>
  <sheetFormatPr defaultColWidth="8.44140625" defaultRowHeight="14.4" zeroHeight="1" x14ac:dyDescent="0.3"/>
  <cols>
    <col min="1" max="1" width="4.44140625" customWidth="1"/>
    <col min="2" max="2" width="6.109375" customWidth="1"/>
    <col min="3" max="3" width="13.88671875" customWidth="1"/>
    <col min="4" max="4" width="11.33203125" customWidth="1"/>
    <col min="5" max="5" width="5.5546875" customWidth="1"/>
    <col min="6" max="6" width="14.44140625" customWidth="1"/>
    <col min="7" max="7" width="11" customWidth="1"/>
    <col min="8" max="10" width="9.109375" customWidth="1"/>
    <col min="11" max="11" width="11.33203125" customWidth="1"/>
    <col min="12" max="14" width="9.109375" customWidth="1"/>
    <col min="15" max="15" width="6.33203125" customWidth="1"/>
    <col min="16" max="16" width="17.44140625" customWidth="1"/>
    <col min="17" max="18" width="12.6640625" customWidth="1"/>
    <col min="19" max="19" width="16.5546875" customWidth="1"/>
    <col min="20" max="22" width="12.6640625" customWidth="1"/>
    <col min="23" max="23" width="12.88671875" customWidth="1"/>
    <col min="24" max="24" width="9.109375" customWidth="1"/>
    <col min="25" max="31" width="9.109375" hidden="1" customWidth="1"/>
    <col min="32" max="32" width="9.109375" customWidth="1"/>
    <col min="33" max="36" width="9.109375" hidden="1" customWidth="1"/>
    <col min="38" max="41" width="9.109375" hidden="1" customWidth="1"/>
  </cols>
  <sheetData>
    <row r="1" spans="1:32" ht="23.25" customHeight="1" x14ac:dyDescent="0.4">
      <c r="A1" s="31" t="s">
        <v>15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12"/>
      <c r="U1" s="12"/>
      <c r="V1" s="12"/>
      <c r="W1" s="33"/>
      <c r="X1" s="32"/>
      <c r="Y1" s="15"/>
      <c r="Z1" s="15"/>
      <c r="AA1" s="15"/>
      <c r="AB1" s="15"/>
      <c r="AC1" s="15"/>
      <c r="AD1" s="15"/>
      <c r="AE1" s="32"/>
      <c r="AF1" s="34"/>
    </row>
    <row r="2" spans="1:32" ht="23.25" customHeight="1" x14ac:dyDescent="0.3">
      <c r="A2" s="35"/>
      <c r="B2" s="15"/>
      <c r="C2" s="15"/>
      <c r="D2" s="15"/>
      <c r="E2" s="15"/>
      <c r="F2" s="15"/>
      <c r="G2" s="11" t="s">
        <v>62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5"/>
      <c r="S2" s="15"/>
      <c r="T2" s="12"/>
      <c r="U2" s="12"/>
      <c r="V2" s="12"/>
      <c r="W2" s="189"/>
      <c r="X2" s="15"/>
      <c r="Y2" s="15"/>
      <c r="Z2" s="15"/>
      <c r="AA2" s="15"/>
      <c r="AB2" s="15"/>
      <c r="AC2" s="15"/>
      <c r="AD2" s="15"/>
      <c r="AE2" s="15"/>
      <c r="AF2" s="36"/>
    </row>
    <row r="3" spans="1:32" ht="23.25" customHeight="1" x14ac:dyDescent="0.3">
      <c r="A3" s="35"/>
      <c r="B3" s="10" t="s">
        <v>63</v>
      </c>
      <c r="C3" s="10"/>
      <c r="D3" s="10"/>
      <c r="E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5"/>
      <c r="S3" s="15"/>
      <c r="T3" s="12"/>
      <c r="U3" s="12"/>
      <c r="V3" s="12"/>
      <c r="W3" s="189"/>
      <c r="X3" s="15"/>
      <c r="Y3" s="15"/>
      <c r="Z3" s="15"/>
    </row>
    <row r="4" spans="1:32" x14ac:dyDescent="0.3">
      <c r="A4" s="35"/>
      <c r="B4" s="15" t="s">
        <v>18</v>
      </c>
      <c r="C4" s="15"/>
      <c r="D4" s="15"/>
      <c r="E4" s="15"/>
      <c r="F4" s="15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5"/>
      <c r="S4" s="15"/>
      <c r="T4" s="12"/>
      <c r="U4" s="12"/>
      <c r="V4" s="12"/>
      <c r="W4" s="15"/>
      <c r="X4" s="15"/>
      <c r="Y4" s="15"/>
      <c r="Z4" s="15"/>
      <c r="AA4" s="15"/>
      <c r="AB4" s="15"/>
      <c r="AC4" s="15"/>
      <c r="AD4" s="15"/>
      <c r="AE4" s="15"/>
      <c r="AF4" s="36"/>
    </row>
    <row r="5" spans="1:32" x14ac:dyDescent="0.3">
      <c r="A5" s="35"/>
      <c r="B5" s="15" t="s">
        <v>3</v>
      </c>
      <c r="C5" s="107" t="s">
        <v>64</v>
      </c>
      <c r="D5" s="15"/>
      <c r="E5" s="15"/>
      <c r="F5" s="15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36"/>
    </row>
    <row r="6" spans="1:32" ht="33.75" customHeight="1" x14ac:dyDescent="0.3">
      <c r="A6" s="3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472" t="s">
        <v>20</v>
      </c>
      <c r="U6" s="472"/>
      <c r="V6" s="472"/>
      <c r="W6" s="15"/>
      <c r="X6" s="15"/>
      <c r="Y6" s="15"/>
      <c r="Z6" s="15"/>
      <c r="AA6" s="15"/>
      <c r="AB6" s="15"/>
      <c r="AC6" s="15"/>
      <c r="AD6" s="15"/>
      <c r="AE6" s="15"/>
      <c r="AF6" s="36"/>
    </row>
    <row r="7" spans="1:32" ht="29.25" customHeight="1" x14ac:dyDescent="0.3">
      <c r="A7" s="3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38" t="s">
        <v>21</v>
      </c>
      <c r="U7" s="242" t="s">
        <v>22</v>
      </c>
      <c r="V7" s="40" t="s">
        <v>23</v>
      </c>
      <c r="W7" s="15"/>
      <c r="X7" s="15"/>
      <c r="Y7" s="15"/>
      <c r="Z7" s="15"/>
      <c r="AA7" s="15"/>
      <c r="AB7" s="15"/>
      <c r="AC7" s="15"/>
      <c r="AD7" s="15"/>
      <c r="AE7" s="15"/>
      <c r="AF7" s="36"/>
    </row>
    <row r="8" spans="1:32" x14ac:dyDescent="0.3">
      <c r="A8" s="3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93" t="s">
        <v>89</v>
      </c>
      <c r="T8" s="194">
        <v>130</v>
      </c>
      <c r="U8" s="195">
        <v>95</v>
      </c>
      <c r="V8" s="196">
        <v>80</v>
      </c>
      <c r="W8" s="15"/>
      <c r="X8" s="15"/>
      <c r="Y8" s="15"/>
      <c r="Z8" s="15"/>
      <c r="AA8" s="15"/>
      <c r="AB8" s="15"/>
      <c r="AC8" s="15"/>
      <c r="AD8" s="15"/>
      <c r="AE8" s="15"/>
      <c r="AF8" s="36"/>
    </row>
    <row r="9" spans="1:32" x14ac:dyDescent="0.3">
      <c r="A9" s="3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93" t="s">
        <v>27</v>
      </c>
      <c r="T9" s="194">
        <v>130</v>
      </c>
      <c r="U9" s="195">
        <v>95</v>
      </c>
      <c r="V9" s="196">
        <v>80</v>
      </c>
      <c r="W9" s="15"/>
      <c r="X9" s="15"/>
      <c r="Y9" s="15"/>
      <c r="Z9" s="15"/>
      <c r="AA9" s="15"/>
      <c r="AB9" s="15"/>
      <c r="AC9" s="15"/>
      <c r="AD9" s="15"/>
      <c r="AE9" s="15"/>
      <c r="AF9" s="36"/>
    </row>
    <row r="10" spans="1:32" x14ac:dyDescent="0.3">
      <c r="A10" s="35"/>
      <c r="B10" s="21" t="s">
        <v>26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93" t="s">
        <v>90</v>
      </c>
      <c r="T10" s="194">
        <v>130</v>
      </c>
      <c r="U10" s="195">
        <v>95</v>
      </c>
      <c r="V10" s="196">
        <v>80</v>
      </c>
      <c r="W10" s="15"/>
      <c r="X10" s="15"/>
      <c r="Y10" s="15"/>
      <c r="Z10" s="15"/>
      <c r="AA10" s="15"/>
      <c r="AB10" s="15"/>
      <c r="AC10" s="15"/>
      <c r="AD10" s="15"/>
      <c r="AE10" s="15"/>
      <c r="AF10" s="36"/>
    </row>
    <row r="11" spans="1:32" x14ac:dyDescent="0.3">
      <c r="A11" s="35"/>
      <c r="B11" s="45" t="s">
        <v>28</v>
      </c>
      <c r="C11" s="46"/>
      <c r="D11" s="46"/>
      <c r="E11" s="46"/>
      <c r="F11" s="46"/>
      <c r="G11" s="46"/>
      <c r="H11" s="46" t="s">
        <v>7</v>
      </c>
      <c r="I11" s="46"/>
      <c r="J11" s="15"/>
      <c r="K11" s="15"/>
      <c r="L11" s="15"/>
      <c r="M11" s="15"/>
      <c r="N11" s="15"/>
      <c r="O11" s="15"/>
      <c r="P11" s="15"/>
      <c r="Q11" s="15"/>
      <c r="R11" s="15"/>
      <c r="S11" s="193" t="s">
        <v>91</v>
      </c>
      <c r="T11" s="194">
        <v>130</v>
      </c>
      <c r="U11" s="195">
        <v>95</v>
      </c>
      <c r="V11" s="196">
        <v>80</v>
      </c>
      <c r="W11" s="15"/>
      <c r="X11" s="15"/>
      <c r="Y11" s="15"/>
      <c r="Z11" s="15"/>
      <c r="AA11" s="15"/>
      <c r="AB11" s="15"/>
      <c r="AC11" s="15"/>
      <c r="AD11" s="15"/>
      <c r="AE11" s="15"/>
      <c r="AF11" s="36"/>
    </row>
    <row r="12" spans="1:32" x14ac:dyDescent="0.3">
      <c r="A12" s="35"/>
      <c r="B12" s="8" t="str">
        <f>IF('1. Summary'!B11="","",'1. Summary'!B11)</f>
        <v/>
      </c>
      <c r="C12" s="8"/>
      <c r="D12" s="8"/>
      <c r="E12" s="8"/>
      <c r="F12" s="8"/>
      <c r="G12" s="46"/>
      <c r="H12" s="8" t="str">
        <f>IF('1. Summary'!B17="","",'1. Summary'!B17)</f>
        <v/>
      </c>
      <c r="I12" s="8"/>
      <c r="J12" s="8"/>
      <c r="K12" s="8"/>
      <c r="L12" s="8"/>
      <c r="M12" s="15"/>
      <c r="N12" s="15"/>
      <c r="O12" s="15"/>
      <c r="P12" s="15"/>
      <c r="Q12" s="15"/>
      <c r="R12" s="15"/>
      <c r="S12" s="193" t="s">
        <v>92</v>
      </c>
      <c r="T12" s="194">
        <v>130</v>
      </c>
      <c r="U12" s="195">
        <v>95</v>
      </c>
      <c r="V12" s="196">
        <v>80</v>
      </c>
      <c r="W12" s="15"/>
      <c r="X12" s="15"/>
      <c r="Y12" s="15"/>
      <c r="Z12" s="15"/>
      <c r="AA12" s="15"/>
      <c r="AB12" s="15"/>
      <c r="AC12" s="15"/>
      <c r="AD12" s="15"/>
      <c r="AE12" s="15"/>
      <c r="AF12" s="36"/>
    </row>
    <row r="13" spans="1:32" x14ac:dyDescent="0.3">
      <c r="A13" s="35"/>
      <c r="B13" s="46" t="s">
        <v>3</v>
      </c>
      <c r="C13" s="46"/>
      <c r="D13" s="46"/>
      <c r="E13" s="46"/>
      <c r="F13" s="46"/>
      <c r="G13" s="46"/>
      <c r="H13" s="46" t="s">
        <v>10</v>
      </c>
      <c r="I13" s="46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36"/>
    </row>
    <row r="14" spans="1:32" ht="28.8" x14ac:dyDescent="0.3">
      <c r="A14" s="35"/>
      <c r="B14" s="8" t="str">
        <f>IF('1. Summary'!B14="","",'1. Summary'!B14)</f>
        <v/>
      </c>
      <c r="C14" s="8"/>
      <c r="D14" s="8"/>
      <c r="E14" s="8"/>
      <c r="F14" s="8"/>
      <c r="G14" s="15"/>
      <c r="H14" s="8" t="str">
        <f>IF('1. Summary'!B20="","",'1. Summary'!B20)</f>
        <v/>
      </c>
      <c r="I14" s="8"/>
      <c r="J14" s="8"/>
      <c r="K14" s="8"/>
      <c r="L14" s="8"/>
      <c r="M14" s="15"/>
      <c r="N14" s="15"/>
      <c r="O14" s="15"/>
      <c r="P14" s="15"/>
      <c r="Q14" s="15"/>
      <c r="R14" s="15"/>
      <c r="S14" s="116" t="s">
        <v>93</v>
      </c>
      <c r="T14" s="115">
        <v>60</v>
      </c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36"/>
    </row>
    <row r="15" spans="1:32" x14ac:dyDescent="0.3">
      <c r="A15" s="3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36"/>
    </row>
    <row r="16" spans="1:32" x14ac:dyDescent="0.3">
      <c r="A16" s="3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36"/>
    </row>
    <row r="17" spans="1:32" ht="15" customHeight="1" x14ac:dyDescent="0.3">
      <c r="A17" s="35"/>
      <c r="B17" s="7" t="s">
        <v>30</v>
      </c>
      <c r="C17" s="6" t="s">
        <v>31</v>
      </c>
      <c r="D17" s="5" t="s">
        <v>32</v>
      </c>
      <c r="E17" s="5" t="s">
        <v>33</v>
      </c>
      <c r="F17" s="5" t="s">
        <v>34</v>
      </c>
      <c r="G17" s="457" t="s">
        <v>35</v>
      </c>
      <c r="H17" s="457"/>
      <c r="I17" s="457"/>
      <c r="J17" s="457"/>
      <c r="K17" s="457"/>
      <c r="L17" s="457"/>
      <c r="M17" s="457"/>
      <c r="N17" s="457"/>
      <c r="O17" s="458" t="s">
        <v>73</v>
      </c>
      <c r="P17" s="469" t="s">
        <v>36</v>
      </c>
      <c r="Q17" s="469"/>
      <c r="R17" s="469"/>
      <c r="S17" s="469"/>
      <c r="T17" s="469"/>
      <c r="U17" s="469"/>
      <c r="V17" s="469"/>
      <c r="W17" s="480" t="s">
        <v>74</v>
      </c>
      <c r="X17" s="15"/>
      <c r="Y17" s="15"/>
      <c r="Z17" s="15"/>
      <c r="AA17" s="15"/>
      <c r="AB17" s="15"/>
      <c r="AC17" s="15"/>
      <c r="AD17" s="15"/>
      <c r="AE17" s="15"/>
      <c r="AF17" s="36"/>
    </row>
    <row r="18" spans="1:32" x14ac:dyDescent="0.3">
      <c r="A18" s="35"/>
      <c r="B18" s="7"/>
      <c r="C18" s="6"/>
      <c r="D18" s="5"/>
      <c r="E18" s="5"/>
      <c r="F18" s="5"/>
      <c r="G18" s="457"/>
      <c r="H18" s="457"/>
      <c r="I18" s="457"/>
      <c r="J18" s="457"/>
      <c r="K18" s="457"/>
      <c r="L18" s="457"/>
      <c r="M18" s="457"/>
      <c r="N18" s="457"/>
      <c r="O18" s="458"/>
      <c r="P18" s="469"/>
      <c r="Q18" s="469"/>
      <c r="R18" s="469"/>
      <c r="S18" s="469"/>
      <c r="T18" s="469"/>
      <c r="U18" s="469"/>
      <c r="V18" s="469"/>
      <c r="W18" s="480"/>
      <c r="X18" s="15"/>
      <c r="Y18" s="15"/>
      <c r="Z18" s="15"/>
      <c r="AA18" s="15"/>
      <c r="AB18" s="15"/>
      <c r="AC18" s="15"/>
      <c r="AD18" s="15"/>
      <c r="AE18" s="15"/>
      <c r="AF18" s="36"/>
    </row>
    <row r="19" spans="1:32" ht="30.75" customHeight="1" x14ac:dyDescent="0.3">
      <c r="A19" s="35"/>
      <c r="B19" s="7"/>
      <c r="C19" s="6"/>
      <c r="D19" s="5"/>
      <c r="E19" s="5"/>
      <c r="F19" s="5"/>
      <c r="G19" s="473" t="s">
        <v>38</v>
      </c>
      <c r="H19" s="473"/>
      <c r="I19" s="473"/>
      <c r="J19" s="473"/>
      <c r="K19" s="474" t="s">
        <v>39</v>
      </c>
      <c r="L19" s="474"/>
      <c r="M19" s="474"/>
      <c r="N19" s="474"/>
      <c r="O19" s="458"/>
      <c r="P19" s="462" t="s">
        <v>40</v>
      </c>
      <c r="Q19" s="475" t="s">
        <v>79</v>
      </c>
      <c r="R19" s="475"/>
      <c r="S19" s="476" t="s">
        <v>80</v>
      </c>
      <c r="T19" s="476"/>
      <c r="U19" s="477" t="s">
        <v>81</v>
      </c>
      <c r="V19" s="477"/>
      <c r="W19" s="480"/>
      <c r="X19" s="15"/>
      <c r="Y19" s="15"/>
      <c r="Z19" s="15"/>
      <c r="AA19" s="15"/>
      <c r="AB19" s="15"/>
      <c r="AC19" s="15"/>
      <c r="AD19" s="15"/>
      <c r="AE19" s="15"/>
      <c r="AF19" s="36"/>
    </row>
    <row r="20" spans="1:32" x14ac:dyDescent="0.3">
      <c r="A20" s="35"/>
      <c r="B20" s="7"/>
      <c r="C20" s="6"/>
      <c r="D20" s="5"/>
      <c r="E20" s="5"/>
      <c r="F20" s="5"/>
      <c r="G20" s="47" t="s">
        <v>42</v>
      </c>
      <c r="H20" s="48" t="s">
        <v>43</v>
      </c>
      <c r="I20" s="48" t="s">
        <v>44</v>
      </c>
      <c r="J20" s="49" t="s">
        <v>45</v>
      </c>
      <c r="K20" s="47" t="s">
        <v>42</v>
      </c>
      <c r="L20" s="48" t="s">
        <v>43</v>
      </c>
      <c r="M20" s="48" t="s">
        <v>44</v>
      </c>
      <c r="N20" s="50" t="s">
        <v>45</v>
      </c>
      <c r="O20" s="458"/>
      <c r="P20" s="462"/>
      <c r="Q20" s="198">
        <v>45428</v>
      </c>
      <c r="R20" s="199">
        <v>45429</v>
      </c>
      <c r="S20" s="200">
        <v>45430</v>
      </c>
      <c r="T20" s="201">
        <v>45431</v>
      </c>
      <c r="U20" s="202">
        <v>45432</v>
      </c>
      <c r="V20" s="203">
        <v>45433</v>
      </c>
      <c r="W20" s="480"/>
      <c r="X20" s="15"/>
      <c r="Y20" s="15"/>
      <c r="Z20" s="15"/>
      <c r="AA20" s="15"/>
      <c r="AB20" s="15"/>
      <c r="AC20" s="15"/>
      <c r="AD20" s="15"/>
      <c r="AE20" s="15" t="s">
        <v>82</v>
      </c>
      <c r="AF20" s="36"/>
    </row>
    <row r="21" spans="1:32" x14ac:dyDescent="0.3">
      <c r="A21" s="35"/>
      <c r="B21" s="51" t="s">
        <v>46</v>
      </c>
      <c r="C21" s="52" t="s">
        <v>47</v>
      </c>
      <c r="D21" s="53" t="s">
        <v>48</v>
      </c>
      <c r="E21" s="54" t="s">
        <v>49</v>
      </c>
      <c r="F21" s="55" t="s">
        <v>50</v>
      </c>
      <c r="G21" s="56">
        <v>45428</v>
      </c>
      <c r="H21" s="57">
        <v>0.625</v>
      </c>
      <c r="I21" s="53" t="s">
        <v>51</v>
      </c>
      <c r="J21" s="58" t="s">
        <v>52</v>
      </c>
      <c r="K21" s="56">
        <v>45432</v>
      </c>
      <c r="L21" s="57">
        <v>0.29166666666666702</v>
      </c>
      <c r="M21" s="53" t="s">
        <v>51</v>
      </c>
      <c r="N21" s="171" t="s">
        <v>53</v>
      </c>
      <c r="O21" s="204" t="s">
        <v>75</v>
      </c>
      <c r="P21" s="121" t="s">
        <v>89</v>
      </c>
      <c r="Q21" s="205"/>
      <c r="R21" s="206" t="s">
        <v>22</v>
      </c>
      <c r="S21" s="207" t="s">
        <v>22</v>
      </c>
      <c r="T21" s="208"/>
      <c r="U21" s="209"/>
      <c r="V21" s="280" t="s">
        <v>22</v>
      </c>
      <c r="W21" s="281">
        <f>SUM(Y21:AE21)</f>
        <v>345</v>
      </c>
      <c r="X21" s="15"/>
      <c r="Y21" s="82">
        <f t="shared" ref="Y21:AD21" si="0">IF(Q21="Single",VLOOKUP($P21,$S$8:$V$9,2,FALSE()),0)+IF(Q21="Double",VLOOKUP($P21,$S$8:$V$9,3,FALSE()),0)+IF(Q21="Triple",VLOOKUP($P21,$S$8:$V$9,4,FALSE()),0)</f>
        <v>0</v>
      </c>
      <c r="Z21" s="82">
        <f t="shared" si="0"/>
        <v>95</v>
      </c>
      <c r="AA21" s="82">
        <f t="shared" si="0"/>
        <v>95</v>
      </c>
      <c r="AB21" s="82">
        <f t="shared" si="0"/>
        <v>0</v>
      </c>
      <c r="AC21" s="82">
        <f t="shared" si="0"/>
        <v>0</v>
      </c>
      <c r="AD21" s="82">
        <f t="shared" si="0"/>
        <v>95</v>
      </c>
      <c r="AE21" s="15">
        <f t="shared" ref="AE21:AE47" si="1">IF(O21="Yes",$T$14,0)</f>
        <v>60</v>
      </c>
      <c r="AF21" s="36"/>
    </row>
    <row r="22" spans="1:32" x14ac:dyDescent="0.3">
      <c r="A22" s="35"/>
      <c r="B22" s="62" t="s">
        <v>54</v>
      </c>
      <c r="C22" s="63" t="s">
        <v>55</v>
      </c>
      <c r="D22" s="64" t="s">
        <v>56</v>
      </c>
      <c r="E22" s="65" t="s">
        <v>57</v>
      </c>
      <c r="F22" s="66" t="s">
        <v>58</v>
      </c>
      <c r="G22" s="67">
        <v>45428</v>
      </c>
      <c r="H22" s="68">
        <v>0.52083333333333304</v>
      </c>
      <c r="I22" s="64" t="s">
        <v>59</v>
      </c>
      <c r="J22" s="69" t="s">
        <v>60</v>
      </c>
      <c r="K22" s="67">
        <v>45432</v>
      </c>
      <c r="L22" s="68">
        <v>0.8125</v>
      </c>
      <c r="M22" s="64" t="s">
        <v>59</v>
      </c>
      <c r="N22" s="173" t="s">
        <v>61</v>
      </c>
      <c r="O22" s="212"/>
      <c r="P22" s="133" t="s">
        <v>27</v>
      </c>
      <c r="Q22" s="213"/>
      <c r="R22" s="214" t="s">
        <v>21</v>
      </c>
      <c r="S22" s="215" t="s">
        <v>21</v>
      </c>
      <c r="T22" s="216"/>
      <c r="U22" s="217"/>
      <c r="V22" s="282" t="s">
        <v>21</v>
      </c>
      <c r="W22" s="283">
        <f>SUM(Y22:AE22)</f>
        <v>390</v>
      </c>
      <c r="X22" s="15"/>
      <c r="Y22" s="82">
        <f>IF(Q22="Single",VLOOKUP($P22,$S$8:$V$9,2,FALSE()),0)+IF(Q22="Double",VLOOKUP($P22,$S$8:$V$9,3,FALSE()),0)+IF(Q22="Triple",VLOOKUP($P22,$S$8:$V$9,4,FALSE()),0)</f>
        <v>0</v>
      </c>
      <c r="Z22" s="82">
        <f t="shared" ref="Z22:Z47" si="2">IF(R22="Single",VLOOKUP($P22,$S$8:$V$12,2,FALSE()),0)+IF(R22="Double",VLOOKUP($P22,$S$8:$V$12,3,FALSE()),0)+IF(R22="Triple",VLOOKUP($P22,$S$8:$V$12,4,FALSE()),0)</f>
        <v>130</v>
      </c>
      <c r="AA22" s="82">
        <f t="shared" ref="AA22:AA47" si="3">IF(S22="Single",VLOOKUP($P22,$S$8:$V$12,2,FALSE()),0)+IF(S22="Double",VLOOKUP($P22,$S$8:$V$12,3,FALSE()),0)+IF(S22="Triple",VLOOKUP($P22,$S$8:$V$12,4,FALSE()),0)</f>
        <v>130</v>
      </c>
      <c r="AB22" s="82">
        <f t="shared" ref="AB22:AB47" si="4">IF(T22="Single",VLOOKUP($P22,$S$8:$V$12,2,FALSE()),0)+IF(T22="Double",VLOOKUP($P22,$S$8:$V$12,3,FALSE()),0)+IF(T22="Triple",VLOOKUP($P22,$S$8:$V$12,4,FALSE()),0)</f>
        <v>0</v>
      </c>
      <c r="AC22" s="82">
        <f t="shared" ref="AC22:AC47" si="5">IF(U22="Single",VLOOKUP($P22,$S$8:$V$12,2,FALSE()),0)+IF(U22="Double",VLOOKUP($P22,$S$8:$V$12,3,FALSE()),0)+IF(U22="Triple",VLOOKUP($P22,$S$8:$V$12,4,FALSE()),0)</f>
        <v>0</v>
      </c>
      <c r="AD22" s="82">
        <f t="shared" ref="AD22:AD47" si="6">IF(V22="Single",VLOOKUP($P22,$S$8:$V$12,2,FALSE()),0)+IF(V22="Double",VLOOKUP($P22,$S$8:$V$12,3,FALSE()),0)+IF(V22="Triple",VLOOKUP($P22,$S$8:$V$12,4,FALSE()),0)</f>
        <v>130</v>
      </c>
      <c r="AE22" s="15">
        <f t="shared" si="1"/>
        <v>0</v>
      </c>
      <c r="AF22" s="36"/>
    </row>
    <row r="23" spans="1:32" x14ac:dyDescent="0.3">
      <c r="A23" s="35"/>
      <c r="B23" s="73">
        <v>1</v>
      </c>
      <c r="C23" s="175"/>
      <c r="D23" s="176"/>
      <c r="E23" s="177"/>
      <c r="F23" s="178"/>
      <c r="G23" s="179"/>
      <c r="H23" s="176"/>
      <c r="I23" s="176"/>
      <c r="J23" s="181"/>
      <c r="K23" s="179"/>
      <c r="L23" s="176"/>
      <c r="M23" s="176"/>
      <c r="N23" s="183"/>
      <c r="O23" s="145"/>
      <c r="P23" s="184"/>
      <c r="Q23" s="284"/>
      <c r="R23" s="221"/>
      <c r="S23" s="222"/>
      <c r="T23" s="223"/>
      <c r="U23" s="224"/>
      <c r="V23" s="225"/>
      <c r="W23" s="226">
        <f t="shared" ref="W23:W47" si="7">IFERROR(SUM(Y23:AE23),"choose hotel")</f>
        <v>0</v>
      </c>
      <c r="X23" s="15"/>
      <c r="Y23" s="82">
        <f>IF(Q23="Single",VLOOKUP($P23,$S$8:$V$9,2,FALSE()),0)+IF(Q23="Double",VLOOKUP($P23,$S$8:$V$9,3,FALSE()),0)+IF(Q23="Triple",VLOOKUP($P23,$S$8:$V$9,4,FALSE()),0)</f>
        <v>0</v>
      </c>
      <c r="Z23" s="82">
        <f t="shared" si="2"/>
        <v>0</v>
      </c>
      <c r="AA23" s="82">
        <f t="shared" si="3"/>
        <v>0</v>
      </c>
      <c r="AB23" s="82">
        <f t="shared" si="4"/>
        <v>0</v>
      </c>
      <c r="AC23" s="82">
        <f t="shared" si="5"/>
        <v>0</v>
      </c>
      <c r="AD23" s="82">
        <f t="shared" si="6"/>
        <v>0</v>
      </c>
      <c r="AE23" s="15">
        <f t="shared" si="1"/>
        <v>0</v>
      </c>
      <c r="AF23" s="36"/>
    </row>
    <row r="24" spans="1:32" x14ac:dyDescent="0.3">
      <c r="A24" s="35"/>
      <c r="B24" s="83">
        <v>2</v>
      </c>
      <c r="C24" s="148"/>
      <c r="D24" s="149"/>
      <c r="E24" s="150"/>
      <c r="F24" s="151"/>
      <c r="G24" s="152"/>
      <c r="H24" s="149"/>
      <c r="I24" s="149"/>
      <c r="J24" s="154"/>
      <c r="K24" s="152"/>
      <c r="L24" s="149"/>
      <c r="M24" s="149"/>
      <c r="N24" s="155"/>
      <c r="O24" s="156"/>
      <c r="P24" s="185"/>
      <c r="Q24" s="285"/>
      <c r="R24" s="228"/>
      <c r="S24" s="229"/>
      <c r="T24" s="230"/>
      <c r="U24" s="231"/>
      <c r="V24" s="232"/>
      <c r="W24" s="233">
        <f t="shared" si="7"/>
        <v>0</v>
      </c>
      <c r="X24" s="15"/>
      <c r="Y24" s="82">
        <f>IF(Q24="Single",VLOOKUP($P24,$S$8:$V$9,2,FALSE()),0)+IF(Q24="Double",VLOOKUP($P24,$S$8:$V$9,3,FALSE()),0)+IF(Q24="Triple",VLOOKUP($P24,$S$8:$V$9,4,FALSE()),0)</f>
        <v>0</v>
      </c>
      <c r="Z24" s="82">
        <f t="shared" si="2"/>
        <v>0</v>
      </c>
      <c r="AA24" s="82">
        <f t="shared" si="3"/>
        <v>0</v>
      </c>
      <c r="AB24" s="82">
        <f t="shared" si="4"/>
        <v>0</v>
      </c>
      <c r="AC24" s="82">
        <f t="shared" si="5"/>
        <v>0</v>
      </c>
      <c r="AD24" s="82">
        <f t="shared" si="6"/>
        <v>0</v>
      </c>
      <c r="AE24" s="15">
        <f t="shared" si="1"/>
        <v>0</v>
      </c>
      <c r="AF24" s="36"/>
    </row>
    <row r="25" spans="1:32" x14ac:dyDescent="0.3">
      <c r="A25" s="35"/>
      <c r="B25" s="73">
        <v>3</v>
      </c>
      <c r="C25" s="148"/>
      <c r="D25" s="149"/>
      <c r="E25" s="150"/>
      <c r="F25" s="151"/>
      <c r="G25" s="152"/>
      <c r="H25" s="149"/>
      <c r="I25" s="149"/>
      <c r="J25" s="154"/>
      <c r="K25" s="152"/>
      <c r="L25" s="149"/>
      <c r="M25" s="149"/>
      <c r="N25" s="155"/>
      <c r="O25" s="156"/>
      <c r="P25" s="185"/>
      <c r="Q25" s="285"/>
      <c r="R25" s="228"/>
      <c r="S25" s="229"/>
      <c r="T25" s="230"/>
      <c r="U25" s="231"/>
      <c r="V25" s="232"/>
      <c r="W25" s="233">
        <f t="shared" si="7"/>
        <v>0</v>
      </c>
      <c r="X25" s="15"/>
      <c r="Y25" s="82">
        <f>IF(Q25="Single",VLOOKUP($P25,$S$8:$V$9,2,FALSE()),0)+IF(Q25="Double",VLOOKUP($P25,$S$8:$V$9,3,FALSE()),0)+IF(Q25="Triple",VLOOKUP($P25,$S$8:$V$9,4,FALSE()),0)</f>
        <v>0</v>
      </c>
      <c r="Z25" s="82">
        <f t="shared" si="2"/>
        <v>0</v>
      </c>
      <c r="AA25" s="82">
        <f t="shared" si="3"/>
        <v>0</v>
      </c>
      <c r="AB25" s="82">
        <f t="shared" si="4"/>
        <v>0</v>
      </c>
      <c r="AC25" s="82">
        <f t="shared" si="5"/>
        <v>0</v>
      </c>
      <c r="AD25" s="82">
        <f t="shared" si="6"/>
        <v>0</v>
      </c>
      <c r="AE25" s="15">
        <f t="shared" si="1"/>
        <v>0</v>
      </c>
      <c r="AF25" s="36"/>
    </row>
    <row r="26" spans="1:32" x14ac:dyDescent="0.3">
      <c r="A26" s="35"/>
      <c r="B26" s="83">
        <v>4</v>
      </c>
      <c r="C26" s="148"/>
      <c r="D26" s="149"/>
      <c r="E26" s="150"/>
      <c r="F26" s="151"/>
      <c r="G26" s="152"/>
      <c r="H26" s="149"/>
      <c r="I26" s="149"/>
      <c r="J26" s="154"/>
      <c r="K26" s="152"/>
      <c r="L26" s="149"/>
      <c r="M26" s="149"/>
      <c r="N26" s="155"/>
      <c r="O26" s="156"/>
      <c r="P26" s="185"/>
      <c r="Q26" s="285"/>
      <c r="R26" s="221"/>
      <c r="S26" s="222"/>
      <c r="T26" s="223"/>
      <c r="U26" s="224"/>
      <c r="V26" s="225"/>
      <c r="W26" s="233">
        <f t="shared" si="7"/>
        <v>0</v>
      </c>
      <c r="X26" s="15"/>
      <c r="Y26" s="82">
        <f t="shared" ref="Y26:Y47" si="8">IF(Q26="Single",VLOOKUP($P26,$S$8:$V$12,2,FALSE()),0)+IF(Q26="Double",VLOOKUP($P26,$S$8:$V$12,3,FALSE()),0)+IF(Q26="Triple",VLOOKUP($P26,$S$8:$V$12,4,FALSE()),0)</f>
        <v>0</v>
      </c>
      <c r="Z26" s="82">
        <f t="shared" si="2"/>
        <v>0</v>
      </c>
      <c r="AA26" s="82">
        <f t="shared" si="3"/>
        <v>0</v>
      </c>
      <c r="AB26" s="82">
        <f t="shared" si="4"/>
        <v>0</v>
      </c>
      <c r="AC26" s="82">
        <f t="shared" si="5"/>
        <v>0</v>
      </c>
      <c r="AD26" s="82">
        <f t="shared" si="6"/>
        <v>0</v>
      </c>
      <c r="AE26" s="15">
        <f t="shared" si="1"/>
        <v>0</v>
      </c>
      <c r="AF26" s="36"/>
    </row>
    <row r="27" spans="1:32" x14ac:dyDescent="0.3">
      <c r="A27" s="35"/>
      <c r="B27" s="73">
        <v>5</v>
      </c>
      <c r="C27" s="148"/>
      <c r="D27" s="149"/>
      <c r="E27" s="150"/>
      <c r="F27" s="151"/>
      <c r="G27" s="152"/>
      <c r="H27" s="149"/>
      <c r="I27" s="149"/>
      <c r="J27" s="154"/>
      <c r="K27" s="152"/>
      <c r="L27" s="149"/>
      <c r="M27" s="149"/>
      <c r="N27" s="155"/>
      <c r="O27" s="156"/>
      <c r="P27" s="185"/>
      <c r="Q27" s="285"/>
      <c r="R27" s="228"/>
      <c r="S27" s="229"/>
      <c r="T27" s="230"/>
      <c r="U27" s="231"/>
      <c r="V27" s="232"/>
      <c r="W27" s="233">
        <f t="shared" si="7"/>
        <v>0</v>
      </c>
      <c r="X27" s="15"/>
      <c r="Y27" s="82">
        <f t="shared" si="8"/>
        <v>0</v>
      </c>
      <c r="Z27" s="82">
        <f t="shared" si="2"/>
        <v>0</v>
      </c>
      <c r="AA27" s="82">
        <f t="shared" si="3"/>
        <v>0</v>
      </c>
      <c r="AB27" s="82">
        <f t="shared" si="4"/>
        <v>0</v>
      </c>
      <c r="AC27" s="82">
        <f t="shared" si="5"/>
        <v>0</v>
      </c>
      <c r="AD27" s="82">
        <f t="shared" si="6"/>
        <v>0</v>
      </c>
      <c r="AE27" s="15">
        <f t="shared" si="1"/>
        <v>0</v>
      </c>
      <c r="AF27" s="36"/>
    </row>
    <row r="28" spans="1:32" x14ac:dyDescent="0.3">
      <c r="A28" s="35"/>
      <c r="B28" s="83">
        <v>6</v>
      </c>
      <c r="C28" s="148"/>
      <c r="D28" s="149"/>
      <c r="E28" s="150"/>
      <c r="F28" s="151"/>
      <c r="G28" s="152"/>
      <c r="H28" s="149"/>
      <c r="I28" s="149"/>
      <c r="J28" s="154"/>
      <c r="K28" s="152"/>
      <c r="L28" s="149"/>
      <c r="M28" s="149"/>
      <c r="N28" s="155"/>
      <c r="O28" s="156"/>
      <c r="P28" s="185"/>
      <c r="Q28" s="285"/>
      <c r="R28" s="228"/>
      <c r="S28" s="229"/>
      <c r="T28" s="230"/>
      <c r="U28" s="231"/>
      <c r="V28" s="232"/>
      <c r="W28" s="233">
        <f t="shared" si="7"/>
        <v>0</v>
      </c>
      <c r="X28" s="15"/>
      <c r="Y28" s="82">
        <f t="shared" si="8"/>
        <v>0</v>
      </c>
      <c r="Z28" s="82">
        <f t="shared" si="2"/>
        <v>0</v>
      </c>
      <c r="AA28" s="82">
        <f t="shared" si="3"/>
        <v>0</v>
      </c>
      <c r="AB28" s="82">
        <f t="shared" si="4"/>
        <v>0</v>
      </c>
      <c r="AC28" s="82">
        <f t="shared" si="5"/>
        <v>0</v>
      </c>
      <c r="AD28" s="82">
        <f t="shared" si="6"/>
        <v>0</v>
      </c>
      <c r="AE28" s="15">
        <f t="shared" si="1"/>
        <v>0</v>
      </c>
      <c r="AF28" s="36"/>
    </row>
    <row r="29" spans="1:32" x14ac:dyDescent="0.3">
      <c r="A29" s="35"/>
      <c r="B29" s="73">
        <v>7</v>
      </c>
      <c r="C29" s="148"/>
      <c r="D29" s="149"/>
      <c r="E29" s="150"/>
      <c r="F29" s="151"/>
      <c r="G29" s="152"/>
      <c r="H29" s="149"/>
      <c r="I29" s="149"/>
      <c r="J29" s="154"/>
      <c r="K29" s="152"/>
      <c r="L29" s="149"/>
      <c r="M29" s="149"/>
      <c r="N29" s="155"/>
      <c r="O29" s="156"/>
      <c r="P29" s="185"/>
      <c r="Q29" s="285"/>
      <c r="R29" s="228"/>
      <c r="S29" s="229"/>
      <c r="T29" s="230"/>
      <c r="U29" s="231"/>
      <c r="V29" s="232"/>
      <c r="W29" s="233">
        <f t="shared" si="7"/>
        <v>0</v>
      </c>
      <c r="X29" s="15"/>
      <c r="Y29" s="82">
        <f t="shared" si="8"/>
        <v>0</v>
      </c>
      <c r="Z29" s="82">
        <f t="shared" si="2"/>
        <v>0</v>
      </c>
      <c r="AA29" s="82">
        <f t="shared" si="3"/>
        <v>0</v>
      </c>
      <c r="AB29" s="82">
        <f t="shared" si="4"/>
        <v>0</v>
      </c>
      <c r="AC29" s="82">
        <f t="shared" si="5"/>
        <v>0</v>
      </c>
      <c r="AD29" s="82">
        <f t="shared" si="6"/>
        <v>0</v>
      </c>
      <c r="AE29" s="15">
        <f t="shared" si="1"/>
        <v>0</v>
      </c>
      <c r="AF29" s="36"/>
    </row>
    <row r="30" spans="1:32" x14ac:dyDescent="0.3">
      <c r="A30" s="35"/>
      <c r="B30" s="83">
        <v>8</v>
      </c>
      <c r="C30" s="148"/>
      <c r="D30" s="149"/>
      <c r="E30" s="150"/>
      <c r="F30" s="151"/>
      <c r="G30" s="152"/>
      <c r="H30" s="149"/>
      <c r="I30" s="149"/>
      <c r="J30" s="154"/>
      <c r="K30" s="152"/>
      <c r="L30" s="149"/>
      <c r="M30" s="149"/>
      <c r="N30" s="155"/>
      <c r="O30" s="156"/>
      <c r="P30" s="185"/>
      <c r="Q30" s="285"/>
      <c r="R30" s="228"/>
      <c r="S30" s="229"/>
      <c r="T30" s="230"/>
      <c r="U30" s="231"/>
      <c r="V30" s="232"/>
      <c r="W30" s="233">
        <f t="shared" si="7"/>
        <v>0</v>
      </c>
      <c r="X30" s="15"/>
      <c r="Y30" s="82">
        <f t="shared" si="8"/>
        <v>0</v>
      </c>
      <c r="Z30" s="82">
        <f t="shared" si="2"/>
        <v>0</v>
      </c>
      <c r="AA30" s="82">
        <f t="shared" si="3"/>
        <v>0</v>
      </c>
      <c r="AB30" s="82">
        <f t="shared" si="4"/>
        <v>0</v>
      </c>
      <c r="AC30" s="82">
        <f t="shared" si="5"/>
        <v>0</v>
      </c>
      <c r="AD30" s="82">
        <f t="shared" si="6"/>
        <v>0</v>
      </c>
      <c r="AE30" s="15">
        <f t="shared" si="1"/>
        <v>0</v>
      </c>
      <c r="AF30" s="36"/>
    </row>
    <row r="31" spans="1:32" x14ac:dyDescent="0.3">
      <c r="A31" s="35"/>
      <c r="B31" s="73">
        <v>9</v>
      </c>
      <c r="C31" s="148"/>
      <c r="D31" s="149"/>
      <c r="E31" s="150"/>
      <c r="F31" s="151"/>
      <c r="G31" s="152"/>
      <c r="H31" s="149"/>
      <c r="I31" s="149"/>
      <c r="J31" s="154"/>
      <c r="K31" s="152"/>
      <c r="L31" s="149"/>
      <c r="M31" s="149"/>
      <c r="N31" s="155"/>
      <c r="O31" s="156"/>
      <c r="P31" s="185"/>
      <c r="Q31" s="285"/>
      <c r="R31" s="228"/>
      <c r="S31" s="229"/>
      <c r="T31" s="230"/>
      <c r="U31" s="231"/>
      <c r="V31" s="232"/>
      <c r="W31" s="233">
        <f t="shared" si="7"/>
        <v>0</v>
      </c>
      <c r="X31" s="15"/>
      <c r="Y31" s="82">
        <f t="shared" si="8"/>
        <v>0</v>
      </c>
      <c r="Z31" s="82">
        <f t="shared" si="2"/>
        <v>0</v>
      </c>
      <c r="AA31" s="82">
        <f t="shared" si="3"/>
        <v>0</v>
      </c>
      <c r="AB31" s="82">
        <f t="shared" si="4"/>
        <v>0</v>
      </c>
      <c r="AC31" s="82">
        <f t="shared" si="5"/>
        <v>0</v>
      </c>
      <c r="AD31" s="82">
        <f t="shared" si="6"/>
        <v>0</v>
      </c>
      <c r="AE31" s="15">
        <f t="shared" si="1"/>
        <v>0</v>
      </c>
      <c r="AF31" s="36"/>
    </row>
    <row r="32" spans="1:32" x14ac:dyDescent="0.3">
      <c r="A32" s="35"/>
      <c r="B32" s="83">
        <v>10</v>
      </c>
      <c r="C32" s="148"/>
      <c r="D32" s="149"/>
      <c r="E32" s="150"/>
      <c r="F32" s="151"/>
      <c r="G32" s="152"/>
      <c r="H32" s="149"/>
      <c r="I32" s="149"/>
      <c r="J32" s="154"/>
      <c r="K32" s="152"/>
      <c r="L32" s="149"/>
      <c r="M32" s="149"/>
      <c r="N32" s="155"/>
      <c r="O32" s="156"/>
      <c r="P32" s="185"/>
      <c r="Q32" s="285"/>
      <c r="R32" s="228"/>
      <c r="S32" s="229"/>
      <c r="T32" s="230"/>
      <c r="U32" s="231"/>
      <c r="V32" s="232"/>
      <c r="W32" s="233">
        <f t="shared" si="7"/>
        <v>0</v>
      </c>
      <c r="X32" s="15"/>
      <c r="Y32" s="82">
        <f t="shared" si="8"/>
        <v>0</v>
      </c>
      <c r="Z32" s="82">
        <f t="shared" si="2"/>
        <v>0</v>
      </c>
      <c r="AA32" s="82">
        <f t="shared" si="3"/>
        <v>0</v>
      </c>
      <c r="AB32" s="82">
        <f t="shared" si="4"/>
        <v>0</v>
      </c>
      <c r="AC32" s="82">
        <f t="shared" si="5"/>
        <v>0</v>
      </c>
      <c r="AD32" s="82">
        <f t="shared" si="6"/>
        <v>0</v>
      </c>
      <c r="AE32" s="15">
        <f t="shared" si="1"/>
        <v>0</v>
      </c>
      <c r="AF32" s="36"/>
    </row>
    <row r="33" spans="1:32" x14ac:dyDescent="0.3">
      <c r="A33" s="35"/>
      <c r="B33" s="73">
        <v>11</v>
      </c>
      <c r="C33" s="148"/>
      <c r="D33" s="149"/>
      <c r="E33" s="150"/>
      <c r="F33" s="151"/>
      <c r="G33" s="152"/>
      <c r="H33" s="149"/>
      <c r="I33" s="149"/>
      <c r="J33" s="154"/>
      <c r="K33" s="152"/>
      <c r="L33" s="149"/>
      <c r="M33" s="149"/>
      <c r="N33" s="155"/>
      <c r="O33" s="156"/>
      <c r="P33" s="185"/>
      <c r="Q33" s="285"/>
      <c r="R33" s="228"/>
      <c r="S33" s="229"/>
      <c r="T33" s="230"/>
      <c r="U33" s="231"/>
      <c r="V33" s="232"/>
      <c r="W33" s="233">
        <f t="shared" si="7"/>
        <v>0</v>
      </c>
      <c r="X33" s="15"/>
      <c r="Y33" s="82">
        <f t="shared" si="8"/>
        <v>0</v>
      </c>
      <c r="Z33" s="82">
        <f t="shared" si="2"/>
        <v>0</v>
      </c>
      <c r="AA33" s="82">
        <f t="shared" si="3"/>
        <v>0</v>
      </c>
      <c r="AB33" s="82">
        <f t="shared" si="4"/>
        <v>0</v>
      </c>
      <c r="AC33" s="82">
        <f t="shared" si="5"/>
        <v>0</v>
      </c>
      <c r="AD33" s="82">
        <f t="shared" si="6"/>
        <v>0</v>
      </c>
      <c r="AE33" s="15">
        <f t="shared" si="1"/>
        <v>0</v>
      </c>
      <c r="AF33" s="36"/>
    </row>
    <row r="34" spans="1:32" x14ac:dyDescent="0.3">
      <c r="A34" s="35"/>
      <c r="B34" s="83">
        <v>12</v>
      </c>
      <c r="C34" s="148"/>
      <c r="D34" s="149"/>
      <c r="E34" s="150"/>
      <c r="F34" s="151"/>
      <c r="G34" s="152"/>
      <c r="H34" s="149"/>
      <c r="I34" s="149"/>
      <c r="J34" s="154"/>
      <c r="K34" s="152"/>
      <c r="L34" s="149"/>
      <c r="M34" s="149"/>
      <c r="N34" s="155"/>
      <c r="O34" s="156"/>
      <c r="P34" s="185"/>
      <c r="Q34" s="285"/>
      <c r="R34" s="228"/>
      <c r="S34" s="229"/>
      <c r="T34" s="230"/>
      <c r="U34" s="231"/>
      <c r="V34" s="232"/>
      <c r="W34" s="233">
        <f t="shared" si="7"/>
        <v>0</v>
      </c>
      <c r="X34" s="15"/>
      <c r="Y34" s="82">
        <f t="shared" si="8"/>
        <v>0</v>
      </c>
      <c r="Z34" s="82">
        <f t="shared" si="2"/>
        <v>0</v>
      </c>
      <c r="AA34" s="82">
        <f t="shared" si="3"/>
        <v>0</v>
      </c>
      <c r="AB34" s="82">
        <f t="shared" si="4"/>
        <v>0</v>
      </c>
      <c r="AC34" s="82">
        <f t="shared" si="5"/>
        <v>0</v>
      </c>
      <c r="AD34" s="82">
        <f t="shared" si="6"/>
        <v>0</v>
      </c>
      <c r="AE34" s="15">
        <f t="shared" si="1"/>
        <v>0</v>
      </c>
      <c r="AF34" s="36"/>
    </row>
    <row r="35" spans="1:32" x14ac:dyDescent="0.3">
      <c r="A35" s="35"/>
      <c r="B35" s="73">
        <v>13</v>
      </c>
      <c r="C35" s="148"/>
      <c r="D35" s="149"/>
      <c r="E35" s="150"/>
      <c r="F35" s="151"/>
      <c r="G35" s="152"/>
      <c r="H35" s="149"/>
      <c r="I35" s="149"/>
      <c r="J35" s="154"/>
      <c r="K35" s="152"/>
      <c r="L35" s="149"/>
      <c r="M35" s="149"/>
      <c r="N35" s="155"/>
      <c r="O35" s="156"/>
      <c r="P35" s="185"/>
      <c r="Q35" s="285"/>
      <c r="R35" s="228"/>
      <c r="S35" s="229"/>
      <c r="T35" s="230"/>
      <c r="U35" s="231"/>
      <c r="V35" s="232"/>
      <c r="W35" s="233">
        <f t="shared" si="7"/>
        <v>0</v>
      </c>
      <c r="X35" s="15"/>
      <c r="Y35" s="82">
        <f t="shared" si="8"/>
        <v>0</v>
      </c>
      <c r="Z35" s="82">
        <f t="shared" si="2"/>
        <v>0</v>
      </c>
      <c r="AA35" s="82">
        <f t="shared" si="3"/>
        <v>0</v>
      </c>
      <c r="AB35" s="82">
        <f t="shared" si="4"/>
        <v>0</v>
      </c>
      <c r="AC35" s="82">
        <f t="shared" si="5"/>
        <v>0</v>
      </c>
      <c r="AD35" s="82">
        <f t="shared" si="6"/>
        <v>0</v>
      </c>
      <c r="AE35" s="15">
        <f t="shared" si="1"/>
        <v>0</v>
      </c>
      <c r="AF35" s="36"/>
    </row>
    <row r="36" spans="1:32" x14ac:dyDescent="0.3">
      <c r="A36" s="35"/>
      <c r="B36" s="83">
        <v>14</v>
      </c>
      <c r="C36" s="148"/>
      <c r="D36" s="149"/>
      <c r="E36" s="150"/>
      <c r="F36" s="151"/>
      <c r="G36" s="152"/>
      <c r="H36" s="149"/>
      <c r="I36" s="149"/>
      <c r="J36" s="154"/>
      <c r="K36" s="152"/>
      <c r="L36" s="149"/>
      <c r="M36" s="149"/>
      <c r="N36" s="155"/>
      <c r="O36" s="156"/>
      <c r="P36" s="185"/>
      <c r="Q36" s="285"/>
      <c r="R36" s="228"/>
      <c r="S36" s="229"/>
      <c r="T36" s="230"/>
      <c r="U36" s="231"/>
      <c r="V36" s="232"/>
      <c r="W36" s="233">
        <f t="shared" si="7"/>
        <v>0</v>
      </c>
      <c r="X36" s="15"/>
      <c r="Y36" s="82">
        <f t="shared" si="8"/>
        <v>0</v>
      </c>
      <c r="Z36" s="82">
        <f t="shared" si="2"/>
        <v>0</v>
      </c>
      <c r="AA36" s="82">
        <f t="shared" si="3"/>
        <v>0</v>
      </c>
      <c r="AB36" s="82">
        <f t="shared" si="4"/>
        <v>0</v>
      </c>
      <c r="AC36" s="82">
        <f t="shared" si="5"/>
        <v>0</v>
      </c>
      <c r="AD36" s="82">
        <f t="shared" si="6"/>
        <v>0</v>
      </c>
      <c r="AE36" s="15">
        <f t="shared" si="1"/>
        <v>0</v>
      </c>
      <c r="AF36" s="36"/>
    </row>
    <row r="37" spans="1:32" x14ac:dyDescent="0.3">
      <c r="A37" s="35"/>
      <c r="B37" s="73">
        <v>15</v>
      </c>
      <c r="C37" s="148"/>
      <c r="D37" s="149"/>
      <c r="E37" s="150"/>
      <c r="F37" s="151"/>
      <c r="G37" s="152"/>
      <c r="H37" s="149"/>
      <c r="I37" s="149"/>
      <c r="J37" s="154"/>
      <c r="K37" s="152"/>
      <c r="L37" s="149"/>
      <c r="M37" s="149"/>
      <c r="N37" s="155"/>
      <c r="O37" s="156"/>
      <c r="P37" s="185"/>
      <c r="Q37" s="285"/>
      <c r="R37" s="228"/>
      <c r="S37" s="229"/>
      <c r="T37" s="230"/>
      <c r="U37" s="231"/>
      <c r="V37" s="232"/>
      <c r="W37" s="233">
        <f t="shared" si="7"/>
        <v>0</v>
      </c>
      <c r="X37" s="15"/>
      <c r="Y37" s="82">
        <f t="shared" si="8"/>
        <v>0</v>
      </c>
      <c r="Z37" s="82">
        <f t="shared" si="2"/>
        <v>0</v>
      </c>
      <c r="AA37" s="82">
        <f t="shared" si="3"/>
        <v>0</v>
      </c>
      <c r="AB37" s="82">
        <f t="shared" si="4"/>
        <v>0</v>
      </c>
      <c r="AC37" s="82">
        <f t="shared" si="5"/>
        <v>0</v>
      </c>
      <c r="AD37" s="82">
        <f t="shared" si="6"/>
        <v>0</v>
      </c>
      <c r="AE37" s="15">
        <f t="shared" si="1"/>
        <v>0</v>
      </c>
      <c r="AF37" s="36"/>
    </row>
    <row r="38" spans="1:32" x14ac:dyDescent="0.3">
      <c r="A38" s="35"/>
      <c r="B38" s="83">
        <v>16</v>
      </c>
      <c r="C38" s="148"/>
      <c r="D38" s="149"/>
      <c r="E38" s="150"/>
      <c r="F38" s="151"/>
      <c r="G38" s="152"/>
      <c r="H38" s="149"/>
      <c r="I38" s="149"/>
      <c r="J38" s="154"/>
      <c r="K38" s="152"/>
      <c r="L38" s="149"/>
      <c r="M38" s="149"/>
      <c r="N38" s="155"/>
      <c r="O38" s="156"/>
      <c r="P38" s="185"/>
      <c r="Q38" s="285"/>
      <c r="R38" s="228"/>
      <c r="S38" s="229"/>
      <c r="T38" s="230"/>
      <c r="U38" s="231"/>
      <c r="V38" s="232"/>
      <c r="W38" s="233">
        <f t="shared" si="7"/>
        <v>0</v>
      </c>
      <c r="X38" s="15"/>
      <c r="Y38" s="82">
        <f t="shared" si="8"/>
        <v>0</v>
      </c>
      <c r="Z38" s="82">
        <f t="shared" si="2"/>
        <v>0</v>
      </c>
      <c r="AA38" s="82">
        <f t="shared" si="3"/>
        <v>0</v>
      </c>
      <c r="AB38" s="82">
        <f t="shared" si="4"/>
        <v>0</v>
      </c>
      <c r="AC38" s="82">
        <f t="shared" si="5"/>
        <v>0</v>
      </c>
      <c r="AD38" s="82">
        <f t="shared" si="6"/>
        <v>0</v>
      </c>
      <c r="AE38" s="15">
        <f t="shared" si="1"/>
        <v>0</v>
      </c>
      <c r="AF38" s="36"/>
    </row>
    <row r="39" spans="1:32" x14ac:dyDescent="0.3">
      <c r="A39" s="35"/>
      <c r="B39" s="73">
        <v>17</v>
      </c>
      <c r="C39" s="148"/>
      <c r="D39" s="149"/>
      <c r="E39" s="150"/>
      <c r="F39" s="151"/>
      <c r="G39" s="152"/>
      <c r="H39" s="149"/>
      <c r="I39" s="149"/>
      <c r="J39" s="154"/>
      <c r="K39" s="152"/>
      <c r="L39" s="149"/>
      <c r="M39" s="149"/>
      <c r="N39" s="155"/>
      <c r="O39" s="156"/>
      <c r="P39" s="185"/>
      <c r="Q39" s="285"/>
      <c r="R39" s="228"/>
      <c r="S39" s="229"/>
      <c r="T39" s="230"/>
      <c r="U39" s="231"/>
      <c r="V39" s="232"/>
      <c r="W39" s="233">
        <f t="shared" si="7"/>
        <v>0</v>
      </c>
      <c r="X39" s="15"/>
      <c r="Y39" s="82">
        <f t="shared" si="8"/>
        <v>0</v>
      </c>
      <c r="Z39" s="82">
        <f t="shared" si="2"/>
        <v>0</v>
      </c>
      <c r="AA39" s="82">
        <f t="shared" si="3"/>
        <v>0</v>
      </c>
      <c r="AB39" s="82">
        <f t="shared" si="4"/>
        <v>0</v>
      </c>
      <c r="AC39" s="82">
        <f t="shared" si="5"/>
        <v>0</v>
      </c>
      <c r="AD39" s="82">
        <f t="shared" si="6"/>
        <v>0</v>
      </c>
      <c r="AE39" s="15">
        <f t="shared" si="1"/>
        <v>0</v>
      </c>
      <c r="AF39" s="36"/>
    </row>
    <row r="40" spans="1:32" x14ac:dyDescent="0.3">
      <c r="A40" s="35"/>
      <c r="B40" s="83">
        <v>18</v>
      </c>
      <c r="C40" s="148"/>
      <c r="D40" s="149"/>
      <c r="E40" s="150"/>
      <c r="F40" s="151"/>
      <c r="G40" s="152"/>
      <c r="H40" s="149"/>
      <c r="I40" s="149"/>
      <c r="J40" s="154"/>
      <c r="K40" s="152"/>
      <c r="L40" s="149"/>
      <c r="M40" s="149"/>
      <c r="N40" s="155"/>
      <c r="O40" s="156"/>
      <c r="P40" s="185"/>
      <c r="Q40" s="285"/>
      <c r="R40" s="228"/>
      <c r="S40" s="229"/>
      <c r="T40" s="230"/>
      <c r="U40" s="231"/>
      <c r="V40" s="232"/>
      <c r="W40" s="233">
        <f t="shared" si="7"/>
        <v>0</v>
      </c>
      <c r="X40" s="15"/>
      <c r="Y40" s="82">
        <f t="shared" si="8"/>
        <v>0</v>
      </c>
      <c r="Z40" s="82">
        <f t="shared" si="2"/>
        <v>0</v>
      </c>
      <c r="AA40" s="82">
        <f t="shared" si="3"/>
        <v>0</v>
      </c>
      <c r="AB40" s="82">
        <f t="shared" si="4"/>
        <v>0</v>
      </c>
      <c r="AC40" s="82">
        <f t="shared" si="5"/>
        <v>0</v>
      </c>
      <c r="AD40" s="82">
        <f t="shared" si="6"/>
        <v>0</v>
      </c>
      <c r="AE40" s="15">
        <f t="shared" si="1"/>
        <v>0</v>
      </c>
      <c r="AF40" s="36"/>
    </row>
    <row r="41" spans="1:32" x14ac:dyDescent="0.3">
      <c r="A41" s="35"/>
      <c r="B41" s="73">
        <v>19</v>
      </c>
      <c r="C41" s="148"/>
      <c r="D41" s="149"/>
      <c r="E41" s="150"/>
      <c r="F41" s="151"/>
      <c r="G41" s="152"/>
      <c r="H41" s="149"/>
      <c r="I41" s="149"/>
      <c r="J41" s="154"/>
      <c r="K41" s="152"/>
      <c r="L41" s="149"/>
      <c r="M41" s="149"/>
      <c r="N41" s="155"/>
      <c r="O41" s="156"/>
      <c r="P41" s="185"/>
      <c r="Q41" s="285"/>
      <c r="R41" s="228"/>
      <c r="S41" s="229"/>
      <c r="T41" s="230"/>
      <c r="U41" s="231"/>
      <c r="V41" s="232"/>
      <c r="W41" s="233">
        <f t="shared" si="7"/>
        <v>0</v>
      </c>
      <c r="X41" s="15"/>
      <c r="Y41" s="82">
        <f t="shared" si="8"/>
        <v>0</v>
      </c>
      <c r="Z41" s="82">
        <f t="shared" si="2"/>
        <v>0</v>
      </c>
      <c r="AA41" s="82">
        <f t="shared" si="3"/>
        <v>0</v>
      </c>
      <c r="AB41" s="82">
        <f t="shared" si="4"/>
        <v>0</v>
      </c>
      <c r="AC41" s="82">
        <f t="shared" si="5"/>
        <v>0</v>
      </c>
      <c r="AD41" s="82">
        <f t="shared" si="6"/>
        <v>0</v>
      </c>
      <c r="AE41" s="15">
        <f t="shared" si="1"/>
        <v>0</v>
      </c>
      <c r="AF41" s="36"/>
    </row>
    <row r="42" spans="1:32" x14ac:dyDescent="0.3">
      <c r="A42" s="35"/>
      <c r="B42" s="83">
        <v>20</v>
      </c>
      <c r="C42" s="148"/>
      <c r="D42" s="149"/>
      <c r="E42" s="150"/>
      <c r="F42" s="151"/>
      <c r="G42" s="152"/>
      <c r="H42" s="149"/>
      <c r="I42" s="149"/>
      <c r="J42" s="154"/>
      <c r="K42" s="152"/>
      <c r="L42" s="149"/>
      <c r="M42" s="149"/>
      <c r="N42" s="155"/>
      <c r="O42" s="156"/>
      <c r="P42" s="185"/>
      <c r="Q42" s="285"/>
      <c r="R42" s="228"/>
      <c r="S42" s="229"/>
      <c r="T42" s="230"/>
      <c r="U42" s="231"/>
      <c r="V42" s="232"/>
      <c r="W42" s="233">
        <f t="shared" si="7"/>
        <v>0</v>
      </c>
      <c r="X42" s="15"/>
      <c r="Y42" s="82">
        <f t="shared" si="8"/>
        <v>0</v>
      </c>
      <c r="Z42" s="82">
        <f t="shared" si="2"/>
        <v>0</v>
      </c>
      <c r="AA42" s="82">
        <f t="shared" si="3"/>
        <v>0</v>
      </c>
      <c r="AB42" s="82">
        <f t="shared" si="4"/>
        <v>0</v>
      </c>
      <c r="AC42" s="82">
        <f t="shared" si="5"/>
        <v>0</v>
      </c>
      <c r="AD42" s="82">
        <f t="shared" si="6"/>
        <v>0</v>
      </c>
      <c r="AE42" s="15">
        <f t="shared" si="1"/>
        <v>0</v>
      </c>
      <c r="AF42" s="36"/>
    </row>
    <row r="43" spans="1:32" x14ac:dyDescent="0.3">
      <c r="A43" s="35"/>
      <c r="B43" s="73">
        <v>21</v>
      </c>
      <c r="C43" s="148"/>
      <c r="D43" s="149"/>
      <c r="E43" s="150"/>
      <c r="F43" s="151"/>
      <c r="G43" s="152"/>
      <c r="H43" s="149"/>
      <c r="I43" s="149"/>
      <c r="J43" s="154"/>
      <c r="K43" s="152"/>
      <c r="L43" s="149"/>
      <c r="M43" s="149"/>
      <c r="N43" s="155"/>
      <c r="O43" s="156"/>
      <c r="P43" s="185"/>
      <c r="Q43" s="285"/>
      <c r="R43" s="228"/>
      <c r="S43" s="229"/>
      <c r="T43" s="230"/>
      <c r="U43" s="231"/>
      <c r="V43" s="232"/>
      <c r="W43" s="233">
        <f t="shared" si="7"/>
        <v>0</v>
      </c>
      <c r="X43" s="15"/>
      <c r="Y43" s="82">
        <f t="shared" si="8"/>
        <v>0</v>
      </c>
      <c r="Z43" s="82">
        <f t="shared" si="2"/>
        <v>0</v>
      </c>
      <c r="AA43" s="82">
        <f t="shared" si="3"/>
        <v>0</v>
      </c>
      <c r="AB43" s="82">
        <f t="shared" si="4"/>
        <v>0</v>
      </c>
      <c r="AC43" s="82">
        <f t="shared" si="5"/>
        <v>0</v>
      </c>
      <c r="AD43" s="82">
        <f t="shared" si="6"/>
        <v>0</v>
      </c>
      <c r="AE43" s="15">
        <f t="shared" si="1"/>
        <v>0</v>
      </c>
      <c r="AF43" s="36"/>
    </row>
    <row r="44" spans="1:32" x14ac:dyDescent="0.3">
      <c r="A44" s="35"/>
      <c r="B44" s="83">
        <v>22</v>
      </c>
      <c r="C44" s="148"/>
      <c r="D44" s="149"/>
      <c r="E44" s="150"/>
      <c r="F44" s="151"/>
      <c r="G44" s="152"/>
      <c r="H44" s="149"/>
      <c r="I44" s="149"/>
      <c r="J44" s="154"/>
      <c r="K44" s="152"/>
      <c r="L44" s="149"/>
      <c r="M44" s="149"/>
      <c r="N44" s="155"/>
      <c r="O44" s="156"/>
      <c r="P44" s="185"/>
      <c r="Q44" s="285"/>
      <c r="R44" s="228"/>
      <c r="S44" s="229"/>
      <c r="T44" s="230"/>
      <c r="U44" s="231"/>
      <c r="V44" s="232"/>
      <c r="W44" s="233">
        <f t="shared" si="7"/>
        <v>0</v>
      </c>
      <c r="X44" s="15"/>
      <c r="Y44" s="82">
        <f t="shared" si="8"/>
        <v>0</v>
      </c>
      <c r="Z44" s="82">
        <f t="shared" si="2"/>
        <v>0</v>
      </c>
      <c r="AA44" s="82">
        <f t="shared" si="3"/>
        <v>0</v>
      </c>
      <c r="AB44" s="82">
        <f t="shared" si="4"/>
        <v>0</v>
      </c>
      <c r="AC44" s="82">
        <f t="shared" si="5"/>
        <v>0</v>
      </c>
      <c r="AD44" s="82">
        <f t="shared" si="6"/>
        <v>0</v>
      </c>
      <c r="AE44" s="15">
        <f t="shared" si="1"/>
        <v>0</v>
      </c>
      <c r="AF44" s="36"/>
    </row>
    <row r="45" spans="1:32" x14ac:dyDescent="0.3">
      <c r="A45" s="35"/>
      <c r="B45" s="73">
        <v>23</v>
      </c>
      <c r="C45" s="148"/>
      <c r="D45" s="149"/>
      <c r="E45" s="150"/>
      <c r="F45" s="151"/>
      <c r="G45" s="152"/>
      <c r="H45" s="149"/>
      <c r="I45" s="149"/>
      <c r="J45" s="154"/>
      <c r="K45" s="152"/>
      <c r="L45" s="149"/>
      <c r="M45" s="149"/>
      <c r="N45" s="155"/>
      <c r="O45" s="156"/>
      <c r="P45" s="185"/>
      <c r="Q45" s="285"/>
      <c r="R45" s="228"/>
      <c r="S45" s="229"/>
      <c r="T45" s="230"/>
      <c r="U45" s="231"/>
      <c r="V45" s="232"/>
      <c r="W45" s="233">
        <f t="shared" si="7"/>
        <v>0</v>
      </c>
      <c r="X45" s="15"/>
      <c r="Y45" s="82">
        <f t="shared" si="8"/>
        <v>0</v>
      </c>
      <c r="Z45" s="82">
        <f t="shared" si="2"/>
        <v>0</v>
      </c>
      <c r="AA45" s="82">
        <f t="shared" si="3"/>
        <v>0</v>
      </c>
      <c r="AB45" s="82">
        <f t="shared" si="4"/>
        <v>0</v>
      </c>
      <c r="AC45" s="82">
        <f t="shared" si="5"/>
        <v>0</v>
      </c>
      <c r="AD45" s="82">
        <f t="shared" si="6"/>
        <v>0</v>
      </c>
      <c r="AE45" s="15">
        <f t="shared" si="1"/>
        <v>0</v>
      </c>
      <c r="AF45" s="36"/>
    </row>
    <row r="46" spans="1:32" x14ac:dyDescent="0.3">
      <c r="A46" s="35"/>
      <c r="B46" s="83">
        <v>24</v>
      </c>
      <c r="C46" s="148"/>
      <c r="D46" s="149"/>
      <c r="E46" s="150"/>
      <c r="F46" s="151"/>
      <c r="G46" s="152"/>
      <c r="H46" s="149"/>
      <c r="I46" s="149"/>
      <c r="J46" s="154"/>
      <c r="K46" s="152"/>
      <c r="L46" s="149"/>
      <c r="M46" s="149"/>
      <c r="N46" s="155"/>
      <c r="O46" s="156"/>
      <c r="P46" s="185"/>
      <c r="Q46" s="285"/>
      <c r="R46" s="228"/>
      <c r="S46" s="229"/>
      <c r="T46" s="230"/>
      <c r="U46" s="231"/>
      <c r="V46" s="232"/>
      <c r="W46" s="233">
        <f t="shared" si="7"/>
        <v>0</v>
      </c>
      <c r="X46" s="15"/>
      <c r="Y46" s="82">
        <f t="shared" si="8"/>
        <v>0</v>
      </c>
      <c r="Z46" s="82">
        <f t="shared" si="2"/>
        <v>0</v>
      </c>
      <c r="AA46" s="82">
        <f t="shared" si="3"/>
        <v>0</v>
      </c>
      <c r="AB46" s="82">
        <f t="shared" si="4"/>
        <v>0</v>
      </c>
      <c r="AC46" s="82">
        <f t="shared" si="5"/>
        <v>0</v>
      </c>
      <c r="AD46" s="82">
        <f t="shared" si="6"/>
        <v>0</v>
      </c>
      <c r="AE46" s="15">
        <f t="shared" si="1"/>
        <v>0</v>
      </c>
      <c r="AF46" s="36"/>
    </row>
    <row r="47" spans="1:32" x14ac:dyDescent="0.3">
      <c r="A47" s="35"/>
      <c r="B47" s="92">
        <v>25</v>
      </c>
      <c r="C47" s="159"/>
      <c r="D47" s="160"/>
      <c r="E47" s="161"/>
      <c r="F47" s="162"/>
      <c r="G47" s="163"/>
      <c r="H47" s="160"/>
      <c r="I47" s="160"/>
      <c r="J47" s="165"/>
      <c r="K47" s="163"/>
      <c r="L47" s="160"/>
      <c r="M47" s="160"/>
      <c r="N47" s="166"/>
      <c r="O47" s="167"/>
      <c r="P47" s="187"/>
      <c r="Q47" s="286"/>
      <c r="R47" s="235"/>
      <c r="S47" s="236"/>
      <c r="T47" s="237"/>
      <c r="U47" s="238"/>
      <c r="V47" s="239"/>
      <c r="W47" s="240">
        <f t="shared" si="7"/>
        <v>0</v>
      </c>
      <c r="X47" s="15"/>
      <c r="Y47" s="82">
        <f t="shared" si="8"/>
        <v>0</v>
      </c>
      <c r="Z47" s="82">
        <f t="shared" si="2"/>
        <v>0</v>
      </c>
      <c r="AA47" s="82">
        <f t="shared" si="3"/>
        <v>0</v>
      </c>
      <c r="AB47" s="82">
        <f t="shared" si="4"/>
        <v>0</v>
      </c>
      <c r="AC47" s="82">
        <f t="shared" si="5"/>
        <v>0</v>
      </c>
      <c r="AD47" s="82">
        <f t="shared" si="6"/>
        <v>0</v>
      </c>
      <c r="AE47" s="15">
        <f t="shared" si="1"/>
        <v>0</v>
      </c>
      <c r="AF47" s="36"/>
    </row>
    <row r="48" spans="1:32" x14ac:dyDescent="0.3">
      <c r="A48" s="3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36"/>
    </row>
    <row r="49" spans="1:32" x14ac:dyDescent="0.3">
      <c r="A49" s="3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36"/>
    </row>
    <row r="50" spans="1:32" x14ac:dyDescent="0.3">
      <c r="A50" s="3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36"/>
    </row>
    <row r="51" spans="1:32" x14ac:dyDescent="0.3">
      <c r="A51" s="3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36"/>
    </row>
    <row r="52" spans="1:32" x14ac:dyDescent="0.3">
      <c r="A52" s="3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36"/>
    </row>
    <row r="53" spans="1:32" x14ac:dyDescent="0.3">
      <c r="A53" s="3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36"/>
    </row>
    <row r="54" spans="1:32" x14ac:dyDescent="0.3">
      <c r="A54" s="3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36"/>
    </row>
    <row r="55" spans="1:32" x14ac:dyDescent="0.3">
      <c r="A55" s="100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  <c r="AC55" s="101"/>
      <c r="AD55" s="101"/>
      <c r="AE55" s="101"/>
      <c r="AF55" s="102"/>
    </row>
    <row r="56" spans="1:32" hidden="1" x14ac:dyDescent="0.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</row>
    <row r="57" spans="1:32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</row>
  </sheetData>
  <sheetProtection password="FB0B" sheet="1" objects="1" scenarios="1" selectLockedCells="1"/>
  <mergeCells count="23">
    <mergeCell ref="O17:O20"/>
    <mergeCell ref="P17:V18"/>
    <mergeCell ref="W17:W20"/>
    <mergeCell ref="G19:J19"/>
    <mergeCell ref="K19:N19"/>
    <mergeCell ref="P19:P20"/>
    <mergeCell ref="Q19:R19"/>
    <mergeCell ref="S19:T19"/>
    <mergeCell ref="U19:V19"/>
    <mergeCell ref="B14:F14"/>
    <mergeCell ref="H14:L14"/>
    <mergeCell ref="B17:B20"/>
    <mergeCell ref="C17:C20"/>
    <mergeCell ref="D17:D20"/>
    <mergeCell ref="E17:E20"/>
    <mergeCell ref="F17:F20"/>
    <mergeCell ref="G17:N18"/>
    <mergeCell ref="T1:V4"/>
    <mergeCell ref="G2:Q5"/>
    <mergeCell ref="B3:E3"/>
    <mergeCell ref="T6:V6"/>
    <mergeCell ref="B12:F12"/>
    <mergeCell ref="H12:L12"/>
  </mergeCells>
  <conditionalFormatting sqref="W23:W47">
    <cfRule type="containsText" dxfId="0" priority="2" operator="containsText" text="choose hotel">
      <formula>NOT(ISERROR(SEARCH("choose hotel",W23)))</formula>
    </cfRule>
  </conditionalFormatting>
  <dataValidations count="1">
    <dataValidation type="list" allowBlank="1" showInputMessage="1" showErrorMessage="1" sqref="O23:O47" xr:uid="{00000000-0002-0000-0600-000002000000}">
      <formula1>"Yes"</formula1>
      <formula2>0</formula2>
    </dataValidation>
  </dataValidations>
  <hyperlinks>
    <hyperlink ref="C5" r:id="rId1" xr:uid="{00000000-0004-0000-06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600-000000000000}">
          <x14:formula1>
            <xm:f>'Listy rozwijane'!$F$2:$F$3</xm:f>
          </x14:formula1>
          <x14:formula2>
            <xm:f>0</xm:f>
          </x14:formula2>
          <xm:sqref>E23:E47</xm:sqref>
        </x14:dataValidation>
        <x14:dataValidation type="list" allowBlank="1" showInputMessage="1" showErrorMessage="1" xr:uid="{00000000-0002-0000-0600-000001000000}">
          <x14:formula1>
            <xm:f>'Listy rozwijane'!$G$2:$G$22</xm:f>
          </x14:formula1>
          <x14:formula2>
            <xm:f>0</xm:f>
          </x14:formula2>
          <xm:sqref>F23:F47</xm:sqref>
        </x14:dataValidation>
        <x14:dataValidation type="list" allowBlank="1" showInputMessage="1" showErrorMessage="1" xr:uid="{00000000-0002-0000-0600-000003000000}">
          <x14:formula1>
            <xm:f>'Listy rozwijane'!$D$2:$D$4</xm:f>
          </x14:formula1>
          <x14:formula2>
            <xm:f>0</xm:f>
          </x14:formula2>
          <xm:sqref>Q23:V47</xm:sqref>
        </x14:dataValidation>
        <x14:dataValidation type="list" allowBlank="1" showInputMessage="1" showErrorMessage="1" xr:uid="{00000000-0002-0000-0600-000004000000}">
          <x14:formula1>
            <xm:f>'Listy rozwijane'!$I$2:$I$6</xm:f>
          </x14:formula1>
          <x14:formula2>
            <xm:f>0</xm:f>
          </x14:formula2>
          <xm:sqref>K43:K47</xm:sqref>
        </x14:dataValidation>
        <x14:dataValidation type="list" allowBlank="1" showInputMessage="1" showErrorMessage="1" xr:uid="{00000000-0002-0000-0600-000005000000}">
          <x14:formula1>
            <xm:f>'Listy rozwijane'!$I$2:$I$7</xm:f>
          </x14:formula1>
          <x14:formula2>
            <xm:f>0</xm:f>
          </x14:formula2>
          <xm:sqref>G23:G43 K23:K42 G44:G47</xm:sqref>
        </x14:dataValidation>
        <x14:dataValidation type="list" allowBlank="1" showInputMessage="1" showErrorMessage="1" xr:uid="{00000000-0002-0000-0600-000006000000}">
          <x14:formula1>
            <xm:f>'Listy rozwijane'!$K$2:$K$6</xm:f>
          </x14:formula1>
          <x14:formula2>
            <xm:f>0</xm:f>
          </x14:formula2>
          <xm:sqref>P23:P47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X59"/>
  <sheetViews>
    <sheetView topLeftCell="A15" zoomScale="90" zoomScaleNormal="90" workbookViewId="0">
      <selection activeCell="Z25" sqref="Z25"/>
    </sheetView>
  </sheetViews>
  <sheetFormatPr defaultColWidth="8.44140625" defaultRowHeight="14.4" zeroHeight="1" x14ac:dyDescent="0.3"/>
  <cols>
    <col min="1" max="1" width="4.44140625" customWidth="1"/>
    <col min="2" max="2" width="6.109375" customWidth="1"/>
    <col min="3" max="3" width="13.88671875" customWidth="1"/>
    <col min="4" max="4" width="11.33203125" customWidth="1"/>
    <col min="5" max="5" width="5.5546875" customWidth="1"/>
    <col min="6" max="6" width="14.44140625" customWidth="1"/>
    <col min="7" max="7" width="11" customWidth="1"/>
    <col min="8" max="24" width="10.6640625" customWidth="1"/>
    <col min="25" max="43" width="9.109375" customWidth="1"/>
    <col min="44" max="46" width="9.109375" hidden="1" customWidth="1"/>
    <col min="47" max="48" width="9.109375" customWidth="1"/>
    <col min="49" max="50" width="9.109375" hidden="1" customWidth="1"/>
  </cols>
  <sheetData>
    <row r="1" spans="1:45" ht="23.25" customHeight="1" x14ac:dyDescent="0.4">
      <c r="A1" s="31" t="s">
        <v>15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12" t="e">
        <f>#VALUE!</f>
        <v>#VALUE!</v>
      </c>
      <c r="W1" s="12"/>
      <c r="X1" s="1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4"/>
      <c r="AQ1" s="15"/>
      <c r="AR1" s="15"/>
      <c r="AS1" s="15"/>
    </row>
    <row r="2" spans="1:45" ht="23.25" customHeight="1" x14ac:dyDescent="0.3">
      <c r="A2" s="35"/>
      <c r="B2" s="15"/>
      <c r="C2" s="15"/>
      <c r="D2" s="15"/>
      <c r="E2" s="15"/>
      <c r="F2" s="15"/>
      <c r="G2" s="11" t="s">
        <v>16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5"/>
      <c r="T2" s="15"/>
      <c r="U2" s="15"/>
      <c r="V2" s="12"/>
      <c r="W2" s="12"/>
      <c r="X2" s="12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36"/>
      <c r="AQ2" s="15"/>
      <c r="AR2" s="15"/>
      <c r="AS2" s="15"/>
    </row>
    <row r="3" spans="1:45" ht="23.25" customHeight="1" x14ac:dyDescent="0.3">
      <c r="A3" s="35"/>
      <c r="B3" s="10" t="s">
        <v>17</v>
      </c>
      <c r="C3" s="10"/>
      <c r="D3" s="10"/>
      <c r="E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5"/>
      <c r="T3" s="15"/>
      <c r="U3" s="15"/>
      <c r="V3" s="12"/>
      <c r="W3" s="12"/>
      <c r="X3" s="12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</row>
    <row r="4" spans="1:45" x14ac:dyDescent="0.3">
      <c r="A4" s="35"/>
      <c r="B4" s="15" t="s">
        <v>18</v>
      </c>
      <c r="C4" s="15"/>
      <c r="D4" s="15"/>
      <c r="E4" s="15"/>
      <c r="F4" s="15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5"/>
      <c r="T4" s="15"/>
      <c r="U4" s="15"/>
      <c r="V4" s="12"/>
      <c r="W4" s="12"/>
      <c r="X4" s="12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36"/>
      <c r="AQ4" s="15"/>
      <c r="AR4" s="15"/>
      <c r="AS4" s="15"/>
    </row>
    <row r="5" spans="1:45" x14ac:dyDescent="0.3">
      <c r="A5" s="35"/>
      <c r="B5" s="15" t="s">
        <v>3</v>
      </c>
      <c r="C5" s="37" t="s">
        <v>19</v>
      </c>
      <c r="D5" s="15"/>
      <c r="E5" s="15"/>
      <c r="F5" s="15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36"/>
      <c r="AQ5" s="15"/>
      <c r="AR5" s="15"/>
      <c r="AS5" s="15"/>
    </row>
    <row r="6" spans="1:45" ht="33.75" customHeight="1" x14ac:dyDescent="0.3">
      <c r="A6" s="3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481" t="s">
        <v>94</v>
      </c>
      <c r="W6" s="481"/>
      <c r="X6" s="481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36"/>
      <c r="AQ6" s="15"/>
      <c r="AR6" s="15"/>
      <c r="AS6" s="15"/>
    </row>
    <row r="7" spans="1:45" ht="33.75" customHeight="1" x14ac:dyDescent="0.3">
      <c r="A7" s="3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481" t="s">
        <v>95</v>
      </c>
      <c r="W7" s="481"/>
      <c r="X7" s="287" t="s">
        <v>96</v>
      </c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36"/>
      <c r="AQ7" s="15"/>
      <c r="AR7" s="15"/>
      <c r="AS7" s="15"/>
    </row>
    <row r="8" spans="1:45" ht="29.25" customHeight="1" x14ac:dyDescent="0.3">
      <c r="A8" s="3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288" t="s">
        <v>97</v>
      </c>
      <c r="W8" s="289" t="s">
        <v>98</v>
      </c>
      <c r="X8" s="290" t="s">
        <v>99</v>
      </c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36"/>
      <c r="AQ8" s="15"/>
      <c r="AR8" s="15"/>
      <c r="AS8" s="15"/>
    </row>
    <row r="9" spans="1:45" x14ac:dyDescent="0.3">
      <c r="A9" s="3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93" t="s">
        <v>85</v>
      </c>
      <c r="V9" s="291">
        <v>50</v>
      </c>
      <c r="W9" s="292">
        <v>50</v>
      </c>
      <c r="X9" s="293">
        <v>100</v>
      </c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36"/>
      <c r="AQ9" s="15"/>
      <c r="AR9" s="15"/>
      <c r="AS9" s="15"/>
    </row>
    <row r="10" spans="1:45" x14ac:dyDescent="0.3">
      <c r="A10" s="3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93" t="s">
        <v>86</v>
      </c>
      <c r="V10" s="294">
        <v>55</v>
      </c>
      <c r="W10" s="295">
        <v>55</v>
      </c>
      <c r="X10" s="293">
        <v>100</v>
      </c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36"/>
      <c r="AQ10" s="15"/>
      <c r="AR10" s="15"/>
      <c r="AS10" s="15"/>
    </row>
    <row r="11" spans="1:45" x14ac:dyDescent="0.3">
      <c r="A11" s="35"/>
      <c r="B11" s="21" t="s">
        <v>26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93" t="s">
        <v>87</v>
      </c>
      <c r="V11" s="294">
        <v>50</v>
      </c>
      <c r="W11" s="295">
        <v>50</v>
      </c>
      <c r="X11" s="293">
        <v>100</v>
      </c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36"/>
      <c r="AQ11" s="15"/>
      <c r="AR11" s="15"/>
      <c r="AS11" s="15"/>
    </row>
    <row r="12" spans="1:45" x14ac:dyDescent="0.3">
      <c r="A12" s="35"/>
      <c r="B12" s="45" t="s">
        <v>28</v>
      </c>
      <c r="C12" s="46"/>
      <c r="D12" s="46"/>
      <c r="E12" s="46"/>
      <c r="F12" s="46"/>
      <c r="G12" s="46"/>
      <c r="H12" s="46" t="s">
        <v>7</v>
      </c>
      <c r="I12" s="46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36"/>
      <c r="AQ12" s="15"/>
      <c r="AR12" s="15"/>
      <c r="AS12" s="15"/>
    </row>
    <row r="13" spans="1:45" x14ac:dyDescent="0.3">
      <c r="A13" s="35"/>
      <c r="B13" s="8" t="str">
        <f>IF('1. Summary'!B11="","",'1. Summary'!B11)</f>
        <v/>
      </c>
      <c r="C13" s="8"/>
      <c r="D13" s="8"/>
      <c r="E13" s="8"/>
      <c r="F13" s="8"/>
      <c r="G13" s="46"/>
      <c r="H13" s="8" t="str">
        <f>IF('1. Summary'!B17="","",'1. Summary'!B17)</f>
        <v/>
      </c>
      <c r="I13" s="8"/>
      <c r="J13" s="8"/>
      <c r="K13" s="8"/>
      <c r="L13" s="8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36"/>
      <c r="AQ13" s="15"/>
      <c r="AR13" s="15"/>
      <c r="AS13" s="15"/>
    </row>
    <row r="14" spans="1:45" x14ac:dyDescent="0.3">
      <c r="A14" s="35"/>
      <c r="B14" s="46" t="s">
        <v>3</v>
      </c>
      <c r="C14" s="46"/>
      <c r="D14" s="46"/>
      <c r="E14" s="46"/>
      <c r="F14" s="46"/>
      <c r="G14" s="46"/>
      <c r="H14" s="46" t="s">
        <v>10</v>
      </c>
      <c r="I14" s="46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296"/>
      <c r="AA14" s="296"/>
      <c r="AB14" s="296"/>
      <c r="AC14" s="296"/>
      <c r="AD14" s="296"/>
      <c r="AE14" s="296"/>
      <c r="AF14" s="296"/>
      <c r="AG14" s="296"/>
      <c r="AH14" s="296"/>
      <c r="AI14" s="296"/>
      <c r="AJ14" s="296"/>
      <c r="AK14" s="296"/>
      <c r="AL14" s="296"/>
      <c r="AM14" s="15"/>
      <c r="AN14" s="15"/>
      <c r="AO14" s="15"/>
      <c r="AP14" s="36"/>
      <c r="AQ14" s="15"/>
      <c r="AR14" s="15"/>
      <c r="AS14" s="15"/>
    </row>
    <row r="15" spans="1:45" x14ac:dyDescent="0.3">
      <c r="A15" s="35"/>
      <c r="B15" s="8" t="str">
        <f>IF('1. Summary'!B14="","",'1. Summary'!B14)</f>
        <v/>
      </c>
      <c r="C15" s="8"/>
      <c r="D15" s="8"/>
      <c r="E15" s="8"/>
      <c r="F15" s="8"/>
      <c r="G15" s="15"/>
      <c r="H15" s="8" t="str">
        <f>IF('1. Summary'!B20="","",'1. Summary'!B20)</f>
        <v/>
      </c>
      <c r="I15" s="8"/>
      <c r="J15" s="8"/>
      <c r="K15" s="8"/>
      <c r="L15" s="8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15"/>
      <c r="AN15" s="15"/>
      <c r="AO15" s="15"/>
      <c r="AP15" s="36"/>
      <c r="AQ15" s="15"/>
      <c r="AR15" s="15"/>
      <c r="AS15" s="15"/>
    </row>
    <row r="16" spans="1:45" x14ac:dyDescent="0.3">
      <c r="A16" s="3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36"/>
      <c r="AQ16" s="15"/>
      <c r="AR16" s="15"/>
      <c r="AS16" s="15"/>
    </row>
    <row r="17" spans="1:45" x14ac:dyDescent="0.3">
      <c r="A17" s="3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36"/>
      <c r="AQ17" s="15"/>
      <c r="AR17" s="15"/>
      <c r="AS17" s="15"/>
    </row>
    <row r="18" spans="1:45" ht="15" customHeight="1" x14ac:dyDescent="0.3">
      <c r="A18" s="35"/>
      <c r="B18" s="7" t="s">
        <v>30</v>
      </c>
      <c r="C18" s="6" t="s">
        <v>31</v>
      </c>
      <c r="D18" s="5" t="s">
        <v>32</v>
      </c>
      <c r="E18" s="5" t="s">
        <v>33</v>
      </c>
      <c r="F18" s="5" t="s">
        <v>34</v>
      </c>
      <c r="G18" s="469" t="s">
        <v>100</v>
      </c>
      <c r="H18" s="469"/>
      <c r="I18" s="469"/>
      <c r="J18" s="469"/>
      <c r="K18" s="469"/>
      <c r="L18" s="469"/>
      <c r="M18" s="469"/>
      <c r="N18" s="469"/>
      <c r="O18" s="469"/>
      <c r="P18" s="469"/>
      <c r="Q18" s="469"/>
      <c r="R18" s="469"/>
      <c r="S18" s="469"/>
      <c r="T18" s="469"/>
      <c r="U18" s="469"/>
      <c r="V18" s="469"/>
      <c r="W18" s="469"/>
      <c r="X18" s="2" t="s">
        <v>37</v>
      </c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36"/>
      <c r="AQ18" s="15"/>
      <c r="AR18" s="15"/>
    </row>
    <row r="19" spans="1:45" x14ac:dyDescent="0.3">
      <c r="A19" s="35"/>
      <c r="B19" s="7"/>
      <c r="C19" s="6"/>
      <c r="D19" s="5"/>
      <c r="E19" s="5"/>
      <c r="F19" s="5"/>
      <c r="G19" s="469"/>
      <c r="H19" s="469"/>
      <c r="I19" s="469"/>
      <c r="J19" s="469"/>
      <c r="K19" s="469"/>
      <c r="L19" s="469"/>
      <c r="M19" s="469"/>
      <c r="N19" s="469"/>
      <c r="O19" s="469"/>
      <c r="P19" s="469"/>
      <c r="Q19" s="469"/>
      <c r="R19" s="469"/>
      <c r="S19" s="469"/>
      <c r="T19" s="469"/>
      <c r="U19" s="469"/>
      <c r="V19" s="469"/>
      <c r="W19" s="469"/>
      <c r="X19" s="2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36"/>
      <c r="AQ19" s="15"/>
      <c r="AR19" s="15"/>
    </row>
    <row r="20" spans="1:45" hidden="1" x14ac:dyDescent="0.3">
      <c r="A20" s="35"/>
      <c r="B20" s="7"/>
      <c r="C20" s="6"/>
      <c r="D20" s="5"/>
      <c r="E20" s="5"/>
      <c r="F20" s="5"/>
      <c r="G20" s="297"/>
      <c r="H20" s="298" t="s">
        <v>97</v>
      </c>
      <c r="I20" s="298" t="s">
        <v>97</v>
      </c>
      <c r="J20" s="298" t="s">
        <v>97</v>
      </c>
      <c r="K20" s="298" t="s">
        <v>97</v>
      </c>
      <c r="L20" s="298" t="s">
        <v>97</v>
      </c>
      <c r="M20" s="298" t="s">
        <v>97</v>
      </c>
      <c r="N20" s="298" t="s">
        <v>97</v>
      </c>
      <c r="O20" s="298" t="s">
        <v>101</v>
      </c>
      <c r="P20" s="298" t="s">
        <v>101</v>
      </c>
      <c r="Q20" s="298" t="s">
        <v>98</v>
      </c>
      <c r="R20" s="298" t="s">
        <v>98</v>
      </c>
      <c r="S20" s="298" t="s">
        <v>98</v>
      </c>
      <c r="T20" s="298" t="s">
        <v>98</v>
      </c>
      <c r="U20" s="298" t="s">
        <v>98</v>
      </c>
      <c r="V20" s="298" t="s">
        <v>98</v>
      </c>
      <c r="W20" s="298" t="s">
        <v>98</v>
      </c>
      <c r="X20" s="2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36"/>
      <c r="AQ20" s="15"/>
      <c r="AR20" s="15"/>
    </row>
    <row r="21" spans="1:45" ht="30.75" customHeight="1" x14ac:dyDescent="0.3">
      <c r="A21" s="35"/>
      <c r="B21" s="7"/>
      <c r="C21" s="6"/>
      <c r="D21" s="5"/>
      <c r="E21" s="5"/>
      <c r="F21" s="5"/>
      <c r="G21" s="482" t="s">
        <v>40</v>
      </c>
      <c r="H21" s="483" t="s">
        <v>102</v>
      </c>
      <c r="I21" s="483"/>
      <c r="J21" s="483"/>
      <c r="K21" s="483"/>
      <c r="L21" s="483"/>
      <c r="M21" s="483"/>
      <c r="N21" s="483"/>
      <c r="O21" s="484" t="s">
        <v>99</v>
      </c>
      <c r="P21" s="484"/>
      <c r="Q21" s="485" t="s">
        <v>103</v>
      </c>
      <c r="R21" s="485"/>
      <c r="S21" s="485"/>
      <c r="T21" s="485"/>
      <c r="U21" s="485"/>
      <c r="V21" s="485"/>
      <c r="W21" s="485"/>
      <c r="X21" s="2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36"/>
      <c r="AQ21" s="15"/>
      <c r="AR21" s="15"/>
    </row>
    <row r="22" spans="1:45" x14ac:dyDescent="0.3">
      <c r="A22" s="35"/>
      <c r="B22" s="7"/>
      <c r="C22" s="6"/>
      <c r="D22" s="5"/>
      <c r="E22" s="5"/>
      <c r="F22" s="5"/>
      <c r="G22" s="482"/>
      <c r="H22" s="299">
        <v>45426</v>
      </c>
      <c r="I22" s="300">
        <v>45427</v>
      </c>
      <c r="J22" s="300">
        <v>45428</v>
      </c>
      <c r="K22" s="300">
        <v>45429</v>
      </c>
      <c r="L22" s="300">
        <v>45430</v>
      </c>
      <c r="M22" s="300">
        <v>45431</v>
      </c>
      <c r="N22" s="301">
        <v>45432</v>
      </c>
      <c r="O22" s="302">
        <v>45430</v>
      </c>
      <c r="P22" s="303">
        <v>45431</v>
      </c>
      <c r="Q22" s="304">
        <v>45426</v>
      </c>
      <c r="R22" s="305">
        <v>45427</v>
      </c>
      <c r="S22" s="305">
        <v>45428</v>
      </c>
      <c r="T22" s="305">
        <v>45429</v>
      </c>
      <c r="U22" s="305">
        <v>45430</v>
      </c>
      <c r="V22" s="305">
        <v>45431</v>
      </c>
      <c r="W22" s="306">
        <v>45432</v>
      </c>
      <c r="X22" s="2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36"/>
      <c r="AQ22" s="15"/>
      <c r="AR22" s="15"/>
    </row>
    <row r="23" spans="1:45" x14ac:dyDescent="0.3">
      <c r="A23" s="35"/>
      <c r="B23" s="51" t="s">
        <v>46</v>
      </c>
      <c r="C23" s="52" t="s">
        <v>47</v>
      </c>
      <c r="D23" s="53" t="s">
        <v>48</v>
      </c>
      <c r="E23" s="54" t="s">
        <v>49</v>
      </c>
      <c r="F23" s="55" t="s">
        <v>50</v>
      </c>
      <c r="G23" s="307" t="s">
        <v>85</v>
      </c>
      <c r="H23" s="308"/>
      <c r="I23" s="309"/>
      <c r="J23" s="309"/>
      <c r="K23" s="310"/>
      <c r="L23" s="311"/>
      <c r="M23" s="309"/>
      <c r="N23" s="312"/>
      <c r="O23" s="313"/>
      <c r="P23" s="314"/>
      <c r="Q23" s="315"/>
      <c r="R23" s="316"/>
      <c r="S23" s="316"/>
      <c r="T23" s="316"/>
      <c r="U23" s="315"/>
      <c r="V23" s="315"/>
      <c r="W23" s="317"/>
      <c r="X23" s="61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36"/>
      <c r="AQ23" s="15"/>
      <c r="AR23" s="15"/>
    </row>
    <row r="24" spans="1:45" x14ac:dyDescent="0.3">
      <c r="A24" s="35"/>
      <c r="B24" s="62" t="s">
        <v>54</v>
      </c>
      <c r="C24" s="63" t="s">
        <v>55</v>
      </c>
      <c r="D24" s="64" t="s">
        <v>56</v>
      </c>
      <c r="E24" s="65" t="s">
        <v>57</v>
      </c>
      <c r="F24" s="66" t="s">
        <v>58</v>
      </c>
      <c r="G24" s="318" t="s">
        <v>86</v>
      </c>
      <c r="H24" s="319"/>
      <c r="I24" s="320"/>
      <c r="J24" s="320"/>
      <c r="K24" s="321"/>
      <c r="L24" s="322"/>
      <c r="M24" s="320"/>
      <c r="N24" s="323"/>
      <c r="O24" s="324"/>
      <c r="P24" s="325"/>
      <c r="Q24" s="326"/>
      <c r="R24" s="327"/>
      <c r="S24" s="327"/>
      <c r="T24" s="327"/>
      <c r="U24" s="326"/>
      <c r="V24" s="326"/>
      <c r="W24" s="328"/>
      <c r="X24" s="72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36"/>
      <c r="AQ24" s="15"/>
      <c r="AR24" s="15"/>
    </row>
    <row r="25" spans="1:45" x14ac:dyDescent="0.3">
      <c r="A25" s="35"/>
      <c r="B25" s="73">
        <v>1</v>
      </c>
      <c r="C25" s="74"/>
      <c r="D25" s="75"/>
      <c r="E25" s="76"/>
      <c r="F25" s="77"/>
      <c r="G25" s="329" t="s">
        <v>85</v>
      </c>
      <c r="H25" s="330" t="s">
        <v>75</v>
      </c>
      <c r="I25" s="331"/>
      <c r="J25" s="331"/>
      <c r="K25" s="332"/>
      <c r="L25" s="331" t="s">
        <v>75</v>
      </c>
      <c r="M25" s="331"/>
      <c r="N25" s="333"/>
      <c r="O25" s="334" t="s">
        <v>75</v>
      </c>
      <c r="P25" s="272" t="s">
        <v>75</v>
      </c>
      <c r="Q25" s="335" t="s">
        <v>75</v>
      </c>
      <c r="R25" s="336" t="s">
        <v>75</v>
      </c>
      <c r="S25" s="336" t="s">
        <v>75</v>
      </c>
      <c r="T25" s="336" t="s">
        <v>75</v>
      </c>
      <c r="U25" s="336" t="s">
        <v>75</v>
      </c>
      <c r="V25" s="336" t="s">
        <v>75</v>
      </c>
      <c r="W25" s="337" t="s">
        <v>75</v>
      </c>
      <c r="X25" s="81">
        <f t="shared" ref="X25:X49" si="0">SUM(Z25:AO25)</f>
        <v>650</v>
      </c>
      <c r="Y25" s="15"/>
      <c r="Z25" s="82">
        <f t="shared" ref="Z25:Z49" si="1">IF(AND(H25="Yes",H$20="Lunch"),VLOOKUP($G25,$U$9:$X$11,2,FALSE()),0)+IF(AND(H25="Yes",H$20="Dinner"),VLOOKUP($G25,$U$9:$X$11,3,FALSE()),0)+IF(AND(H25="Yes",H$20="Lunch Box"),VLOOKUP($G25,$U$9:$X$11,4,FALSE()),0)</f>
        <v>50</v>
      </c>
      <c r="AA25" s="82">
        <f t="shared" ref="AA25:AA49" si="2">IF(AND(I25="Yes",I$20="Lunch"),VLOOKUP($G25,$U$9:$X$11,2,FALSE()),0)+IF(AND(I25="Yes",I$20="Dinner"),VLOOKUP($G25,$U$9:$X$11,3,FALSE()),0)+IF(AND(I25="Yes",I$20="Lunch Box"),VLOOKUP($G25,$U$9:$X$11,4,FALSE()),0)</f>
        <v>0</v>
      </c>
      <c r="AB25" s="82">
        <f t="shared" ref="AB25:AB49" si="3">IF(AND(J25="Yes",J$20="Lunch"),VLOOKUP($G25,$U$9:$X$11,2,FALSE()),0)+IF(AND(J25="Yes",J$20="Dinner"),VLOOKUP($G25,$U$9:$X$11,3,FALSE()),0)+IF(AND(J25="Yes",J$20="Lunch Box"),VLOOKUP($G25,$U$9:$X$11,4,FALSE()),0)</f>
        <v>0</v>
      </c>
      <c r="AC25" s="82">
        <f t="shared" ref="AC25:AC49" si="4">IF(AND(K25="Yes",K$20="Lunch"),VLOOKUP($G25,$U$9:$X$11,2,FALSE()),0)+IF(AND(K25="Yes",K$20="Dinner"),VLOOKUP($G25,$U$9:$X$11,3,FALSE()),0)+IF(AND(K25="Yes",K$20="Lunch Box"),VLOOKUP($G25,$U$9:$X$11,4,FALSE()),0)</f>
        <v>0</v>
      </c>
      <c r="AD25" s="82">
        <f t="shared" ref="AD25:AD49" si="5">IF(AND(L25="Yes",L$20="Lunch"),VLOOKUP($G25,$U$9:$X$11,2,FALSE()),0)+IF(AND(L25="Yes",L$20="Dinner"),VLOOKUP($G25,$U$9:$X$11,3,FALSE()),0)+IF(AND(L25="Yes",L$20="Lunch Box"),VLOOKUP($G25,$U$9:$X$11,4,FALSE()),0)</f>
        <v>50</v>
      </c>
      <c r="AE25" s="82">
        <f t="shared" ref="AE25:AE49" si="6">IF(AND(M25="Yes",M$20="Lunch"),VLOOKUP($G25,$U$9:$X$11,2,FALSE()),0)+IF(AND(M25="Yes",M$20="Dinner"),VLOOKUP($G25,$U$9:$X$11,3,FALSE()),0)+IF(AND(M25="Yes",M$20="Lunch Box"),VLOOKUP($G25,$U$9:$X$11,4,FALSE()),0)</f>
        <v>0</v>
      </c>
      <c r="AF25" s="82">
        <f t="shared" ref="AF25:AF49" si="7">IF(AND(N25="Yes",N$20="Lunch"),VLOOKUP($G25,$U$9:$X$11,2,FALSE()),0)+IF(AND(N25="Yes",N$20="Dinner"),VLOOKUP($G25,$U$9:$X$11,3,FALSE()),0)+IF(AND(N25="Yes",N$20="Lunch Box"),VLOOKUP($G25,$U$9:$X$11,4,FALSE()),0)</f>
        <v>0</v>
      </c>
      <c r="AG25" s="82">
        <f t="shared" ref="AG25:AG49" si="8">IF(AND(O25="Yes",O$20="Lunch"),VLOOKUP($G25,$U$9:$X$11,2,FALSE()),0)+IF(AND(O25="Yes",O$20="Dinner"),VLOOKUP($G25,$U$9:$X$11,3,FALSE()),0)+IF(AND(O25="Yes",O$20="Lunch Box"),VLOOKUP($G25,$U$9:$X$11,4,FALSE()),0)</f>
        <v>100</v>
      </c>
      <c r="AH25" s="82">
        <f t="shared" ref="AH25:AH49" si="9">IF(AND(P25="Yes",P$20="Lunch"),VLOOKUP($G25,$U$9:$X$11,2,FALSE()),0)+IF(AND(P25="Yes",P$20="Dinner"),VLOOKUP($G25,$U$9:$X$11,3,FALSE()),0)+IF(AND(P25="Yes",P$20="Lunch Box"),VLOOKUP($G25,$U$9:$X$11,4,FALSE()),0)</f>
        <v>100</v>
      </c>
      <c r="AI25" s="82">
        <f t="shared" ref="AI25:AI49" si="10">IF(AND(Q25="Yes",Q$20="Lunch"),VLOOKUP($G25,$U$9:$X$11,2,FALSE()),0)+IF(AND(Q25="Yes",Q$20="Dinner"),VLOOKUP($G25,$U$9:$X$11,3,FALSE()),0)+IF(AND(Q25="Yes",Q$20="Lunch Box"),VLOOKUP($G25,$U$9:$X$11,4,FALSE()),0)</f>
        <v>50</v>
      </c>
      <c r="AJ25" s="82">
        <f t="shared" ref="AJ25:AJ49" si="11">IF(AND(R25="Yes",R$20="Lunch"),VLOOKUP($G25,$U$9:$X$11,2,FALSE()),0)+IF(AND(R25="Yes",R$20="Dinner"),VLOOKUP($G25,$U$9:$X$11,3,FALSE()),0)+IF(AND(R25="Yes",R$20="Lunch Box"),VLOOKUP($G25,$U$9:$X$11,4,FALSE()),0)</f>
        <v>50</v>
      </c>
      <c r="AK25" s="82">
        <f t="shared" ref="AK25:AK49" si="12">IF(AND(S25="Yes",S$20="Lunch"),VLOOKUP($G25,$U$9:$X$11,2,FALSE()),0)+IF(AND(S25="Yes",S$20="Dinner"),VLOOKUP($G25,$U$9:$X$11,3,FALSE()),0)+IF(AND(S25="Yes",S$20="Lunch Box"),VLOOKUP($G25,$U$9:$X$11,4,FALSE()),0)</f>
        <v>50</v>
      </c>
      <c r="AL25" s="82">
        <f t="shared" ref="AL25:AL49" si="13">IF(AND(T25="Yes",T$20="Lunch"),VLOOKUP($G25,$U$9:$X$11,2,FALSE()),0)+IF(AND(T25="Yes",T$20="Dinner"),VLOOKUP($G25,$U$9:$X$11,3,FALSE()),0)+IF(AND(T25="Yes",T$20="Lunch Box"),VLOOKUP($G25,$U$9:$X$11,4,FALSE()),0)</f>
        <v>50</v>
      </c>
      <c r="AM25" s="82">
        <f t="shared" ref="AM25:AM49" si="14">IF(AND(U25="Yes",U$20="Lunch"),VLOOKUP($G25,$U$9:$X$11,2,FALSE()),0)+IF(AND(U25="Yes",U$20="Dinner"),VLOOKUP($G25,$U$9:$X$11,3,FALSE()),0)+IF(AND(U25="Yes",U$20="Lunch Box"),VLOOKUP($G25,$U$9:$X$11,4,FALSE()),0)</f>
        <v>50</v>
      </c>
      <c r="AN25" s="82">
        <f t="shared" ref="AN25:AN49" si="15">IF(AND(V25="Yes",V$20="Lunch"),VLOOKUP($G25,$U$9:$X$11,2,FALSE()),0)+IF(AND(V25="Yes",V$20="Dinner"),VLOOKUP($G25,$U$9:$X$11,3,FALSE()),0)+IF(AND(V25="Yes",V$20="Lunch Box"),VLOOKUP($G25,$U$9:$X$11,4,FALSE()),0)</f>
        <v>50</v>
      </c>
      <c r="AO25" s="82">
        <f t="shared" ref="AO25:AO49" si="16">IF(AND(W25="Yes",W$20="Lunch"),VLOOKUP($G25,$U$9:$X$11,2,FALSE()),0)+IF(AND(W25="Yes",W$20="Dinner"),VLOOKUP($G25,$U$9:$X$11,3,FALSE()),0)+IF(AND(W25="Yes",W$20="Lunch Box"),VLOOKUP($G25,$U$9:$X$11,4,FALSE()),0)</f>
        <v>50</v>
      </c>
      <c r="AP25" s="36"/>
      <c r="AQ25" s="15"/>
      <c r="AR25" s="15"/>
    </row>
    <row r="26" spans="1:45" x14ac:dyDescent="0.3">
      <c r="A26" s="35"/>
      <c r="B26" s="83">
        <v>2</v>
      </c>
      <c r="C26" s="84"/>
      <c r="D26" s="85"/>
      <c r="E26" s="86"/>
      <c r="F26" s="87"/>
      <c r="G26" s="329" t="s">
        <v>86</v>
      </c>
      <c r="H26" s="330" t="s">
        <v>75</v>
      </c>
      <c r="I26" s="331"/>
      <c r="J26" s="331"/>
      <c r="K26" s="332"/>
      <c r="L26" s="331" t="s">
        <v>75</v>
      </c>
      <c r="M26" s="331"/>
      <c r="N26" s="333"/>
      <c r="O26" s="334" t="s">
        <v>75</v>
      </c>
      <c r="P26" s="272" t="s">
        <v>75</v>
      </c>
      <c r="Q26" s="335" t="s">
        <v>75</v>
      </c>
      <c r="R26" s="336" t="s">
        <v>75</v>
      </c>
      <c r="S26" s="336" t="s">
        <v>75</v>
      </c>
      <c r="T26" s="336" t="s">
        <v>75</v>
      </c>
      <c r="U26" s="336" t="s">
        <v>75</v>
      </c>
      <c r="V26" s="336" t="s">
        <v>75</v>
      </c>
      <c r="W26" s="337" t="s">
        <v>75</v>
      </c>
      <c r="X26" s="81">
        <f t="shared" si="0"/>
        <v>695</v>
      </c>
      <c r="Y26" s="15"/>
      <c r="Z26" s="82">
        <f t="shared" si="1"/>
        <v>55</v>
      </c>
      <c r="AA26" s="82">
        <f t="shared" si="2"/>
        <v>0</v>
      </c>
      <c r="AB26" s="82">
        <f t="shared" si="3"/>
        <v>0</v>
      </c>
      <c r="AC26" s="82">
        <f t="shared" si="4"/>
        <v>0</v>
      </c>
      <c r="AD26" s="82">
        <f t="shared" si="5"/>
        <v>55</v>
      </c>
      <c r="AE26" s="82">
        <f t="shared" si="6"/>
        <v>0</v>
      </c>
      <c r="AF26" s="82">
        <f t="shared" si="7"/>
        <v>0</v>
      </c>
      <c r="AG26" s="82">
        <f t="shared" si="8"/>
        <v>100</v>
      </c>
      <c r="AH26" s="82">
        <f t="shared" si="9"/>
        <v>100</v>
      </c>
      <c r="AI26" s="82">
        <f t="shared" si="10"/>
        <v>55</v>
      </c>
      <c r="AJ26" s="82">
        <f t="shared" si="11"/>
        <v>55</v>
      </c>
      <c r="AK26" s="82">
        <f t="shared" si="12"/>
        <v>55</v>
      </c>
      <c r="AL26" s="82">
        <f t="shared" si="13"/>
        <v>55</v>
      </c>
      <c r="AM26" s="82">
        <f t="shared" si="14"/>
        <v>55</v>
      </c>
      <c r="AN26" s="82">
        <f t="shared" si="15"/>
        <v>55</v>
      </c>
      <c r="AO26" s="82">
        <f t="shared" si="16"/>
        <v>55</v>
      </c>
      <c r="AP26" s="36"/>
      <c r="AQ26" s="15"/>
      <c r="AR26" s="15"/>
    </row>
    <row r="27" spans="1:45" x14ac:dyDescent="0.3">
      <c r="A27" s="35"/>
      <c r="B27" s="73">
        <v>3</v>
      </c>
      <c r="C27" s="84"/>
      <c r="D27" s="85"/>
      <c r="E27" s="86"/>
      <c r="F27" s="87"/>
      <c r="G27" s="329"/>
      <c r="H27" s="330"/>
      <c r="I27" s="331"/>
      <c r="J27" s="331"/>
      <c r="K27" s="332"/>
      <c r="L27" s="331"/>
      <c r="M27" s="331"/>
      <c r="N27" s="333"/>
      <c r="O27" s="334"/>
      <c r="P27" s="272"/>
      <c r="Q27" s="335"/>
      <c r="R27" s="336"/>
      <c r="S27" s="336"/>
      <c r="T27" s="336"/>
      <c r="U27" s="335"/>
      <c r="V27" s="336"/>
      <c r="W27" s="337"/>
      <c r="X27" s="81">
        <f t="shared" si="0"/>
        <v>0</v>
      </c>
      <c r="Y27" s="15"/>
      <c r="Z27" s="82">
        <f t="shared" si="1"/>
        <v>0</v>
      </c>
      <c r="AA27" s="82">
        <f t="shared" si="2"/>
        <v>0</v>
      </c>
      <c r="AB27" s="82">
        <f t="shared" si="3"/>
        <v>0</v>
      </c>
      <c r="AC27" s="82">
        <f t="shared" si="4"/>
        <v>0</v>
      </c>
      <c r="AD27" s="82">
        <f t="shared" si="5"/>
        <v>0</v>
      </c>
      <c r="AE27" s="82">
        <f t="shared" si="6"/>
        <v>0</v>
      </c>
      <c r="AF27" s="82">
        <f t="shared" si="7"/>
        <v>0</v>
      </c>
      <c r="AG27" s="82">
        <f t="shared" si="8"/>
        <v>0</v>
      </c>
      <c r="AH27" s="82">
        <f t="shared" si="9"/>
        <v>0</v>
      </c>
      <c r="AI27" s="82">
        <f t="shared" si="10"/>
        <v>0</v>
      </c>
      <c r="AJ27" s="82">
        <f t="shared" si="11"/>
        <v>0</v>
      </c>
      <c r="AK27" s="82">
        <f t="shared" si="12"/>
        <v>0</v>
      </c>
      <c r="AL27" s="82">
        <f t="shared" si="13"/>
        <v>0</v>
      </c>
      <c r="AM27" s="82">
        <f t="shared" si="14"/>
        <v>0</v>
      </c>
      <c r="AN27" s="82">
        <f t="shared" si="15"/>
        <v>0</v>
      </c>
      <c r="AO27" s="82">
        <f t="shared" si="16"/>
        <v>0</v>
      </c>
      <c r="AP27" s="36"/>
      <c r="AQ27" s="15"/>
      <c r="AR27" s="15"/>
    </row>
    <row r="28" spans="1:45" x14ac:dyDescent="0.3">
      <c r="A28" s="35"/>
      <c r="B28" s="83">
        <v>4</v>
      </c>
      <c r="C28" s="84"/>
      <c r="D28" s="85"/>
      <c r="E28" s="86"/>
      <c r="F28" s="87"/>
      <c r="G28" s="329" t="s">
        <v>86</v>
      </c>
      <c r="H28" s="330"/>
      <c r="I28" s="331"/>
      <c r="J28" s="331"/>
      <c r="K28" s="332"/>
      <c r="L28" s="331"/>
      <c r="M28" s="331"/>
      <c r="N28" s="333"/>
      <c r="O28" s="334"/>
      <c r="P28" s="272"/>
      <c r="Q28" s="335"/>
      <c r="R28" s="336"/>
      <c r="S28" s="338"/>
      <c r="T28" s="338"/>
      <c r="U28" s="339"/>
      <c r="V28" s="338"/>
      <c r="W28" s="340"/>
      <c r="X28" s="81">
        <f t="shared" si="0"/>
        <v>0</v>
      </c>
      <c r="Y28" s="15"/>
      <c r="Z28" s="82">
        <f t="shared" si="1"/>
        <v>0</v>
      </c>
      <c r="AA28" s="82">
        <f t="shared" si="2"/>
        <v>0</v>
      </c>
      <c r="AB28" s="82">
        <f t="shared" si="3"/>
        <v>0</v>
      </c>
      <c r="AC28" s="82">
        <f t="shared" si="4"/>
        <v>0</v>
      </c>
      <c r="AD28" s="82">
        <f t="shared" si="5"/>
        <v>0</v>
      </c>
      <c r="AE28" s="82">
        <f t="shared" si="6"/>
        <v>0</v>
      </c>
      <c r="AF28" s="82">
        <f t="shared" si="7"/>
        <v>0</v>
      </c>
      <c r="AG28" s="82">
        <f t="shared" si="8"/>
        <v>0</v>
      </c>
      <c r="AH28" s="82">
        <f t="shared" si="9"/>
        <v>0</v>
      </c>
      <c r="AI28" s="82">
        <f t="shared" si="10"/>
        <v>0</v>
      </c>
      <c r="AJ28" s="82">
        <f t="shared" si="11"/>
        <v>0</v>
      </c>
      <c r="AK28" s="82">
        <f t="shared" si="12"/>
        <v>0</v>
      </c>
      <c r="AL28" s="82">
        <f t="shared" si="13"/>
        <v>0</v>
      </c>
      <c r="AM28" s="82">
        <f t="shared" si="14"/>
        <v>0</v>
      </c>
      <c r="AN28" s="82">
        <f t="shared" si="15"/>
        <v>0</v>
      </c>
      <c r="AO28" s="82">
        <f t="shared" si="16"/>
        <v>0</v>
      </c>
      <c r="AP28" s="36"/>
      <c r="AQ28" s="15"/>
      <c r="AR28" s="15"/>
    </row>
    <row r="29" spans="1:45" x14ac:dyDescent="0.3">
      <c r="A29" s="35"/>
      <c r="B29" s="73">
        <v>5</v>
      </c>
      <c r="C29" s="84"/>
      <c r="D29" s="85"/>
      <c r="E29" s="86"/>
      <c r="F29" s="87"/>
      <c r="G29" s="329" t="s">
        <v>86</v>
      </c>
      <c r="H29" s="330"/>
      <c r="I29" s="331"/>
      <c r="J29" s="331"/>
      <c r="K29" s="332"/>
      <c r="L29" s="331"/>
      <c r="M29" s="331"/>
      <c r="N29" s="333"/>
      <c r="O29" s="334"/>
      <c r="P29" s="272"/>
      <c r="Q29" s="335"/>
      <c r="R29" s="336"/>
      <c r="S29" s="336"/>
      <c r="T29" s="336" t="s">
        <v>75</v>
      </c>
      <c r="U29" s="335"/>
      <c r="V29" s="336"/>
      <c r="W29" s="337"/>
      <c r="X29" s="81">
        <f t="shared" si="0"/>
        <v>55</v>
      </c>
      <c r="Y29" s="15"/>
      <c r="Z29" s="82">
        <f t="shared" si="1"/>
        <v>0</v>
      </c>
      <c r="AA29" s="82">
        <f t="shared" si="2"/>
        <v>0</v>
      </c>
      <c r="AB29" s="82">
        <f t="shared" si="3"/>
        <v>0</v>
      </c>
      <c r="AC29" s="82">
        <f t="shared" si="4"/>
        <v>0</v>
      </c>
      <c r="AD29" s="82">
        <f t="shared" si="5"/>
        <v>0</v>
      </c>
      <c r="AE29" s="82">
        <f t="shared" si="6"/>
        <v>0</v>
      </c>
      <c r="AF29" s="82">
        <f t="shared" si="7"/>
        <v>0</v>
      </c>
      <c r="AG29" s="82">
        <f t="shared" si="8"/>
        <v>0</v>
      </c>
      <c r="AH29" s="82">
        <f t="shared" si="9"/>
        <v>0</v>
      </c>
      <c r="AI29" s="82">
        <f t="shared" si="10"/>
        <v>0</v>
      </c>
      <c r="AJ29" s="82">
        <f t="shared" si="11"/>
        <v>0</v>
      </c>
      <c r="AK29" s="82">
        <f t="shared" si="12"/>
        <v>0</v>
      </c>
      <c r="AL29" s="82">
        <f t="shared" si="13"/>
        <v>55</v>
      </c>
      <c r="AM29" s="82">
        <f t="shared" si="14"/>
        <v>0</v>
      </c>
      <c r="AN29" s="82">
        <f t="shared" si="15"/>
        <v>0</v>
      </c>
      <c r="AO29" s="82">
        <f t="shared" si="16"/>
        <v>0</v>
      </c>
      <c r="AP29" s="36"/>
      <c r="AQ29" s="15"/>
      <c r="AR29" s="15"/>
    </row>
    <row r="30" spans="1:45" x14ac:dyDescent="0.3">
      <c r="A30" s="35"/>
      <c r="B30" s="83">
        <v>6</v>
      </c>
      <c r="C30" s="84"/>
      <c r="D30" s="85"/>
      <c r="E30" s="86"/>
      <c r="F30" s="87"/>
      <c r="G30" s="329"/>
      <c r="H30" s="330"/>
      <c r="I30" s="331"/>
      <c r="J30" s="331"/>
      <c r="K30" s="332"/>
      <c r="L30" s="331"/>
      <c r="M30" s="331"/>
      <c r="N30" s="333"/>
      <c r="O30" s="334"/>
      <c r="P30" s="272"/>
      <c r="Q30" s="335"/>
      <c r="R30" s="336"/>
      <c r="S30" s="336"/>
      <c r="T30" s="336"/>
      <c r="U30" s="335"/>
      <c r="V30" s="336"/>
      <c r="W30" s="337"/>
      <c r="X30" s="81">
        <f t="shared" si="0"/>
        <v>0</v>
      </c>
      <c r="Y30" s="15"/>
      <c r="Z30" s="82">
        <f t="shared" si="1"/>
        <v>0</v>
      </c>
      <c r="AA30" s="82">
        <f t="shared" si="2"/>
        <v>0</v>
      </c>
      <c r="AB30" s="82">
        <f t="shared" si="3"/>
        <v>0</v>
      </c>
      <c r="AC30" s="82">
        <f t="shared" si="4"/>
        <v>0</v>
      </c>
      <c r="AD30" s="82">
        <f t="shared" si="5"/>
        <v>0</v>
      </c>
      <c r="AE30" s="82">
        <f t="shared" si="6"/>
        <v>0</v>
      </c>
      <c r="AF30" s="82">
        <f t="shared" si="7"/>
        <v>0</v>
      </c>
      <c r="AG30" s="82">
        <f t="shared" si="8"/>
        <v>0</v>
      </c>
      <c r="AH30" s="82">
        <f t="shared" si="9"/>
        <v>0</v>
      </c>
      <c r="AI30" s="82">
        <f t="shared" si="10"/>
        <v>0</v>
      </c>
      <c r="AJ30" s="82">
        <f t="shared" si="11"/>
        <v>0</v>
      </c>
      <c r="AK30" s="82">
        <f t="shared" si="12"/>
        <v>0</v>
      </c>
      <c r="AL30" s="82">
        <f t="shared" si="13"/>
        <v>0</v>
      </c>
      <c r="AM30" s="82">
        <f t="shared" si="14"/>
        <v>0</v>
      </c>
      <c r="AN30" s="82">
        <f t="shared" si="15"/>
        <v>0</v>
      </c>
      <c r="AO30" s="82">
        <f t="shared" si="16"/>
        <v>0</v>
      </c>
      <c r="AP30" s="36"/>
      <c r="AQ30" s="15"/>
      <c r="AR30" s="15"/>
    </row>
    <row r="31" spans="1:45" x14ac:dyDescent="0.3">
      <c r="A31" s="35"/>
      <c r="B31" s="73">
        <v>7</v>
      </c>
      <c r="C31" s="84"/>
      <c r="D31" s="85"/>
      <c r="E31" s="86"/>
      <c r="F31" s="87"/>
      <c r="G31" s="329"/>
      <c r="H31" s="330"/>
      <c r="I31" s="331"/>
      <c r="J31" s="331"/>
      <c r="K31" s="332"/>
      <c r="L31" s="331"/>
      <c r="M31" s="331"/>
      <c r="N31" s="333"/>
      <c r="O31" s="334"/>
      <c r="P31" s="272"/>
      <c r="Q31" s="335"/>
      <c r="R31" s="336"/>
      <c r="S31" s="336"/>
      <c r="T31" s="336"/>
      <c r="U31" s="335"/>
      <c r="V31" s="336"/>
      <c r="W31" s="337"/>
      <c r="X31" s="81">
        <f t="shared" si="0"/>
        <v>0</v>
      </c>
      <c r="Y31" s="15"/>
      <c r="Z31" s="82">
        <f t="shared" si="1"/>
        <v>0</v>
      </c>
      <c r="AA31" s="82">
        <f t="shared" si="2"/>
        <v>0</v>
      </c>
      <c r="AB31" s="82">
        <f t="shared" si="3"/>
        <v>0</v>
      </c>
      <c r="AC31" s="82">
        <f t="shared" si="4"/>
        <v>0</v>
      </c>
      <c r="AD31" s="82">
        <f t="shared" si="5"/>
        <v>0</v>
      </c>
      <c r="AE31" s="82">
        <f t="shared" si="6"/>
        <v>0</v>
      </c>
      <c r="AF31" s="82">
        <f t="shared" si="7"/>
        <v>0</v>
      </c>
      <c r="AG31" s="82">
        <f t="shared" si="8"/>
        <v>0</v>
      </c>
      <c r="AH31" s="82">
        <f t="shared" si="9"/>
        <v>0</v>
      </c>
      <c r="AI31" s="82">
        <f t="shared" si="10"/>
        <v>0</v>
      </c>
      <c r="AJ31" s="82">
        <f t="shared" si="11"/>
        <v>0</v>
      </c>
      <c r="AK31" s="82">
        <f t="shared" si="12"/>
        <v>0</v>
      </c>
      <c r="AL31" s="82">
        <f t="shared" si="13"/>
        <v>0</v>
      </c>
      <c r="AM31" s="82">
        <f t="shared" si="14"/>
        <v>0</v>
      </c>
      <c r="AN31" s="82">
        <f t="shared" si="15"/>
        <v>0</v>
      </c>
      <c r="AO31" s="82">
        <f t="shared" si="16"/>
        <v>0</v>
      </c>
      <c r="AP31" s="36"/>
      <c r="AQ31" s="15"/>
      <c r="AR31" s="15"/>
    </row>
    <row r="32" spans="1:45" x14ac:dyDescent="0.3">
      <c r="A32" s="35"/>
      <c r="B32" s="83">
        <v>8</v>
      </c>
      <c r="C32" s="84"/>
      <c r="D32" s="85"/>
      <c r="E32" s="86"/>
      <c r="F32" s="87"/>
      <c r="G32" s="329"/>
      <c r="H32" s="330"/>
      <c r="I32" s="331"/>
      <c r="J32" s="331"/>
      <c r="K32" s="332"/>
      <c r="L32" s="331"/>
      <c r="M32" s="331"/>
      <c r="N32" s="333"/>
      <c r="O32" s="334"/>
      <c r="P32" s="272"/>
      <c r="Q32" s="335"/>
      <c r="R32" s="336"/>
      <c r="S32" s="336"/>
      <c r="T32" s="336"/>
      <c r="U32" s="335"/>
      <c r="V32" s="336"/>
      <c r="W32" s="337"/>
      <c r="X32" s="81">
        <f t="shared" si="0"/>
        <v>0</v>
      </c>
      <c r="Y32" s="15"/>
      <c r="Z32" s="82">
        <f t="shared" si="1"/>
        <v>0</v>
      </c>
      <c r="AA32" s="82">
        <f t="shared" si="2"/>
        <v>0</v>
      </c>
      <c r="AB32" s="82">
        <f t="shared" si="3"/>
        <v>0</v>
      </c>
      <c r="AC32" s="82">
        <f t="shared" si="4"/>
        <v>0</v>
      </c>
      <c r="AD32" s="82">
        <f t="shared" si="5"/>
        <v>0</v>
      </c>
      <c r="AE32" s="82">
        <f t="shared" si="6"/>
        <v>0</v>
      </c>
      <c r="AF32" s="82">
        <f t="shared" si="7"/>
        <v>0</v>
      </c>
      <c r="AG32" s="82">
        <f t="shared" si="8"/>
        <v>0</v>
      </c>
      <c r="AH32" s="82">
        <f t="shared" si="9"/>
        <v>0</v>
      </c>
      <c r="AI32" s="82">
        <f t="shared" si="10"/>
        <v>0</v>
      </c>
      <c r="AJ32" s="82">
        <f t="shared" si="11"/>
        <v>0</v>
      </c>
      <c r="AK32" s="82">
        <f t="shared" si="12"/>
        <v>0</v>
      </c>
      <c r="AL32" s="82">
        <f t="shared" si="13"/>
        <v>0</v>
      </c>
      <c r="AM32" s="82">
        <f t="shared" si="14"/>
        <v>0</v>
      </c>
      <c r="AN32" s="82">
        <f t="shared" si="15"/>
        <v>0</v>
      </c>
      <c r="AO32" s="82">
        <f t="shared" si="16"/>
        <v>0</v>
      </c>
      <c r="AP32" s="36"/>
      <c r="AQ32" s="15"/>
      <c r="AR32" s="15"/>
    </row>
    <row r="33" spans="1:44" x14ac:dyDescent="0.3">
      <c r="A33" s="35"/>
      <c r="B33" s="73">
        <v>9</v>
      </c>
      <c r="C33" s="84"/>
      <c r="D33" s="85"/>
      <c r="E33" s="86"/>
      <c r="F33" s="87"/>
      <c r="G33" s="329"/>
      <c r="H33" s="330"/>
      <c r="I33" s="331"/>
      <c r="J33" s="331"/>
      <c r="K33" s="332"/>
      <c r="L33" s="331"/>
      <c r="M33" s="331"/>
      <c r="N33" s="333"/>
      <c r="O33" s="334"/>
      <c r="P33" s="272"/>
      <c r="Q33" s="335"/>
      <c r="R33" s="336"/>
      <c r="S33" s="336"/>
      <c r="T33" s="336"/>
      <c r="U33" s="335"/>
      <c r="V33" s="336"/>
      <c r="W33" s="337"/>
      <c r="X33" s="81">
        <f t="shared" si="0"/>
        <v>0</v>
      </c>
      <c r="Y33" s="15"/>
      <c r="Z33" s="82">
        <f t="shared" si="1"/>
        <v>0</v>
      </c>
      <c r="AA33" s="82">
        <f t="shared" si="2"/>
        <v>0</v>
      </c>
      <c r="AB33" s="82">
        <f t="shared" si="3"/>
        <v>0</v>
      </c>
      <c r="AC33" s="82">
        <f t="shared" si="4"/>
        <v>0</v>
      </c>
      <c r="AD33" s="82">
        <f t="shared" si="5"/>
        <v>0</v>
      </c>
      <c r="AE33" s="82">
        <f t="shared" si="6"/>
        <v>0</v>
      </c>
      <c r="AF33" s="82">
        <f t="shared" si="7"/>
        <v>0</v>
      </c>
      <c r="AG33" s="82">
        <f t="shared" si="8"/>
        <v>0</v>
      </c>
      <c r="AH33" s="82">
        <f t="shared" si="9"/>
        <v>0</v>
      </c>
      <c r="AI33" s="82">
        <f t="shared" si="10"/>
        <v>0</v>
      </c>
      <c r="AJ33" s="82">
        <f t="shared" si="11"/>
        <v>0</v>
      </c>
      <c r="AK33" s="82">
        <f t="shared" si="12"/>
        <v>0</v>
      </c>
      <c r="AL33" s="82">
        <f t="shared" si="13"/>
        <v>0</v>
      </c>
      <c r="AM33" s="82">
        <f t="shared" si="14"/>
        <v>0</v>
      </c>
      <c r="AN33" s="82">
        <f t="shared" si="15"/>
        <v>0</v>
      </c>
      <c r="AO33" s="82">
        <f t="shared" si="16"/>
        <v>0</v>
      </c>
      <c r="AP33" s="36"/>
      <c r="AQ33" s="15"/>
      <c r="AR33" s="15"/>
    </row>
    <row r="34" spans="1:44" x14ac:dyDescent="0.3">
      <c r="A34" s="35"/>
      <c r="B34" s="83">
        <v>10</v>
      </c>
      <c r="C34" s="84"/>
      <c r="D34" s="85"/>
      <c r="E34" s="86"/>
      <c r="F34" s="87"/>
      <c r="G34" s="329"/>
      <c r="H34" s="330"/>
      <c r="I34" s="331"/>
      <c r="J34" s="331"/>
      <c r="K34" s="332"/>
      <c r="L34" s="331"/>
      <c r="M34" s="331"/>
      <c r="N34" s="333"/>
      <c r="O34" s="334"/>
      <c r="P34" s="272"/>
      <c r="Q34" s="335"/>
      <c r="R34" s="336"/>
      <c r="S34" s="336"/>
      <c r="T34" s="336"/>
      <c r="U34" s="335"/>
      <c r="V34" s="336"/>
      <c r="W34" s="337"/>
      <c r="X34" s="81">
        <f t="shared" si="0"/>
        <v>0</v>
      </c>
      <c r="Y34" s="15"/>
      <c r="Z34" s="82">
        <f t="shared" si="1"/>
        <v>0</v>
      </c>
      <c r="AA34" s="82">
        <f t="shared" si="2"/>
        <v>0</v>
      </c>
      <c r="AB34" s="82">
        <f t="shared" si="3"/>
        <v>0</v>
      </c>
      <c r="AC34" s="82">
        <f t="shared" si="4"/>
        <v>0</v>
      </c>
      <c r="AD34" s="82">
        <f t="shared" si="5"/>
        <v>0</v>
      </c>
      <c r="AE34" s="82">
        <f t="shared" si="6"/>
        <v>0</v>
      </c>
      <c r="AF34" s="82">
        <f t="shared" si="7"/>
        <v>0</v>
      </c>
      <c r="AG34" s="82">
        <f t="shared" si="8"/>
        <v>0</v>
      </c>
      <c r="AH34" s="82">
        <f t="shared" si="9"/>
        <v>0</v>
      </c>
      <c r="AI34" s="82">
        <f t="shared" si="10"/>
        <v>0</v>
      </c>
      <c r="AJ34" s="82">
        <f t="shared" si="11"/>
        <v>0</v>
      </c>
      <c r="AK34" s="82">
        <f t="shared" si="12"/>
        <v>0</v>
      </c>
      <c r="AL34" s="82">
        <f t="shared" si="13"/>
        <v>0</v>
      </c>
      <c r="AM34" s="82">
        <f t="shared" si="14"/>
        <v>0</v>
      </c>
      <c r="AN34" s="82">
        <f t="shared" si="15"/>
        <v>0</v>
      </c>
      <c r="AO34" s="82">
        <f t="shared" si="16"/>
        <v>0</v>
      </c>
      <c r="AP34" s="36"/>
      <c r="AQ34" s="15"/>
      <c r="AR34" s="15"/>
    </row>
    <row r="35" spans="1:44" x14ac:dyDescent="0.3">
      <c r="A35" s="35"/>
      <c r="B35" s="73">
        <v>11</v>
      </c>
      <c r="C35" s="84"/>
      <c r="D35" s="85"/>
      <c r="E35" s="86"/>
      <c r="F35" s="87"/>
      <c r="G35" s="329"/>
      <c r="H35" s="330"/>
      <c r="I35" s="331"/>
      <c r="J35" s="331"/>
      <c r="K35" s="332"/>
      <c r="L35" s="331"/>
      <c r="M35" s="331"/>
      <c r="N35" s="333"/>
      <c r="O35" s="334"/>
      <c r="P35" s="272"/>
      <c r="Q35" s="335"/>
      <c r="R35" s="336"/>
      <c r="S35" s="336"/>
      <c r="T35" s="336"/>
      <c r="U35" s="335"/>
      <c r="V35" s="336"/>
      <c r="W35" s="337"/>
      <c r="X35" s="81">
        <f t="shared" si="0"/>
        <v>0</v>
      </c>
      <c r="Y35" s="15"/>
      <c r="Z35" s="82">
        <f t="shared" si="1"/>
        <v>0</v>
      </c>
      <c r="AA35" s="82">
        <f t="shared" si="2"/>
        <v>0</v>
      </c>
      <c r="AB35" s="82">
        <f t="shared" si="3"/>
        <v>0</v>
      </c>
      <c r="AC35" s="82">
        <f t="shared" si="4"/>
        <v>0</v>
      </c>
      <c r="AD35" s="82">
        <f t="shared" si="5"/>
        <v>0</v>
      </c>
      <c r="AE35" s="82">
        <f t="shared" si="6"/>
        <v>0</v>
      </c>
      <c r="AF35" s="82">
        <f t="shared" si="7"/>
        <v>0</v>
      </c>
      <c r="AG35" s="82">
        <f t="shared" si="8"/>
        <v>0</v>
      </c>
      <c r="AH35" s="82">
        <f t="shared" si="9"/>
        <v>0</v>
      </c>
      <c r="AI35" s="82">
        <f t="shared" si="10"/>
        <v>0</v>
      </c>
      <c r="AJ35" s="82">
        <f t="shared" si="11"/>
        <v>0</v>
      </c>
      <c r="AK35" s="82">
        <f t="shared" si="12"/>
        <v>0</v>
      </c>
      <c r="AL35" s="82">
        <f t="shared" si="13"/>
        <v>0</v>
      </c>
      <c r="AM35" s="82">
        <f t="shared" si="14"/>
        <v>0</v>
      </c>
      <c r="AN35" s="82">
        <f t="shared" si="15"/>
        <v>0</v>
      </c>
      <c r="AO35" s="82">
        <f t="shared" si="16"/>
        <v>0</v>
      </c>
      <c r="AP35" s="36"/>
      <c r="AQ35" s="15"/>
      <c r="AR35" s="15"/>
    </row>
    <row r="36" spans="1:44" x14ac:dyDescent="0.3">
      <c r="A36" s="35"/>
      <c r="B36" s="83">
        <v>12</v>
      </c>
      <c r="C36" s="84"/>
      <c r="D36" s="85"/>
      <c r="E36" s="86"/>
      <c r="F36" s="87"/>
      <c r="G36" s="329"/>
      <c r="H36" s="330"/>
      <c r="I36" s="331"/>
      <c r="J36" s="331"/>
      <c r="K36" s="332"/>
      <c r="L36" s="331"/>
      <c r="M36" s="331"/>
      <c r="N36" s="333"/>
      <c r="O36" s="334"/>
      <c r="P36" s="272"/>
      <c r="Q36" s="335"/>
      <c r="R36" s="336"/>
      <c r="S36" s="336"/>
      <c r="T36" s="336"/>
      <c r="U36" s="335"/>
      <c r="V36" s="336"/>
      <c r="W36" s="337"/>
      <c r="X36" s="81">
        <f t="shared" si="0"/>
        <v>0</v>
      </c>
      <c r="Y36" s="15"/>
      <c r="Z36" s="82">
        <f t="shared" si="1"/>
        <v>0</v>
      </c>
      <c r="AA36" s="82">
        <f t="shared" si="2"/>
        <v>0</v>
      </c>
      <c r="AB36" s="82">
        <f t="shared" si="3"/>
        <v>0</v>
      </c>
      <c r="AC36" s="82">
        <f t="shared" si="4"/>
        <v>0</v>
      </c>
      <c r="AD36" s="82">
        <f t="shared" si="5"/>
        <v>0</v>
      </c>
      <c r="AE36" s="82">
        <f t="shared" si="6"/>
        <v>0</v>
      </c>
      <c r="AF36" s="82">
        <f t="shared" si="7"/>
        <v>0</v>
      </c>
      <c r="AG36" s="82">
        <f t="shared" si="8"/>
        <v>0</v>
      </c>
      <c r="AH36" s="82">
        <f t="shared" si="9"/>
        <v>0</v>
      </c>
      <c r="AI36" s="82">
        <f t="shared" si="10"/>
        <v>0</v>
      </c>
      <c r="AJ36" s="82">
        <f t="shared" si="11"/>
        <v>0</v>
      </c>
      <c r="AK36" s="82">
        <f t="shared" si="12"/>
        <v>0</v>
      </c>
      <c r="AL36" s="82">
        <f t="shared" si="13"/>
        <v>0</v>
      </c>
      <c r="AM36" s="82">
        <f t="shared" si="14"/>
        <v>0</v>
      </c>
      <c r="AN36" s="82">
        <f t="shared" si="15"/>
        <v>0</v>
      </c>
      <c r="AO36" s="82">
        <f t="shared" si="16"/>
        <v>0</v>
      </c>
      <c r="AP36" s="36"/>
      <c r="AQ36" s="15"/>
      <c r="AR36" s="15"/>
    </row>
    <row r="37" spans="1:44" x14ac:dyDescent="0.3">
      <c r="A37" s="35"/>
      <c r="B37" s="73">
        <v>13</v>
      </c>
      <c r="C37" s="84"/>
      <c r="D37" s="85"/>
      <c r="E37" s="86"/>
      <c r="F37" s="87"/>
      <c r="G37" s="329"/>
      <c r="H37" s="330"/>
      <c r="I37" s="331"/>
      <c r="J37" s="331"/>
      <c r="K37" s="332"/>
      <c r="L37" s="331"/>
      <c r="M37" s="331"/>
      <c r="N37" s="333"/>
      <c r="O37" s="334"/>
      <c r="P37" s="272"/>
      <c r="Q37" s="335"/>
      <c r="R37" s="336"/>
      <c r="S37" s="336"/>
      <c r="T37" s="336"/>
      <c r="U37" s="335"/>
      <c r="V37" s="336"/>
      <c r="W37" s="337"/>
      <c r="X37" s="81">
        <f t="shared" si="0"/>
        <v>0</v>
      </c>
      <c r="Y37" s="15"/>
      <c r="Z37" s="82">
        <f t="shared" si="1"/>
        <v>0</v>
      </c>
      <c r="AA37" s="82">
        <f t="shared" si="2"/>
        <v>0</v>
      </c>
      <c r="AB37" s="82">
        <f t="shared" si="3"/>
        <v>0</v>
      </c>
      <c r="AC37" s="82">
        <f t="shared" si="4"/>
        <v>0</v>
      </c>
      <c r="AD37" s="82">
        <f t="shared" si="5"/>
        <v>0</v>
      </c>
      <c r="AE37" s="82">
        <f t="shared" si="6"/>
        <v>0</v>
      </c>
      <c r="AF37" s="82">
        <f t="shared" si="7"/>
        <v>0</v>
      </c>
      <c r="AG37" s="82">
        <f t="shared" si="8"/>
        <v>0</v>
      </c>
      <c r="AH37" s="82">
        <f t="shared" si="9"/>
        <v>0</v>
      </c>
      <c r="AI37" s="82">
        <f t="shared" si="10"/>
        <v>0</v>
      </c>
      <c r="AJ37" s="82">
        <f t="shared" si="11"/>
        <v>0</v>
      </c>
      <c r="AK37" s="82">
        <f t="shared" si="12"/>
        <v>0</v>
      </c>
      <c r="AL37" s="82">
        <f t="shared" si="13"/>
        <v>0</v>
      </c>
      <c r="AM37" s="82">
        <f t="shared" si="14"/>
        <v>0</v>
      </c>
      <c r="AN37" s="82">
        <f t="shared" si="15"/>
        <v>0</v>
      </c>
      <c r="AO37" s="82">
        <f t="shared" si="16"/>
        <v>0</v>
      </c>
      <c r="AP37" s="36"/>
      <c r="AQ37" s="15"/>
      <c r="AR37" s="15"/>
    </row>
    <row r="38" spans="1:44" x14ac:dyDescent="0.3">
      <c r="A38" s="35"/>
      <c r="B38" s="83">
        <v>14</v>
      </c>
      <c r="C38" s="84"/>
      <c r="D38" s="85"/>
      <c r="E38" s="86"/>
      <c r="F38" s="87"/>
      <c r="G38" s="329" t="s">
        <v>85</v>
      </c>
      <c r="H38" s="330"/>
      <c r="I38" s="331"/>
      <c r="J38" s="331"/>
      <c r="K38" s="332"/>
      <c r="L38" s="331"/>
      <c r="M38" s="331"/>
      <c r="N38" s="333"/>
      <c r="O38" s="334"/>
      <c r="P38" s="272"/>
      <c r="Q38" s="335"/>
      <c r="R38" s="336"/>
      <c r="S38" s="336"/>
      <c r="T38" s="336"/>
      <c r="U38" s="335"/>
      <c r="V38" s="336" t="s">
        <v>75</v>
      </c>
      <c r="W38" s="337"/>
      <c r="X38" s="81">
        <f t="shared" si="0"/>
        <v>50</v>
      </c>
      <c r="Y38" s="15"/>
      <c r="Z38" s="82">
        <f t="shared" si="1"/>
        <v>0</v>
      </c>
      <c r="AA38" s="82">
        <f t="shared" si="2"/>
        <v>0</v>
      </c>
      <c r="AB38" s="82">
        <f t="shared" si="3"/>
        <v>0</v>
      </c>
      <c r="AC38" s="82">
        <f t="shared" si="4"/>
        <v>0</v>
      </c>
      <c r="AD38" s="82">
        <f t="shared" si="5"/>
        <v>0</v>
      </c>
      <c r="AE38" s="82">
        <f t="shared" si="6"/>
        <v>0</v>
      </c>
      <c r="AF38" s="82">
        <f t="shared" si="7"/>
        <v>0</v>
      </c>
      <c r="AG38" s="82">
        <f t="shared" si="8"/>
        <v>0</v>
      </c>
      <c r="AH38" s="82">
        <f t="shared" si="9"/>
        <v>0</v>
      </c>
      <c r="AI38" s="82">
        <f t="shared" si="10"/>
        <v>0</v>
      </c>
      <c r="AJ38" s="82">
        <f t="shared" si="11"/>
        <v>0</v>
      </c>
      <c r="AK38" s="82">
        <f t="shared" si="12"/>
        <v>0</v>
      </c>
      <c r="AL38" s="82">
        <f t="shared" si="13"/>
        <v>0</v>
      </c>
      <c r="AM38" s="82">
        <f t="shared" si="14"/>
        <v>0</v>
      </c>
      <c r="AN38" s="82">
        <f t="shared" si="15"/>
        <v>50</v>
      </c>
      <c r="AO38" s="82">
        <f t="shared" si="16"/>
        <v>0</v>
      </c>
      <c r="AP38" s="36"/>
      <c r="AQ38" s="15"/>
      <c r="AR38" s="15"/>
    </row>
    <row r="39" spans="1:44" x14ac:dyDescent="0.3">
      <c r="A39" s="35"/>
      <c r="B39" s="73">
        <v>15</v>
      </c>
      <c r="C39" s="84"/>
      <c r="D39" s="85"/>
      <c r="E39" s="86"/>
      <c r="F39" s="87"/>
      <c r="G39" s="329"/>
      <c r="H39" s="330"/>
      <c r="I39" s="331"/>
      <c r="J39" s="331"/>
      <c r="K39" s="332"/>
      <c r="L39" s="331"/>
      <c r="M39" s="331"/>
      <c r="N39" s="333"/>
      <c r="O39" s="334"/>
      <c r="P39" s="272"/>
      <c r="Q39" s="335"/>
      <c r="R39" s="336"/>
      <c r="S39" s="336"/>
      <c r="T39" s="336"/>
      <c r="U39" s="335"/>
      <c r="V39" s="336"/>
      <c r="W39" s="337"/>
      <c r="X39" s="81">
        <f t="shared" si="0"/>
        <v>0</v>
      </c>
      <c r="Y39" s="15"/>
      <c r="Z39" s="82">
        <f t="shared" si="1"/>
        <v>0</v>
      </c>
      <c r="AA39" s="82">
        <f t="shared" si="2"/>
        <v>0</v>
      </c>
      <c r="AB39" s="82">
        <f t="shared" si="3"/>
        <v>0</v>
      </c>
      <c r="AC39" s="82">
        <f t="shared" si="4"/>
        <v>0</v>
      </c>
      <c r="AD39" s="82">
        <f t="shared" si="5"/>
        <v>0</v>
      </c>
      <c r="AE39" s="82">
        <f t="shared" si="6"/>
        <v>0</v>
      </c>
      <c r="AF39" s="82">
        <f t="shared" si="7"/>
        <v>0</v>
      </c>
      <c r="AG39" s="82">
        <f t="shared" si="8"/>
        <v>0</v>
      </c>
      <c r="AH39" s="82">
        <f t="shared" si="9"/>
        <v>0</v>
      </c>
      <c r="AI39" s="82">
        <f t="shared" si="10"/>
        <v>0</v>
      </c>
      <c r="AJ39" s="82">
        <f t="shared" si="11"/>
        <v>0</v>
      </c>
      <c r="AK39" s="82">
        <f t="shared" si="12"/>
        <v>0</v>
      </c>
      <c r="AL39" s="82">
        <f t="shared" si="13"/>
        <v>0</v>
      </c>
      <c r="AM39" s="82">
        <f t="shared" si="14"/>
        <v>0</v>
      </c>
      <c r="AN39" s="82">
        <f t="shared" si="15"/>
        <v>0</v>
      </c>
      <c r="AO39" s="82">
        <f t="shared" si="16"/>
        <v>0</v>
      </c>
      <c r="AP39" s="36"/>
      <c r="AQ39" s="15"/>
      <c r="AR39" s="15"/>
    </row>
    <row r="40" spans="1:44" x14ac:dyDescent="0.3">
      <c r="A40" s="35"/>
      <c r="B40" s="83">
        <v>16</v>
      </c>
      <c r="C40" s="84"/>
      <c r="D40" s="85"/>
      <c r="E40" s="86"/>
      <c r="F40" s="87"/>
      <c r="G40" s="329"/>
      <c r="H40" s="330"/>
      <c r="I40" s="331"/>
      <c r="J40" s="331"/>
      <c r="K40" s="332"/>
      <c r="L40" s="331"/>
      <c r="M40" s="331"/>
      <c r="N40" s="333"/>
      <c r="O40" s="334"/>
      <c r="P40" s="272"/>
      <c r="Q40" s="335"/>
      <c r="R40" s="336"/>
      <c r="S40" s="336"/>
      <c r="T40" s="336"/>
      <c r="U40" s="335"/>
      <c r="V40" s="336"/>
      <c r="W40" s="337"/>
      <c r="X40" s="81">
        <f t="shared" si="0"/>
        <v>0</v>
      </c>
      <c r="Y40" s="15"/>
      <c r="Z40" s="82">
        <f t="shared" si="1"/>
        <v>0</v>
      </c>
      <c r="AA40" s="82">
        <f t="shared" si="2"/>
        <v>0</v>
      </c>
      <c r="AB40" s="82">
        <f t="shared" si="3"/>
        <v>0</v>
      </c>
      <c r="AC40" s="82">
        <f t="shared" si="4"/>
        <v>0</v>
      </c>
      <c r="AD40" s="82">
        <f t="shared" si="5"/>
        <v>0</v>
      </c>
      <c r="AE40" s="82">
        <f t="shared" si="6"/>
        <v>0</v>
      </c>
      <c r="AF40" s="82">
        <f t="shared" si="7"/>
        <v>0</v>
      </c>
      <c r="AG40" s="82">
        <f t="shared" si="8"/>
        <v>0</v>
      </c>
      <c r="AH40" s="82">
        <f t="shared" si="9"/>
        <v>0</v>
      </c>
      <c r="AI40" s="82">
        <f t="shared" si="10"/>
        <v>0</v>
      </c>
      <c r="AJ40" s="82">
        <f t="shared" si="11"/>
        <v>0</v>
      </c>
      <c r="AK40" s="82">
        <f t="shared" si="12"/>
        <v>0</v>
      </c>
      <c r="AL40" s="82">
        <f t="shared" si="13"/>
        <v>0</v>
      </c>
      <c r="AM40" s="82">
        <f t="shared" si="14"/>
        <v>0</v>
      </c>
      <c r="AN40" s="82">
        <f t="shared" si="15"/>
        <v>0</v>
      </c>
      <c r="AO40" s="82">
        <f t="shared" si="16"/>
        <v>0</v>
      </c>
      <c r="AP40" s="36"/>
      <c r="AQ40" s="15"/>
      <c r="AR40" s="15"/>
    </row>
    <row r="41" spans="1:44" x14ac:dyDescent="0.3">
      <c r="A41" s="35"/>
      <c r="B41" s="73">
        <v>17</v>
      </c>
      <c r="C41" s="84"/>
      <c r="D41" s="85"/>
      <c r="E41" s="86"/>
      <c r="F41" s="87"/>
      <c r="G41" s="329"/>
      <c r="H41" s="330"/>
      <c r="I41" s="331"/>
      <c r="J41" s="331"/>
      <c r="K41" s="332"/>
      <c r="L41" s="331"/>
      <c r="M41" s="331"/>
      <c r="N41" s="333"/>
      <c r="O41" s="334"/>
      <c r="P41" s="272"/>
      <c r="Q41" s="335"/>
      <c r="R41" s="336"/>
      <c r="S41" s="336"/>
      <c r="T41" s="336"/>
      <c r="U41" s="335"/>
      <c r="V41" s="336"/>
      <c r="W41" s="337"/>
      <c r="X41" s="81">
        <f t="shared" si="0"/>
        <v>0</v>
      </c>
      <c r="Y41" s="15"/>
      <c r="Z41" s="82">
        <f t="shared" si="1"/>
        <v>0</v>
      </c>
      <c r="AA41" s="82">
        <f t="shared" si="2"/>
        <v>0</v>
      </c>
      <c r="AB41" s="82">
        <f t="shared" si="3"/>
        <v>0</v>
      </c>
      <c r="AC41" s="82">
        <f t="shared" si="4"/>
        <v>0</v>
      </c>
      <c r="AD41" s="82">
        <f t="shared" si="5"/>
        <v>0</v>
      </c>
      <c r="AE41" s="82">
        <f t="shared" si="6"/>
        <v>0</v>
      </c>
      <c r="AF41" s="82">
        <f t="shared" si="7"/>
        <v>0</v>
      </c>
      <c r="AG41" s="82">
        <f t="shared" si="8"/>
        <v>0</v>
      </c>
      <c r="AH41" s="82">
        <f t="shared" si="9"/>
        <v>0</v>
      </c>
      <c r="AI41" s="82">
        <f t="shared" si="10"/>
        <v>0</v>
      </c>
      <c r="AJ41" s="82">
        <f t="shared" si="11"/>
        <v>0</v>
      </c>
      <c r="AK41" s="82">
        <f t="shared" si="12"/>
        <v>0</v>
      </c>
      <c r="AL41" s="82">
        <f t="shared" si="13"/>
        <v>0</v>
      </c>
      <c r="AM41" s="82">
        <f t="shared" si="14"/>
        <v>0</v>
      </c>
      <c r="AN41" s="82">
        <f t="shared" si="15"/>
        <v>0</v>
      </c>
      <c r="AO41" s="82">
        <f t="shared" si="16"/>
        <v>0</v>
      </c>
      <c r="AP41" s="36"/>
      <c r="AQ41" s="15"/>
      <c r="AR41" s="15"/>
    </row>
    <row r="42" spans="1:44" x14ac:dyDescent="0.3">
      <c r="A42" s="35"/>
      <c r="B42" s="83">
        <v>18</v>
      </c>
      <c r="C42" s="84"/>
      <c r="D42" s="85"/>
      <c r="E42" s="86"/>
      <c r="F42" s="87"/>
      <c r="G42" s="329"/>
      <c r="H42" s="330"/>
      <c r="I42" s="331"/>
      <c r="J42" s="331"/>
      <c r="K42" s="332"/>
      <c r="L42" s="331"/>
      <c r="M42" s="331"/>
      <c r="N42" s="333"/>
      <c r="O42" s="334"/>
      <c r="P42" s="272"/>
      <c r="Q42" s="335"/>
      <c r="R42" s="336"/>
      <c r="S42" s="336"/>
      <c r="T42" s="336"/>
      <c r="U42" s="335"/>
      <c r="V42" s="336"/>
      <c r="W42" s="337"/>
      <c r="X42" s="81">
        <f t="shared" si="0"/>
        <v>0</v>
      </c>
      <c r="Y42" s="15"/>
      <c r="Z42" s="82">
        <f t="shared" si="1"/>
        <v>0</v>
      </c>
      <c r="AA42" s="82">
        <f t="shared" si="2"/>
        <v>0</v>
      </c>
      <c r="AB42" s="82">
        <f t="shared" si="3"/>
        <v>0</v>
      </c>
      <c r="AC42" s="82">
        <f t="shared" si="4"/>
        <v>0</v>
      </c>
      <c r="AD42" s="82">
        <f t="shared" si="5"/>
        <v>0</v>
      </c>
      <c r="AE42" s="82">
        <f t="shared" si="6"/>
        <v>0</v>
      </c>
      <c r="AF42" s="82">
        <f t="shared" si="7"/>
        <v>0</v>
      </c>
      <c r="AG42" s="82">
        <f t="shared" si="8"/>
        <v>0</v>
      </c>
      <c r="AH42" s="82">
        <f t="shared" si="9"/>
        <v>0</v>
      </c>
      <c r="AI42" s="82">
        <f t="shared" si="10"/>
        <v>0</v>
      </c>
      <c r="AJ42" s="82">
        <f t="shared" si="11"/>
        <v>0</v>
      </c>
      <c r="AK42" s="82">
        <f t="shared" si="12"/>
        <v>0</v>
      </c>
      <c r="AL42" s="82">
        <f t="shared" si="13"/>
        <v>0</v>
      </c>
      <c r="AM42" s="82">
        <f t="shared" si="14"/>
        <v>0</v>
      </c>
      <c r="AN42" s="82">
        <f t="shared" si="15"/>
        <v>0</v>
      </c>
      <c r="AO42" s="82">
        <f t="shared" si="16"/>
        <v>0</v>
      </c>
      <c r="AP42" s="36"/>
      <c r="AQ42" s="15"/>
      <c r="AR42" s="15"/>
    </row>
    <row r="43" spans="1:44" x14ac:dyDescent="0.3">
      <c r="A43" s="35"/>
      <c r="B43" s="73">
        <v>19</v>
      </c>
      <c r="C43" s="84"/>
      <c r="D43" s="85"/>
      <c r="E43" s="86"/>
      <c r="F43" s="87"/>
      <c r="G43" s="329"/>
      <c r="H43" s="330"/>
      <c r="I43" s="331"/>
      <c r="J43" s="331"/>
      <c r="K43" s="332"/>
      <c r="L43" s="331"/>
      <c r="M43" s="331"/>
      <c r="N43" s="333"/>
      <c r="O43" s="334"/>
      <c r="P43" s="272"/>
      <c r="Q43" s="335"/>
      <c r="R43" s="336"/>
      <c r="S43" s="336"/>
      <c r="T43" s="336"/>
      <c r="U43" s="335"/>
      <c r="V43" s="336"/>
      <c r="W43" s="337"/>
      <c r="X43" s="81">
        <f t="shared" si="0"/>
        <v>0</v>
      </c>
      <c r="Y43" s="15"/>
      <c r="Z43" s="82">
        <f t="shared" si="1"/>
        <v>0</v>
      </c>
      <c r="AA43" s="82">
        <f t="shared" si="2"/>
        <v>0</v>
      </c>
      <c r="AB43" s="82">
        <f t="shared" si="3"/>
        <v>0</v>
      </c>
      <c r="AC43" s="82">
        <f t="shared" si="4"/>
        <v>0</v>
      </c>
      <c r="AD43" s="82">
        <f t="shared" si="5"/>
        <v>0</v>
      </c>
      <c r="AE43" s="82">
        <f t="shared" si="6"/>
        <v>0</v>
      </c>
      <c r="AF43" s="82">
        <f t="shared" si="7"/>
        <v>0</v>
      </c>
      <c r="AG43" s="82">
        <f t="shared" si="8"/>
        <v>0</v>
      </c>
      <c r="AH43" s="82">
        <f t="shared" si="9"/>
        <v>0</v>
      </c>
      <c r="AI43" s="82">
        <f t="shared" si="10"/>
        <v>0</v>
      </c>
      <c r="AJ43" s="82">
        <f t="shared" si="11"/>
        <v>0</v>
      </c>
      <c r="AK43" s="82">
        <f t="shared" si="12"/>
        <v>0</v>
      </c>
      <c r="AL43" s="82">
        <f t="shared" si="13"/>
        <v>0</v>
      </c>
      <c r="AM43" s="82">
        <f t="shared" si="14"/>
        <v>0</v>
      </c>
      <c r="AN43" s="82">
        <f t="shared" si="15"/>
        <v>0</v>
      </c>
      <c r="AO43" s="82">
        <f t="shared" si="16"/>
        <v>0</v>
      </c>
      <c r="AP43" s="36"/>
      <c r="AQ43" s="15"/>
      <c r="AR43" s="15"/>
    </row>
    <row r="44" spans="1:44" x14ac:dyDescent="0.3">
      <c r="A44" s="35"/>
      <c r="B44" s="83">
        <v>20</v>
      </c>
      <c r="C44" s="84"/>
      <c r="D44" s="85"/>
      <c r="E44" s="86"/>
      <c r="F44" s="87"/>
      <c r="G44" s="329"/>
      <c r="H44" s="330"/>
      <c r="I44" s="331"/>
      <c r="J44" s="331"/>
      <c r="K44" s="332"/>
      <c r="L44" s="331"/>
      <c r="M44" s="331"/>
      <c r="N44" s="333"/>
      <c r="O44" s="334"/>
      <c r="P44" s="272"/>
      <c r="Q44" s="335"/>
      <c r="R44" s="336"/>
      <c r="S44" s="336"/>
      <c r="T44" s="336"/>
      <c r="U44" s="335"/>
      <c r="V44" s="336"/>
      <c r="W44" s="337"/>
      <c r="X44" s="81">
        <f t="shared" si="0"/>
        <v>0</v>
      </c>
      <c r="Y44" s="15"/>
      <c r="Z44" s="82">
        <f t="shared" si="1"/>
        <v>0</v>
      </c>
      <c r="AA44" s="82">
        <f t="shared" si="2"/>
        <v>0</v>
      </c>
      <c r="AB44" s="82">
        <f t="shared" si="3"/>
        <v>0</v>
      </c>
      <c r="AC44" s="82">
        <f t="shared" si="4"/>
        <v>0</v>
      </c>
      <c r="AD44" s="82">
        <f t="shared" si="5"/>
        <v>0</v>
      </c>
      <c r="AE44" s="82">
        <f t="shared" si="6"/>
        <v>0</v>
      </c>
      <c r="AF44" s="82">
        <f t="shared" si="7"/>
        <v>0</v>
      </c>
      <c r="AG44" s="82">
        <f t="shared" si="8"/>
        <v>0</v>
      </c>
      <c r="AH44" s="82">
        <f t="shared" si="9"/>
        <v>0</v>
      </c>
      <c r="AI44" s="82">
        <f t="shared" si="10"/>
        <v>0</v>
      </c>
      <c r="AJ44" s="82">
        <f t="shared" si="11"/>
        <v>0</v>
      </c>
      <c r="AK44" s="82">
        <f t="shared" si="12"/>
        <v>0</v>
      </c>
      <c r="AL44" s="82">
        <f t="shared" si="13"/>
        <v>0</v>
      </c>
      <c r="AM44" s="82">
        <f t="shared" si="14"/>
        <v>0</v>
      </c>
      <c r="AN44" s="82">
        <f t="shared" si="15"/>
        <v>0</v>
      </c>
      <c r="AO44" s="82">
        <f t="shared" si="16"/>
        <v>0</v>
      </c>
      <c r="AP44" s="36"/>
      <c r="AQ44" s="15"/>
      <c r="AR44" s="15"/>
    </row>
    <row r="45" spans="1:44" x14ac:dyDescent="0.3">
      <c r="A45" s="35"/>
      <c r="B45" s="73">
        <v>21</v>
      </c>
      <c r="C45" s="84"/>
      <c r="D45" s="85"/>
      <c r="E45" s="86"/>
      <c r="F45" s="87"/>
      <c r="G45" s="329"/>
      <c r="H45" s="330"/>
      <c r="I45" s="331"/>
      <c r="J45" s="331"/>
      <c r="K45" s="332"/>
      <c r="L45" s="331"/>
      <c r="M45" s="331"/>
      <c r="N45" s="333"/>
      <c r="O45" s="334"/>
      <c r="P45" s="272"/>
      <c r="Q45" s="335"/>
      <c r="R45" s="336"/>
      <c r="S45" s="336"/>
      <c r="T45" s="336"/>
      <c r="U45" s="335"/>
      <c r="V45" s="336"/>
      <c r="W45" s="337"/>
      <c r="X45" s="81">
        <f t="shared" si="0"/>
        <v>0</v>
      </c>
      <c r="Y45" s="15"/>
      <c r="Z45" s="82">
        <f t="shared" si="1"/>
        <v>0</v>
      </c>
      <c r="AA45" s="82">
        <f t="shared" si="2"/>
        <v>0</v>
      </c>
      <c r="AB45" s="82">
        <f t="shared" si="3"/>
        <v>0</v>
      </c>
      <c r="AC45" s="82">
        <f t="shared" si="4"/>
        <v>0</v>
      </c>
      <c r="AD45" s="82">
        <f t="shared" si="5"/>
        <v>0</v>
      </c>
      <c r="AE45" s="82">
        <f t="shared" si="6"/>
        <v>0</v>
      </c>
      <c r="AF45" s="82">
        <f t="shared" si="7"/>
        <v>0</v>
      </c>
      <c r="AG45" s="82">
        <f t="shared" si="8"/>
        <v>0</v>
      </c>
      <c r="AH45" s="82">
        <f t="shared" si="9"/>
        <v>0</v>
      </c>
      <c r="AI45" s="82">
        <f t="shared" si="10"/>
        <v>0</v>
      </c>
      <c r="AJ45" s="82">
        <f t="shared" si="11"/>
        <v>0</v>
      </c>
      <c r="AK45" s="82">
        <f t="shared" si="12"/>
        <v>0</v>
      </c>
      <c r="AL45" s="82">
        <f t="shared" si="13"/>
        <v>0</v>
      </c>
      <c r="AM45" s="82">
        <f t="shared" si="14"/>
        <v>0</v>
      </c>
      <c r="AN45" s="82">
        <f t="shared" si="15"/>
        <v>0</v>
      </c>
      <c r="AO45" s="82">
        <f t="shared" si="16"/>
        <v>0</v>
      </c>
      <c r="AP45" s="36"/>
      <c r="AQ45" s="15"/>
      <c r="AR45" s="15"/>
    </row>
    <row r="46" spans="1:44" x14ac:dyDescent="0.3">
      <c r="A46" s="35"/>
      <c r="B46" s="83">
        <v>22</v>
      </c>
      <c r="C46" s="84"/>
      <c r="D46" s="85"/>
      <c r="E46" s="86"/>
      <c r="F46" s="87"/>
      <c r="G46" s="329"/>
      <c r="H46" s="330"/>
      <c r="I46" s="331"/>
      <c r="J46" s="331"/>
      <c r="K46" s="332"/>
      <c r="L46" s="331"/>
      <c r="M46" s="331"/>
      <c r="N46" s="333"/>
      <c r="O46" s="334"/>
      <c r="P46" s="272"/>
      <c r="Q46" s="335"/>
      <c r="R46" s="336"/>
      <c r="S46" s="336"/>
      <c r="T46" s="336"/>
      <c r="U46" s="335"/>
      <c r="V46" s="336"/>
      <c r="W46" s="337"/>
      <c r="X46" s="81">
        <f t="shared" si="0"/>
        <v>0</v>
      </c>
      <c r="Y46" s="15"/>
      <c r="Z46" s="82">
        <f t="shared" si="1"/>
        <v>0</v>
      </c>
      <c r="AA46" s="82">
        <f t="shared" si="2"/>
        <v>0</v>
      </c>
      <c r="AB46" s="82">
        <f t="shared" si="3"/>
        <v>0</v>
      </c>
      <c r="AC46" s="82">
        <f t="shared" si="4"/>
        <v>0</v>
      </c>
      <c r="AD46" s="82">
        <f t="shared" si="5"/>
        <v>0</v>
      </c>
      <c r="AE46" s="82">
        <f t="shared" si="6"/>
        <v>0</v>
      </c>
      <c r="AF46" s="82">
        <f t="shared" si="7"/>
        <v>0</v>
      </c>
      <c r="AG46" s="82">
        <f t="shared" si="8"/>
        <v>0</v>
      </c>
      <c r="AH46" s="82">
        <f t="shared" si="9"/>
        <v>0</v>
      </c>
      <c r="AI46" s="82">
        <f t="shared" si="10"/>
        <v>0</v>
      </c>
      <c r="AJ46" s="82">
        <f t="shared" si="11"/>
        <v>0</v>
      </c>
      <c r="AK46" s="82">
        <f t="shared" si="12"/>
        <v>0</v>
      </c>
      <c r="AL46" s="82">
        <f t="shared" si="13"/>
        <v>0</v>
      </c>
      <c r="AM46" s="82">
        <f t="shared" si="14"/>
        <v>0</v>
      </c>
      <c r="AN46" s="82">
        <f t="shared" si="15"/>
        <v>0</v>
      </c>
      <c r="AO46" s="82">
        <f t="shared" si="16"/>
        <v>0</v>
      </c>
      <c r="AP46" s="36"/>
      <c r="AQ46" s="15"/>
      <c r="AR46" s="15"/>
    </row>
    <row r="47" spans="1:44" x14ac:dyDescent="0.3">
      <c r="A47" s="35"/>
      <c r="B47" s="73">
        <v>23</v>
      </c>
      <c r="C47" s="84"/>
      <c r="D47" s="85"/>
      <c r="E47" s="86"/>
      <c r="F47" s="87"/>
      <c r="G47" s="329"/>
      <c r="H47" s="330"/>
      <c r="I47" s="331"/>
      <c r="J47" s="331"/>
      <c r="K47" s="332"/>
      <c r="L47" s="331"/>
      <c r="M47" s="331"/>
      <c r="N47" s="333"/>
      <c r="O47" s="334"/>
      <c r="P47" s="272"/>
      <c r="Q47" s="335"/>
      <c r="R47" s="336"/>
      <c r="S47" s="336"/>
      <c r="T47" s="336"/>
      <c r="U47" s="335"/>
      <c r="V47" s="336"/>
      <c r="W47" s="337"/>
      <c r="X47" s="81">
        <f t="shared" si="0"/>
        <v>0</v>
      </c>
      <c r="Y47" s="15"/>
      <c r="Z47" s="82">
        <f t="shared" si="1"/>
        <v>0</v>
      </c>
      <c r="AA47" s="82">
        <f t="shared" si="2"/>
        <v>0</v>
      </c>
      <c r="AB47" s="82">
        <f t="shared" si="3"/>
        <v>0</v>
      </c>
      <c r="AC47" s="82">
        <f t="shared" si="4"/>
        <v>0</v>
      </c>
      <c r="AD47" s="82">
        <f t="shared" si="5"/>
        <v>0</v>
      </c>
      <c r="AE47" s="82">
        <f t="shared" si="6"/>
        <v>0</v>
      </c>
      <c r="AF47" s="82">
        <f t="shared" si="7"/>
        <v>0</v>
      </c>
      <c r="AG47" s="82">
        <f t="shared" si="8"/>
        <v>0</v>
      </c>
      <c r="AH47" s="82">
        <f t="shared" si="9"/>
        <v>0</v>
      </c>
      <c r="AI47" s="82">
        <f t="shared" si="10"/>
        <v>0</v>
      </c>
      <c r="AJ47" s="82">
        <f t="shared" si="11"/>
        <v>0</v>
      </c>
      <c r="AK47" s="82">
        <f t="shared" si="12"/>
        <v>0</v>
      </c>
      <c r="AL47" s="82">
        <f t="shared" si="13"/>
        <v>0</v>
      </c>
      <c r="AM47" s="82">
        <f t="shared" si="14"/>
        <v>0</v>
      </c>
      <c r="AN47" s="82">
        <f t="shared" si="15"/>
        <v>0</v>
      </c>
      <c r="AO47" s="82">
        <f t="shared" si="16"/>
        <v>0</v>
      </c>
      <c r="AP47" s="36"/>
      <c r="AQ47" s="15"/>
      <c r="AR47" s="15"/>
    </row>
    <row r="48" spans="1:44" x14ac:dyDescent="0.3">
      <c r="A48" s="35"/>
      <c r="B48" s="83">
        <v>24</v>
      </c>
      <c r="C48" s="84"/>
      <c r="D48" s="85"/>
      <c r="E48" s="86"/>
      <c r="F48" s="87"/>
      <c r="G48" s="329"/>
      <c r="H48" s="330"/>
      <c r="I48" s="331"/>
      <c r="J48" s="331"/>
      <c r="K48" s="332"/>
      <c r="L48" s="331"/>
      <c r="M48" s="331"/>
      <c r="N48" s="333"/>
      <c r="O48" s="334"/>
      <c r="P48" s="272"/>
      <c r="Q48" s="335"/>
      <c r="R48" s="336"/>
      <c r="S48" s="336"/>
      <c r="T48" s="336"/>
      <c r="U48" s="335"/>
      <c r="V48" s="336"/>
      <c r="W48" s="337"/>
      <c r="X48" s="81">
        <f t="shared" si="0"/>
        <v>0</v>
      </c>
      <c r="Y48" s="15"/>
      <c r="Z48" s="82">
        <f t="shared" si="1"/>
        <v>0</v>
      </c>
      <c r="AA48" s="82">
        <f t="shared" si="2"/>
        <v>0</v>
      </c>
      <c r="AB48" s="82">
        <f t="shared" si="3"/>
        <v>0</v>
      </c>
      <c r="AC48" s="82">
        <f t="shared" si="4"/>
        <v>0</v>
      </c>
      <c r="AD48" s="82">
        <f t="shared" si="5"/>
        <v>0</v>
      </c>
      <c r="AE48" s="82">
        <f t="shared" si="6"/>
        <v>0</v>
      </c>
      <c r="AF48" s="82">
        <f t="shared" si="7"/>
        <v>0</v>
      </c>
      <c r="AG48" s="82">
        <f t="shared" si="8"/>
        <v>0</v>
      </c>
      <c r="AH48" s="82">
        <f t="shared" si="9"/>
        <v>0</v>
      </c>
      <c r="AI48" s="82">
        <f t="shared" si="10"/>
        <v>0</v>
      </c>
      <c r="AJ48" s="82">
        <f t="shared" si="11"/>
        <v>0</v>
      </c>
      <c r="AK48" s="82">
        <f t="shared" si="12"/>
        <v>0</v>
      </c>
      <c r="AL48" s="82">
        <f t="shared" si="13"/>
        <v>0</v>
      </c>
      <c r="AM48" s="82">
        <f t="shared" si="14"/>
        <v>0</v>
      </c>
      <c r="AN48" s="82">
        <f t="shared" si="15"/>
        <v>0</v>
      </c>
      <c r="AO48" s="82">
        <f t="shared" si="16"/>
        <v>0</v>
      </c>
      <c r="AP48" s="36"/>
      <c r="AQ48" s="15"/>
      <c r="AR48" s="15"/>
    </row>
    <row r="49" spans="1:44" x14ac:dyDescent="0.3">
      <c r="A49" s="35"/>
      <c r="B49" s="92">
        <v>25</v>
      </c>
      <c r="C49" s="93"/>
      <c r="D49" s="94"/>
      <c r="E49" s="95"/>
      <c r="F49" s="96"/>
      <c r="G49" s="99"/>
      <c r="H49" s="341"/>
      <c r="I49" s="342"/>
      <c r="J49" s="342"/>
      <c r="K49" s="343"/>
      <c r="L49" s="342"/>
      <c r="M49" s="342"/>
      <c r="N49" s="344"/>
      <c r="O49" s="345"/>
      <c r="P49" s="278"/>
      <c r="Q49" s="346"/>
      <c r="R49" s="347"/>
      <c r="S49" s="347"/>
      <c r="T49" s="347"/>
      <c r="U49" s="346"/>
      <c r="V49" s="347"/>
      <c r="W49" s="348"/>
      <c r="X49" s="81">
        <f t="shared" si="0"/>
        <v>0</v>
      </c>
      <c r="Y49" s="15"/>
      <c r="Z49" s="82">
        <f t="shared" si="1"/>
        <v>0</v>
      </c>
      <c r="AA49" s="82">
        <f t="shared" si="2"/>
        <v>0</v>
      </c>
      <c r="AB49" s="82">
        <f t="shared" si="3"/>
        <v>0</v>
      </c>
      <c r="AC49" s="82">
        <f t="shared" si="4"/>
        <v>0</v>
      </c>
      <c r="AD49" s="82">
        <f t="shared" si="5"/>
        <v>0</v>
      </c>
      <c r="AE49" s="82">
        <f t="shared" si="6"/>
        <v>0</v>
      </c>
      <c r="AF49" s="82">
        <f t="shared" si="7"/>
        <v>0</v>
      </c>
      <c r="AG49" s="82">
        <f t="shared" si="8"/>
        <v>0</v>
      </c>
      <c r="AH49" s="82">
        <f t="shared" si="9"/>
        <v>0</v>
      </c>
      <c r="AI49" s="82">
        <f t="shared" si="10"/>
        <v>0</v>
      </c>
      <c r="AJ49" s="82">
        <f t="shared" si="11"/>
        <v>0</v>
      </c>
      <c r="AK49" s="82">
        <f t="shared" si="12"/>
        <v>0</v>
      </c>
      <c r="AL49" s="82">
        <f t="shared" si="13"/>
        <v>0</v>
      </c>
      <c r="AM49" s="82">
        <f t="shared" si="14"/>
        <v>0</v>
      </c>
      <c r="AN49" s="82">
        <f t="shared" si="15"/>
        <v>0</v>
      </c>
      <c r="AO49" s="82">
        <f t="shared" si="16"/>
        <v>0</v>
      </c>
      <c r="AP49" s="36"/>
      <c r="AQ49" s="15"/>
      <c r="AR49" s="15"/>
    </row>
    <row r="50" spans="1:44" x14ac:dyDescent="0.3">
      <c r="A50" s="3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36"/>
      <c r="AQ50" s="15"/>
      <c r="AR50" s="15"/>
    </row>
    <row r="51" spans="1:44" x14ac:dyDescent="0.3">
      <c r="A51" s="3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36"/>
      <c r="AQ51" s="15"/>
      <c r="AR51" s="15"/>
    </row>
    <row r="52" spans="1:44" x14ac:dyDescent="0.3">
      <c r="A52" s="3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36"/>
      <c r="AQ52" s="15"/>
      <c r="AR52" s="15"/>
    </row>
    <row r="53" spans="1:44" x14ac:dyDescent="0.3">
      <c r="A53" s="3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36"/>
      <c r="AQ53" s="15"/>
      <c r="AR53" s="15"/>
    </row>
    <row r="54" spans="1:44" x14ac:dyDescent="0.3">
      <c r="A54" s="3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36"/>
      <c r="AQ54" s="15"/>
      <c r="AR54" s="15"/>
    </row>
    <row r="55" spans="1:44" x14ac:dyDescent="0.3">
      <c r="A55" s="3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36"/>
      <c r="AQ55" s="15"/>
      <c r="AR55" s="15"/>
    </row>
    <row r="56" spans="1:44" x14ac:dyDescent="0.3">
      <c r="A56" s="3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36"/>
      <c r="AQ56" s="15"/>
      <c r="AR56" s="15"/>
    </row>
    <row r="57" spans="1:44" x14ac:dyDescent="0.3">
      <c r="A57" s="100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2"/>
      <c r="AQ57" s="15"/>
      <c r="AR57" s="15"/>
    </row>
    <row r="58" spans="1:44" hidden="1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</row>
    <row r="59" spans="1:44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</row>
  </sheetData>
  <mergeCells count="20">
    <mergeCell ref="X18:X22"/>
    <mergeCell ref="G21:G22"/>
    <mergeCell ref="H21:N21"/>
    <mergeCell ref="O21:P21"/>
    <mergeCell ref="Q21:W21"/>
    <mergeCell ref="B13:F13"/>
    <mergeCell ref="H13:L13"/>
    <mergeCell ref="B15:F15"/>
    <mergeCell ref="H15:L15"/>
    <mergeCell ref="B18:B22"/>
    <mergeCell ref="C18:C22"/>
    <mergeCell ref="D18:D22"/>
    <mergeCell ref="E18:E22"/>
    <mergeCell ref="F18:F22"/>
    <mergeCell ref="G18:W19"/>
    <mergeCell ref="V1:X4"/>
    <mergeCell ref="G2:R5"/>
    <mergeCell ref="B3:E3"/>
    <mergeCell ref="V6:X6"/>
    <mergeCell ref="V7:W7"/>
  </mergeCells>
  <dataValidations count="1">
    <dataValidation type="list" allowBlank="1" showInputMessage="1" showErrorMessage="1" sqref="H25:W49" xr:uid="{00000000-0002-0000-0700-000000000000}">
      <formula1>"Yes"</formula1>
      <formula2>0</formula2>
    </dataValidation>
  </dataValidations>
  <hyperlinks>
    <hyperlink ref="C5" r:id="rId1" xr:uid="{00000000-0004-0000-0700-000000000000}"/>
  </hyperlink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700-000001000000}">
          <x14:formula1>
            <xm:f>'Listy rozwijane'!$G$2:$G$20</xm:f>
          </x14:formula1>
          <x14:formula2>
            <xm:f>0</xm:f>
          </x14:formula2>
          <xm:sqref>F25:F49</xm:sqref>
        </x14:dataValidation>
        <x14:dataValidation type="list" allowBlank="1" showInputMessage="1" showErrorMessage="1" xr:uid="{00000000-0002-0000-0700-000002000000}">
          <x14:formula1>
            <xm:f>'Listy rozwijane'!$F$2:$F$3</xm:f>
          </x14:formula1>
          <x14:formula2>
            <xm:f>0</xm:f>
          </x14:formula2>
          <xm:sqref>E25:E49</xm:sqref>
        </x14:dataValidation>
        <x14:dataValidation type="list" allowBlank="1" showInputMessage="1" showErrorMessage="1" xr:uid="{00000000-0002-0000-0700-000003000000}">
          <x14:formula1>
            <xm:f>'Listy rozwijane'!$A$2:$A$12</xm:f>
          </x14:formula1>
          <x14:formula2>
            <xm:f>0</xm:f>
          </x14:formula2>
          <xm:sqref>Q22:W22 K23:K24</xm:sqref>
        </x14:dataValidation>
        <x14:dataValidation type="list" allowBlank="1" showInputMessage="1" showErrorMessage="1" xr:uid="{00000000-0002-0000-0700-000004000000}">
          <x14:formula1>
            <xm:f>'Listy rozwijane'!$B$2:$B$4</xm:f>
          </x14:formula1>
          <x14:formula2>
            <xm:f>0</xm:f>
          </x14:formula2>
          <xm:sqref>G25:G49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P59"/>
  <sheetViews>
    <sheetView topLeftCell="A15" zoomScale="90" zoomScaleNormal="90" workbookViewId="0">
      <selection activeCell="G25" sqref="G25"/>
    </sheetView>
  </sheetViews>
  <sheetFormatPr defaultColWidth="8.44140625" defaultRowHeight="14.4" zeroHeight="1" x14ac:dyDescent="0.3"/>
  <cols>
    <col min="1" max="1" width="4.44140625" customWidth="1"/>
    <col min="2" max="2" width="7" customWidth="1"/>
    <col min="3" max="3" width="13.88671875" customWidth="1"/>
    <col min="4" max="4" width="11.33203125" customWidth="1"/>
    <col min="5" max="5" width="5.5546875" customWidth="1"/>
    <col min="6" max="6" width="14.44140625" customWidth="1"/>
    <col min="7" max="7" width="16.6640625" customWidth="1"/>
    <col min="8" max="10" width="10.6640625" customWidth="1"/>
    <col min="11" max="11" width="10.88671875" customWidth="1"/>
    <col min="12" max="12" width="13" customWidth="1"/>
    <col min="13" max="13" width="10.6640625" customWidth="1"/>
    <col min="14" max="14" width="10.6640625" hidden="1" customWidth="1"/>
    <col min="15" max="15" width="9.109375" hidden="1" customWidth="1"/>
    <col min="16" max="16" width="9.109375" customWidth="1"/>
    <col min="17" max="42" width="9.109375" hidden="1" customWidth="1"/>
    <col min="16375" max="16383" width="10.33203125" customWidth="1"/>
    <col min="16384" max="16384" width="10.21875" customWidth="1"/>
  </cols>
  <sheetData>
    <row r="1" spans="1:18" ht="23.25" customHeight="1" x14ac:dyDescent="0.4">
      <c r="A1" s="31" t="s">
        <v>15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4"/>
      <c r="Q1" s="15"/>
      <c r="R1" s="15"/>
    </row>
    <row r="2" spans="1:18" ht="23.25" customHeight="1" x14ac:dyDescent="0.3">
      <c r="A2" s="35"/>
      <c r="B2" s="15"/>
      <c r="C2" s="15"/>
      <c r="D2" s="15"/>
      <c r="E2" s="15"/>
      <c r="F2" s="15"/>
      <c r="G2" s="11" t="s">
        <v>62</v>
      </c>
      <c r="H2" s="11"/>
      <c r="I2" s="11"/>
      <c r="J2" s="11"/>
      <c r="K2" s="11"/>
      <c r="L2" s="15"/>
      <c r="M2" s="15"/>
      <c r="N2" s="15"/>
      <c r="O2" s="15"/>
      <c r="P2" s="36"/>
      <c r="Q2" s="15"/>
      <c r="R2" s="15"/>
    </row>
    <row r="3" spans="1:18" ht="23.25" customHeight="1" x14ac:dyDescent="0.3">
      <c r="A3" s="35"/>
      <c r="B3" s="10" t="s">
        <v>63</v>
      </c>
      <c r="C3" s="10"/>
      <c r="D3" s="10"/>
      <c r="E3" s="10"/>
      <c r="G3" s="11"/>
      <c r="H3" s="11"/>
      <c r="I3" s="11"/>
      <c r="J3" s="11"/>
      <c r="K3" s="11"/>
      <c r="L3" s="15"/>
    </row>
    <row r="4" spans="1:18" x14ac:dyDescent="0.3">
      <c r="A4" s="35"/>
      <c r="B4" s="15" t="s">
        <v>18</v>
      </c>
      <c r="C4" s="15"/>
      <c r="D4" s="15"/>
      <c r="E4" s="15"/>
      <c r="F4" s="15"/>
      <c r="G4" s="11"/>
      <c r="H4" s="11"/>
      <c r="I4" s="11"/>
      <c r="J4" s="11"/>
      <c r="K4" s="11"/>
      <c r="L4" s="15"/>
      <c r="M4" s="15"/>
      <c r="N4" s="15"/>
      <c r="O4" s="15"/>
      <c r="P4" s="36"/>
      <c r="Q4" s="15"/>
      <c r="R4" s="15"/>
    </row>
    <row r="5" spans="1:18" x14ac:dyDescent="0.3">
      <c r="A5" s="35"/>
      <c r="B5" s="15" t="s">
        <v>3</v>
      </c>
      <c r="C5" s="107" t="s">
        <v>64</v>
      </c>
      <c r="D5" s="15"/>
      <c r="E5" s="15"/>
      <c r="F5" s="15"/>
      <c r="G5" s="11"/>
      <c r="H5" s="11"/>
      <c r="I5" s="11"/>
      <c r="J5" s="11"/>
      <c r="K5" s="11"/>
      <c r="L5" s="15"/>
      <c r="M5" s="15"/>
      <c r="N5" s="15"/>
      <c r="O5" s="15"/>
      <c r="P5" s="36"/>
      <c r="Q5" s="15"/>
      <c r="R5" s="15"/>
    </row>
    <row r="6" spans="1:18" ht="33.75" customHeight="1" x14ac:dyDescent="0.3">
      <c r="A6" s="3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36"/>
      <c r="Q6" s="15"/>
      <c r="R6" s="15"/>
    </row>
    <row r="7" spans="1:18" ht="33.75" customHeight="1" x14ac:dyDescent="0.3">
      <c r="A7" s="3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36"/>
      <c r="Q7" s="15"/>
      <c r="R7" s="15"/>
    </row>
    <row r="8" spans="1:18" ht="29.25" customHeight="1" x14ac:dyDescent="0.3">
      <c r="A8" s="3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36"/>
      <c r="Q8" s="15"/>
      <c r="R8" s="15"/>
    </row>
    <row r="9" spans="1:18" x14ac:dyDescent="0.3">
      <c r="A9" s="3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36"/>
      <c r="Q9" s="15"/>
      <c r="R9" s="15"/>
    </row>
    <row r="10" spans="1:18" x14ac:dyDescent="0.3">
      <c r="A10" s="3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36"/>
      <c r="Q10" s="15"/>
      <c r="R10" s="15"/>
    </row>
    <row r="11" spans="1:18" x14ac:dyDescent="0.3">
      <c r="A11" s="35"/>
      <c r="B11" s="21" t="s">
        <v>26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36"/>
      <c r="Q11" s="15"/>
      <c r="R11" s="15"/>
    </row>
    <row r="12" spans="1:18" x14ac:dyDescent="0.3">
      <c r="A12" s="35"/>
      <c r="B12" s="45" t="s">
        <v>28</v>
      </c>
      <c r="C12" s="46"/>
      <c r="D12" s="46"/>
      <c r="E12" s="46"/>
      <c r="F12" s="46"/>
      <c r="G12" s="46"/>
      <c r="H12" s="46" t="s">
        <v>7</v>
      </c>
      <c r="I12" s="46"/>
      <c r="J12" s="15"/>
      <c r="K12" s="15"/>
      <c r="L12" s="15"/>
      <c r="M12" s="15"/>
      <c r="N12" s="15"/>
      <c r="O12" s="15"/>
      <c r="P12" s="36"/>
      <c r="Q12" s="15"/>
      <c r="R12" s="15"/>
    </row>
    <row r="13" spans="1:18" x14ac:dyDescent="0.3">
      <c r="A13" s="35"/>
      <c r="B13" s="8" t="str">
        <f>IF('1. Summary'!B11="","",'1. Summary'!B11)</f>
        <v/>
      </c>
      <c r="C13" s="8"/>
      <c r="D13" s="8"/>
      <c r="E13" s="8"/>
      <c r="F13" s="8"/>
      <c r="G13" s="46"/>
      <c r="H13" s="349" t="str">
        <f>IF('1. Summary'!B17="","",'1. Summary'!B17)</f>
        <v/>
      </c>
      <c r="I13" s="350"/>
      <c r="J13" s="351"/>
      <c r="K13" s="351"/>
      <c r="L13" s="352"/>
      <c r="M13" s="15"/>
      <c r="N13" s="15"/>
      <c r="O13" s="15"/>
      <c r="P13" s="36"/>
      <c r="Q13" s="15"/>
      <c r="R13" s="15"/>
    </row>
    <row r="14" spans="1:18" x14ac:dyDescent="0.3">
      <c r="A14" s="35"/>
      <c r="B14" s="46" t="s">
        <v>3</v>
      </c>
      <c r="C14" s="46"/>
      <c r="D14" s="46"/>
      <c r="E14" s="46"/>
      <c r="F14" s="46"/>
      <c r="G14" s="46"/>
      <c r="H14" s="46" t="s">
        <v>10</v>
      </c>
      <c r="I14" s="46"/>
      <c r="J14" s="15"/>
      <c r="K14" s="15"/>
      <c r="L14" s="15"/>
      <c r="M14" s="15"/>
      <c r="N14" s="15"/>
      <c r="O14" s="15"/>
      <c r="P14" s="36"/>
      <c r="Q14" s="15"/>
      <c r="R14" s="15"/>
    </row>
    <row r="15" spans="1:18" x14ac:dyDescent="0.3">
      <c r="A15" s="35"/>
      <c r="B15" s="8" t="str">
        <f>IF('1. Summary'!B14="","",'1. Summary'!B14)</f>
        <v/>
      </c>
      <c r="C15" s="8"/>
      <c r="D15" s="8"/>
      <c r="E15" s="8"/>
      <c r="F15" s="8"/>
      <c r="G15" s="15"/>
      <c r="H15" s="8" t="str">
        <f>IF('1. Summary'!B20="","",'1. Summary'!B20)</f>
        <v/>
      </c>
      <c r="I15" s="8"/>
      <c r="J15" s="8"/>
      <c r="K15" s="8"/>
      <c r="L15" s="8"/>
      <c r="M15" s="15"/>
      <c r="N15" s="15"/>
      <c r="O15" s="15"/>
      <c r="P15" s="36"/>
      <c r="Q15" s="15"/>
      <c r="R15" s="15"/>
    </row>
    <row r="16" spans="1:18" x14ac:dyDescent="0.3">
      <c r="A16" s="3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36"/>
      <c r="Q16" s="15"/>
      <c r="R16" s="15"/>
    </row>
    <row r="17" spans="1:18" x14ac:dyDescent="0.3">
      <c r="A17" s="35"/>
      <c r="B17" s="15"/>
      <c r="C17" s="15"/>
      <c r="D17" s="15"/>
      <c r="E17" s="15"/>
      <c r="F17" s="15"/>
      <c r="G17" s="353" t="str">
        <f>G18</f>
        <v>Participation in the Competition Price</v>
      </c>
      <c r="H17" s="353" t="str">
        <f>H18</f>
        <v>Camp Price</v>
      </c>
      <c r="I17" s="15"/>
      <c r="J17" s="15"/>
      <c r="K17" s="15"/>
      <c r="L17" s="15"/>
      <c r="M17" s="15"/>
      <c r="N17" s="15"/>
      <c r="O17" s="15"/>
      <c r="P17" s="36"/>
      <c r="Q17" s="15"/>
      <c r="R17" s="15"/>
    </row>
    <row r="18" spans="1:18" ht="15" customHeight="1" x14ac:dyDescent="0.3">
      <c r="A18" s="35"/>
      <c r="B18" s="486" t="s">
        <v>30</v>
      </c>
      <c r="C18" s="487" t="s">
        <v>31</v>
      </c>
      <c r="D18" s="488" t="s">
        <v>32</v>
      </c>
      <c r="E18" s="488" t="s">
        <v>33</v>
      </c>
      <c r="F18" s="488" t="s">
        <v>34</v>
      </c>
      <c r="G18" s="488" t="s">
        <v>104</v>
      </c>
      <c r="H18" s="488" t="s">
        <v>105</v>
      </c>
      <c r="I18" s="489" t="s">
        <v>74</v>
      </c>
      <c r="J18" s="15"/>
      <c r="K18" s="15"/>
      <c r="L18" s="354" t="s">
        <v>106</v>
      </c>
      <c r="M18" s="355" t="s">
        <v>81</v>
      </c>
      <c r="N18" s="15"/>
      <c r="O18" s="15"/>
      <c r="P18" s="36"/>
      <c r="Q18" s="15"/>
    </row>
    <row r="19" spans="1:18" x14ac:dyDescent="0.3">
      <c r="A19" s="35"/>
      <c r="B19" s="486"/>
      <c r="C19" s="487"/>
      <c r="D19" s="488"/>
      <c r="E19" s="488"/>
      <c r="F19" s="488"/>
      <c r="G19" s="488"/>
      <c r="H19" s="488"/>
      <c r="I19" s="489"/>
      <c r="J19" s="15"/>
      <c r="K19" s="356" t="s">
        <v>107</v>
      </c>
      <c r="L19" s="357">
        <v>120</v>
      </c>
      <c r="M19" s="358">
        <v>60</v>
      </c>
      <c r="N19" s="15"/>
      <c r="O19" s="15"/>
      <c r="P19" s="36"/>
      <c r="Q19" s="15"/>
    </row>
    <row r="20" spans="1:18" ht="28.8" hidden="1" x14ac:dyDescent="0.3">
      <c r="A20" s="35"/>
      <c r="B20" s="486"/>
      <c r="C20" s="487"/>
      <c r="D20" s="488"/>
      <c r="E20" s="488"/>
      <c r="F20" s="488"/>
      <c r="G20" s="488"/>
      <c r="H20" s="488"/>
      <c r="I20" s="489"/>
      <c r="J20" s="298" t="s">
        <v>99</v>
      </c>
      <c r="K20" s="298" t="s">
        <v>99</v>
      </c>
      <c r="L20" s="298" t="s">
        <v>98</v>
      </c>
      <c r="M20" s="298" t="s">
        <v>98</v>
      </c>
      <c r="N20" s="298"/>
      <c r="O20" s="15"/>
      <c r="P20" s="36"/>
      <c r="Q20" s="15"/>
    </row>
    <row r="21" spans="1:18" ht="30.75" customHeight="1" x14ac:dyDescent="0.3">
      <c r="A21" s="35"/>
      <c r="B21" s="486"/>
      <c r="C21" s="487"/>
      <c r="D21" s="488"/>
      <c r="E21" s="488"/>
      <c r="F21" s="488"/>
      <c r="G21" s="488"/>
      <c r="H21" s="488"/>
      <c r="I21" s="489"/>
      <c r="J21" s="15"/>
      <c r="K21" s="15"/>
      <c r="L21" s="15"/>
      <c r="M21" s="15"/>
      <c r="N21" s="15"/>
      <c r="O21" s="15"/>
      <c r="P21" s="36"/>
      <c r="Q21" s="15"/>
    </row>
    <row r="22" spans="1:18" x14ac:dyDescent="0.3">
      <c r="A22" s="35"/>
      <c r="B22" s="486"/>
      <c r="C22" s="487"/>
      <c r="D22" s="488"/>
      <c r="E22" s="488"/>
      <c r="F22" s="488"/>
      <c r="G22" s="488"/>
      <c r="H22" s="488"/>
      <c r="I22" s="489"/>
      <c r="J22" s="15"/>
      <c r="K22" s="15"/>
      <c r="L22" s="15"/>
      <c r="M22" s="15"/>
      <c r="N22" s="15"/>
      <c r="O22" s="15"/>
      <c r="P22" s="36"/>
      <c r="Q22" s="15"/>
    </row>
    <row r="23" spans="1:18" x14ac:dyDescent="0.3">
      <c r="A23" s="35"/>
      <c r="B23" s="359" t="s">
        <v>46</v>
      </c>
      <c r="C23" s="360" t="s">
        <v>47</v>
      </c>
      <c r="D23" s="361" t="s">
        <v>48</v>
      </c>
      <c r="E23" s="362" t="s">
        <v>49</v>
      </c>
      <c r="F23" s="362" t="s">
        <v>50</v>
      </c>
      <c r="G23" s="363" t="s">
        <v>75</v>
      </c>
      <c r="H23" s="363" t="s">
        <v>75</v>
      </c>
      <c r="I23" s="364">
        <v>180</v>
      </c>
      <c r="J23" s="15"/>
      <c r="K23" s="365"/>
      <c r="L23" s="15"/>
      <c r="M23" s="15"/>
      <c r="N23" s="15"/>
      <c r="O23" s="15"/>
      <c r="P23" s="36"/>
      <c r="Q23" s="15"/>
    </row>
    <row r="24" spans="1:18" x14ac:dyDescent="0.3">
      <c r="A24" s="35"/>
      <c r="B24" s="366" t="s">
        <v>54</v>
      </c>
      <c r="C24" s="367" t="s">
        <v>55</v>
      </c>
      <c r="D24" s="368" t="s">
        <v>56</v>
      </c>
      <c r="E24" s="369" t="s">
        <v>57</v>
      </c>
      <c r="F24" s="369" t="s">
        <v>58</v>
      </c>
      <c r="G24" s="370" t="s">
        <v>75</v>
      </c>
      <c r="H24" s="370"/>
      <c r="I24" s="371">
        <v>120</v>
      </c>
      <c r="J24" s="15"/>
      <c r="K24" s="365"/>
      <c r="L24" s="15"/>
      <c r="M24" s="365"/>
      <c r="N24" s="15"/>
      <c r="O24" s="15"/>
      <c r="P24" s="36"/>
      <c r="Q24" s="15"/>
    </row>
    <row r="25" spans="1:18" ht="13.5" customHeight="1" x14ac:dyDescent="0.3">
      <c r="A25" s="35"/>
      <c r="B25" s="73">
        <v>1</v>
      </c>
      <c r="C25" s="175"/>
      <c r="D25" s="176"/>
      <c r="E25" s="177"/>
      <c r="F25" s="178"/>
      <c r="G25" s="372"/>
      <c r="H25" s="372"/>
      <c r="I25" s="373">
        <f t="shared" ref="I25:I49" si="0">IF(AND(OR(C25="",D25="",E25="",F25=""),OR(G26="",H26="")),0,SUM(N25:O25))</f>
        <v>0</v>
      </c>
      <c r="J25" s="365"/>
      <c r="K25" s="490" t="s">
        <v>108</v>
      </c>
      <c r="L25" s="490"/>
      <c r="M25" s="365"/>
      <c r="N25" s="123">
        <f t="shared" ref="N25:N49" si="1">IF(AND(G25="Yes",$G$17=$G$18),$L$19,0)</f>
        <v>0</v>
      </c>
      <c r="O25" s="82">
        <f t="shared" ref="O25:O49" si="2">IF(AND(H25="Yes",$H$17=$H$18),$M$19,0)</f>
        <v>0</v>
      </c>
      <c r="P25" s="36"/>
      <c r="Q25" s="15"/>
    </row>
    <row r="26" spans="1:18" x14ac:dyDescent="0.3">
      <c r="A26" s="35"/>
      <c r="B26" s="83">
        <v>2</v>
      </c>
      <c r="C26" s="175"/>
      <c r="D26" s="176"/>
      <c r="E26" s="177"/>
      <c r="F26" s="151"/>
      <c r="G26" s="372"/>
      <c r="H26" s="372"/>
      <c r="I26" s="373">
        <f t="shared" si="0"/>
        <v>0</v>
      </c>
      <c r="J26" s="15"/>
      <c r="K26" s="490"/>
      <c r="L26" s="490"/>
      <c r="M26" s="15"/>
      <c r="N26" s="82">
        <f t="shared" si="1"/>
        <v>0</v>
      </c>
      <c r="O26" s="82">
        <f t="shared" si="2"/>
        <v>0</v>
      </c>
      <c r="P26" s="36"/>
      <c r="Q26" s="15"/>
    </row>
    <row r="27" spans="1:18" x14ac:dyDescent="0.3">
      <c r="A27" s="35"/>
      <c r="B27" s="83">
        <v>3</v>
      </c>
      <c r="C27" s="175"/>
      <c r="D27" s="176"/>
      <c r="E27" s="177"/>
      <c r="F27" s="151"/>
      <c r="G27" s="372"/>
      <c r="H27" s="372"/>
      <c r="I27" s="373">
        <f t="shared" si="0"/>
        <v>0</v>
      </c>
      <c r="J27" s="15"/>
      <c r="K27" s="365"/>
      <c r="L27" s="15"/>
      <c r="M27" s="15"/>
      <c r="N27" s="82">
        <f t="shared" si="1"/>
        <v>0</v>
      </c>
      <c r="O27" s="82">
        <f t="shared" si="2"/>
        <v>0</v>
      </c>
      <c r="P27" s="36"/>
      <c r="Q27" s="15"/>
    </row>
    <row r="28" spans="1:18" x14ac:dyDescent="0.3">
      <c r="A28" s="35"/>
      <c r="B28" s="83">
        <v>4</v>
      </c>
      <c r="C28" s="175"/>
      <c r="D28" s="176"/>
      <c r="E28" s="177"/>
      <c r="F28" s="151"/>
      <c r="G28" s="372"/>
      <c r="H28" s="372"/>
      <c r="I28" s="373">
        <f t="shared" si="0"/>
        <v>0</v>
      </c>
      <c r="J28" s="15"/>
      <c r="K28" s="15"/>
      <c r="L28" s="15"/>
      <c r="M28" s="15"/>
      <c r="N28" s="82">
        <f t="shared" si="1"/>
        <v>0</v>
      </c>
      <c r="O28" s="82">
        <f t="shared" si="2"/>
        <v>0</v>
      </c>
      <c r="P28" s="36"/>
      <c r="Q28" s="15"/>
    </row>
    <row r="29" spans="1:18" x14ac:dyDescent="0.3">
      <c r="A29" s="35"/>
      <c r="B29" s="83">
        <v>5</v>
      </c>
      <c r="C29" s="175"/>
      <c r="D29" s="176"/>
      <c r="E29" s="177"/>
      <c r="F29" s="151"/>
      <c r="G29" s="372"/>
      <c r="H29" s="372"/>
      <c r="I29" s="373">
        <f t="shared" si="0"/>
        <v>0</v>
      </c>
      <c r="J29" s="15"/>
      <c r="K29" s="15"/>
      <c r="L29" s="15"/>
      <c r="M29" s="15"/>
      <c r="N29" s="82">
        <f t="shared" si="1"/>
        <v>0</v>
      </c>
      <c r="O29" s="82">
        <f t="shared" si="2"/>
        <v>0</v>
      </c>
      <c r="P29" s="36"/>
      <c r="Q29" s="15"/>
    </row>
    <row r="30" spans="1:18" x14ac:dyDescent="0.3">
      <c r="A30" s="35"/>
      <c r="B30" s="83">
        <v>6</v>
      </c>
      <c r="C30" s="175"/>
      <c r="D30" s="176"/>
      <c r="E30" s="177"/>
      <c r="F30" s="151"/>
      <c r="G30" s="372"/>
      <c r="H30" s="372"/>
      <c r="I30" s="373">
        <f t="shared" si="0"/>
        <v>0</v>
      </c>
      <c r="J30" s="15"/>
      <c r="K30" s="15"/>
      <c r="L30" s="15"/>
      <c r="M30" s="15"/>
      <c r="N30" s="82">
        <f t="shared" si="1"/>
        <v>0</v>
      </c>
      <c r="O30" s="82">
        <f t="shared" si="2"/>
        <v>0</v>
      </c>
      <c r="P30" s="36"/>
      <c r="Q30" s="15"/>
    </row>
    <row r="31" spans="1:18" x14ac:dyDescent="0.3">
      <c r="A31" s="35"/>
      <c r="B31" s="83">
        <v>7</v>
      </c>
      <c r="C31" s="175"/>
      <c r="D31" s="176"/>
      <c r="E31" s="177"/>
      <c r="F31" s="151"/>
      <c r="G31" s="372"/>
      <c r="H31" s="372"/>
      <c r="I31" s="373">
        <f t="shared" si="0"/>
        <v>0</v>
      </c>
      <c r="J31" s="15"/>
      <c r="K31" s="15"/>
      <c r="L31" s="15"/>
      <c r="M31" s="15"/>
      <c r="N31" s="82">
        <f t="shared" si="1"/>
        <v>0</v>
      </c>
      <c r="O31" s="82">
        <f t="shared" si="2"/>
        <v>0</v>
      </c>
      <c r="P31" s="36"/>
      <c r="Q31" s="15"/>
    </row>
    <row r="32" spans="1:18" x14ac:dyDescent="0.3">
      <c r="A32" s="35"/>
      <c r="B32" s="83">
        <v>8</v>
      </c>
      <c r="C32" s="175"/>
      <c r="D32" s="176"/>
      <c r="E32" s="177"/>
      <c r="F32" s="151"/>
      <c r="G32" s="372"/>
      <c r="H32" s="372"/>
      <c r="I32" s="373">
        <f t="shared" si="0"/>
        <v>0</v>
      </c>
      <c r="J32" s="365"/>
      <c r="K32" s="374"/>
      <c r="L32" s="15"/>
      <c r="M32" s="15"/>
      <c r="N32" s="82">
        <f t="shared" si="1"/>
        <v>0</v>
      </c>
      <c r="O32" s="82">
        <f t="shared" si="2"/>
        <v>0</v>
      </c>
      <c r="P32" s="36"/>
      <c r="Q32" s="15"/>
    </row>
    <row r="33" spans="1:17" x14ac:dyDescent="0.3">
      <c r="A33" s="35"/>
      <c r="B33" s="83">
        <v>9</v>
      </c>
      <c r="C33" s="175"/>
      <c r="D33" s="176"/>
      <c r="E33" s="177"/>
      <c r="F33" s="151"/>
      <c r="G33" s="372"/>
      <c r="H33" s="372"/>
      <c r="I33" s="373">
        <f t="shared" si="0"/>
        <v>0</v>
      </c>
      <c r="J33" s="15"/>
      <c r="K33" s="15"/>
      <c r="L33" s="15"/>
      <c r="M33" s="15"/>
      <c r="N33" s="82">
        <f t="shared" si="1"/>
        <v>0</v>
      </c>
      <c r="O33" s="82">
        <f t="shared" si="2"/>
        <v>0</v>
      </c>
      <c r="P33" s="36"/>
      <c r="Q33" s="15"/>
    </row>
    <row r="34" spans="1:17" x14ac:dyDescent="0.3">
      <c r="A34" s="35"/>
      <c r="B34" s="83">
        <v>10</v>
      </c>
      <c r="C34" s="175"/>
      <c r="D34" s="176"/>
      <c r="E34" s="177"/>
      <c r="F34" s="151"/>
      <c r="G34" s="372"/>
      <c r="H34" s="372"/>
      <c r="I34" s="373">
        <f t="shared" si="0"/>
        <v>0</v>
      </c>
      <c r="J34" s="15"/>
      <c r="K34" s="15"/>
      <c r="L34" s="15"/>
      <c r="M34" s="15"/>
      <c r="N34" s="82">
        <f t="shared" si="1"/>
        <v>0</v>
      </c>
      <c r="O34" s="82">
        <f t="shared" si="2"/>
        <v>0</v>
      </c>
      <c r="P34" s="36"/>
      <c r="Q34" s="15"/>
    </row>
    <row r="35" spans="1:17" x14ac:dyDescent="0.3">
      <c r="A35" s="35"/>
      <c r="B35" s="83">
        <v>11</v>
      </c>
      <c r="C35" s="175"/>
      <c r="D35" s="176"/>
      <c r="E35" s="177"/>
      <c r="F35" s="151"/>
      <c r="G35" s="372"/>
      <c r="H35" s="372"/>
      <c r="I35" s="373">
        <f t="shared" si="0"/>
        <v>0</v>
      </c>
      <c r="J35" s="15"/>
      <c r="K35" s="15"/>
      <c r="L35" s="15"/>
      <c r="M35" s="15"/>
      <c r="N35" s="82">
        <f t="shared" si="1"/>
        <v>0</v>
      </c>
      <c r="O35" s="82">
        <f t="shared" si="2"/>
        <v>0</v>
      </c>
      <c r="P35" s="36"/>
      <c r="Q35" s="15"/>
    </row>
    <row r="36" spans="1:17" x14ac:dyDescent="0.3">
      <c r="A36" s="35"/>
      <c r="B36" s="83">
        <v>12</v>
      </c>
      <c r="C36" s="175"/>
      <c r="D36" s="176"/>
      <c r="E36" s="177"/>
      <c r="F36" s="151"/>
      <c r="G36" s="372"/>
      <c r="H36" s="372"/>
      <c r="I36" s="373">
        <f t="shared" si="0"/>
        <v>0</v>
      </c>
      <c r="J36" s="15"/>
      <c r="K36" s="15"/>
      <c r="L36" s="15"/>
      <c r="M36" s="15"/>
      <c r="N36" s="82">
        <f t="shared" si="1"/>
        <v>0</v>
      </c>
      <c r="O36" s="82">
        <f t="shared" si="2"/>
        <v>0</v>
      </c>
      <c r="P36" s="36"/>
      <c r="Q36" s="15"/>
    </row>
    <row r="37" spans="1:17" x14ac:dyDescent="0.3">
      <c r="A37" s="35"/>
      <c r="B37" s="83">
        <v>13</v>
      </c>
      <c r="C37" s="175"/>
      <c r="D37" s="176"/>
      <c r="E37" s="177"/>
      <c r="F37" s="151"/>
      <c r="G37" s="372"/>
      <c r="H37" s="372"/>
      <c r="I37" s="373">
        <f t="shared" si="0"/>
        <v>0</v>
      </c>
      <c r="J37" s="15"/>
      <c r="K37" s="15"/>
      <c r="L37" s="15"/>
      <c r="M37" s="15"/>
      <c r="N37" s="82">
        <f t="shared" si="1"/>
        <v>0</v>
      </c>
      <c r="O37" s="82">
        <f t="shared" si="2"/>
        <v>0</v>
      </c>
      <c r="P37" s="36"/>
      <c r="Q37" s="15"/>
    </row>
    <row r="38" spans="1:17" x14ac:dyDescent="0.3">
      <c r="A38" s="35"/>
      <c r="B38" s="83">
        <v>14</v>
      </c>
      <c r="C38" s="148"/>
      <c r="D38" s="149"/>
      <c r="E38" s="150"/>
      <c r="F38" s="151"/>
      <c r="G38" s="372"/>
      <c r="H38" s="372"/>
      <c r="I38" s="373">
        <f t="shared" si="0"/>
        <v>0</v>
      </c>
      <c r="J38" s="15"/>
      <c r="K38" s="15"/>
      <c r="L38" s="15"/>
      <c r="M38" s="15"/>
      <c r="N38" s="82">
        <f t="shared" si="1"/>
        <v>0</v>
      </c>
      <c r="O38" s="82">
        <f t="shared" si="2"/>
        <v>0</v>
      </c>
      <c r="P38" s="36"/>
      <c r="Q38" s="15"/>
    </row>
    <row r="39" spans="1:17" x14ac:dyDescent="0.3">
      <c r="A39" s="35"/>
      <c r="B39" s="83">
        <v>15</v>
      </c>
      <c r="C39" s="148"/>
      <c r="D39" s="149"/>
      <c r="E39" s="150"/>
      <c r="F39" s="151"/>
      <c r="G39" s="372"/>
      <c r="H39" s="372"/>
      <c r="I39" s="373">
        <f t="shared" si="0"/>
        <v>0</v>
      </c>
      <c r="J39" s="15"/>
      <c r="K39" s="15"/>
      <c r="L39" s="15"/>
      <c r="M39" s="15"/>
      <c r="N39" s="82">
        <f t="shared" si="1"/>
        <v>0</v>
      </c>
      <c r="O39" s="82">
        <f t="shared" si="2"/>
        <v>0</v>
      </c>
      <c r="P39" s="36"/>
      <c r="Q39" s="15"/>
    </row>
    <row r="40" spans="1:17" x14ac:dyDescent="0.3">
      <c r="A40" s="35"/>
      <c r="B40" s="83">
        <v>16</v>
      </c>
      <c r="C40" s="148"/>
      <c r="D40" s="149"/>
      <c r="E40" s="150"/>
      <c r="F40" s="151"/>
      <c r="G40" s="372"/>
      <c r="H40" s="372"/>
      <c r="I40" s="373">
        <f t="shared" si="0"/>
        <v>0</v>
      </c>
      <c r="J40" s="15"/>
      <c r="K40" s="15"/>
      <c r="L40" s="15"/>
      <c r="M40" s="15"/>
      <c r="N40" s="82">
        <f t="shared" si="1"/>
        <v>0</v>
      </c>
      <c r="O40" s="82">
        <f t="shared" si="2"/>
        <v>0</v>
      </c>
      <c r="P40" s="36"/>
      <c r="Q40" s="15"/>
    </row>
    <row r="41" spans="1:17" x14ac:dyDescent="0.3">
      <c r="A41" s="35"/>
      <c r="B41" s="83">
        <v>17</v>
      </c>
      <c r="C41" s="175"/>
      <c r="D41" s="176"/>
      <c r="E41" s="177"/>
      <c r="F41" s="151"/>
      <c r="G41" s="372"/>
      <c r="H41" s="372"/>
      <c r="I41" s="373">
        <f t="shared" si="0"/>
        <v>0</v>
      </c>
      <c r="J41" s="15"/>
      <c r="K41" s="15"/>
      <c r="L41" s="15"/>
      <c r="M41" s="15"/>
      <c r="N41" s="82">
        <f t="shared" si="1"/>
        <v>0</v>
      </c>
      <c r="O41" s="82">
        <f t="shared" si="2"/>
        <v>0</v>
      </c>
      <c r="P41" s="36"/>
      <c r="Q41" s="15"/>
    </row>
    <row r="42" spans="1:17" x14ac:dyDescent="0.3">
      <c r="A42" s="35"/>
      <c r="B42" s="83">
        <v>18</v>
      </c>
      <c r="C42" s="148"/>
      <c r="D42" s="149"/>
      <c r="E42" s="150"/>
      <c r="F42" s="151"/>
      <c r="G42" s="372"/>
      <c r="H42" s="372"/>
      <c r="I42" s="373">
        <f t="shared" si="0"/>
        <v>0</v>
      </c>
      <c r="J42" s="15"/>
      <c r="K42" s="15"/>
      <c r="L42" s="15"/>
      <c r="M42" s="15"/>
      <c r="N42" s="82">
        <f t="shared" si="1"/>
        <v>0</v>
      </c>
      <c r="O42" s="82">
        <f t="shared" si="2"/>
        <v>0</v>
      </c>
      <c r="P42" s="36"/>
      <c r="Q42" s="15"/>
    </row>
    <row r="43" spans="1:17" x14ac:dyDescent="0.3">
      <c r="A43" s="35"/>
      <c r="B43" s="83">
        <v>19</v>
      </c>
      <c r="C43" s="148"/>
      <c r="D43" s="149"/>
      <c r="E43" s="150"/>
      <c r="F43" s="151"/>
      <c r="G43" s="372"/>
      <c r="H43" s="372"/>
      <c r="I43" s="373">
        <f t="shared" si="0"/>
        <v>0</v>
      </c>
      <c r="J43" s="15"/>
      <c r="K43" s="15"/>
      <c r="L43" s="15"/>
      <c r="M43" s="15"/>
      <c r="N43" s="82">
        <f t="shared" si="1"/>
        <v>0</v>
      </c>
      <c r="O43" s="82">
        <f t="shared" si="2"/>
        <v>0</v>
      </c>
      <c r="P43" s="36"/>
      <c r="Q43" s="15"/>
    </row>
    <row r="44" spans="1:17" x14ac:dyDescent="0.3">
      <c r="A44" s="35"/>
      <c r="B44" s="83">
        <v>20</v>
      </c>
      <c r="C44" s="148"/>
      <c r="D44" s="149"/>
      <c r="E44" s="150"/>
      <c r="F44" s="151"/>
      <c r="G44" s="372"/>
      <c r="H44" s="372"/>
      <c r="I44" s="373">
        <f t="shared" si="0"/>
        <v>0</v>
      </c>
      <c r="J44" s="15"/>
      <c r="K44" s="15"/>
      <c r="L44" s="15"/>
      <c r="M44" s="15"/>
      <c r="N44" s="82">
        <f t="shared" si="1"/>
        <v>0</v>
      </c>
      <c r="O44" s="82">
        <f t="shared" si="2"/>
        <v>0</v>
      </c>
      <c r="P44" s="36"/>
      <c r="Q44" s="15"/>
    </row>
    <row r="45" spans="1:17" x14ac:dyDescent="0.3">
      <c r="A45" s="35"/>
      <c r="B45" s="83">
        <v>21</v>
      </c>
      <c r="C45" s="148"/>
      <c r="D45" s="149"/>
      <c r="E45" s="150"/>
      <c r="F45" s="151"/>
      <c r="G45" s="372"/>
      <c r="H45" s="372"/>
      <c r="I45" s="373">
        <f t="shared" si="0"/>
        <v>0</v>
      </c>
      <c r="J45" s="15"/>
      <c r="K45" s="15"/>
      <c r="L45" s="15"/>
      <c r="M45" s="15"/>
      <c r="N45" s="82">
        <f t="shared" si="1"/>
        <v>0</v>
      </c>
      <c r="O45" s="82">
        <f t="shared" si="2"/>
        <v>0</v>
      </c>
      <c r="P45" s="36"/>
      <c r="Q45" s="15"/>
    </row>
    <row r="46" spans="1:17" x14ac:dyDescent="0.3">
      <c r="A46" s="35"/>
      <c r="B46" s="83">
        <v>22</v>
      </c>
      <c r="C46" s="148"/>
      <c r="D46" s="149"/>
      <c r="E46" s="150"/>
      <c r="F46" s="151"/>
      <c r="G46" s="372"/>
      <c r="H46" s="372"/>
      <c r="I46" s="373">
        <f t="shared" si="0"/>
        <v>0</v>
      </c>
      <c r="J46" s="15"/>
      <c r="K46" s="15"/>
      <c r="L46" s="15"/>
      <c r="M46" s="15"/>
      <c r="N46" s="82">
        <f t="shared" si="1"/>
        <v>0</v>
      </c>
      <c r="O46" s="82">
        <f t="shared" si="2"/>
        <v>0</v>
      </c>
      <c r="P46" s="36"/>
      <c r="Q46" s="15"/>
    </row>
    <row r="47" spans="1:17" x14ac:dyDescent="0.3">
      <c r="A47" s="35"/>
      <c r="B47" s="83">
        <v>23</v>
      </c>
      <c r="C47" s="148"/>
      <c r="D47" s="149"/>
      <c r="E47" s="150"/>
      <c r="F47" s="151"/>
      <c r="G47" s="372"/>
      <c r="H47" s="372"/>
      <c r="I47" s="373">
        <f t="shared" si="0"/>
        <v>0</v>
      </c>
      <c r="J47" s="15"/>
      <c r="K47" s="15"/>
      <c r="L47" s="15"/>
      <c r="M47" s="15"/>
      <c r="N47" s="82">
        <f t="shared" si="1"/>
        <v>0</v>
      </c>
      <c r="O47" s="82">
        <f t="shared" si="2"/>
        <v>0</v>
      </c>
      <c r="P47" s="36"/>
      <c r="Q47" s="15"/>
    </row>
    <row r="48" spans="1:17" x14ac:dyDescent="0.3">
      <c r="A48" s="35"/>
      <c r="B48" s="83">
        <v>24</v>
      </c>
      <c r="C48" s="148"/>
      <c r="D48" s="149"/>
      <c r="E48" s="150"/>
      <c r="F48" s="151"/>
      <c r="G48" s="372"/>
      <c r="H48" s="372"/>
      <c r="I48" s="373">
        <f t="shared" si="0"/>
        <v>0</v>
      </c>
      <c r="J48" s="15"/>
      <c r="K48" s="15"/>
      <c r="L48" s="15"/>
      <c r="M48" s="15"/>
      <c r="N48" s="82">
        <f t="shared" si="1"/>
        <v>0</v>
      </c>
      <c r="O48" s="82">
        <f t="shared" si="2"/>
        <v>0</v>
      </c>
      <c r="P48" s="36"/>
      <c r="Q48" s="15"/>
    </row>
    <row r="49" spans="1:17" x14ac:dyDescent="0.3">
      <c r="A49" s="35"/>
      <c r="B49" s="375">
        <v>25</v>
      </c>
      <c r="C49" s="159"/>
      <c r="D49" s="160"/>
      <c r="E49" s="161"/>
      <c r="F49" s="162"/>
      <c r="G49" s="376"/>
      <c r="H49" s="376"/>
      <c r="I49" s="377">
        <f t="shared" si="0"/>
        <v>0</v>
      </c>
      <c r="J49" s="15"/>
      <c r="K49" s="15"/>
      <c r="L49" s="15"/>
      <c r="M49" s="15"/>
      <c r="N49" s="378">
        <f t="shared" si="1"/>
        <v>0</v>
      </c>
      <c r="O49" s="82">
        <f t="shared" si="2"/>
        <v>0</v>
      </c>
      <c r="P49" s="36"/>
      <c r="Q49" s="15"/>
    </row>
    <row r="50" spans="1:17" x14ac:dyDescent="0.3">
      <c r="A50" s="3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36"/>
      <c r="Q50" s="15"/>
    </row>
    <row r="51" spans="1:17" x14ac:dyDescent="0.3">
      <c r="A51" s="3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36"/>
      <c r="Q51" s="15"/>
    </row>
    <row r="52" spans="1:17" x14ac:dyDescent="0.3">
      <c r="A52" s="3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36"/>
      <c r="Q52" s="15"/>
    </row>
    <row r="53" spans="1:17" x14ac:dyDescent="0.3">
      <c r="A53" s="3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36"/>
      <c r="Q53" s="15"/>
    </row>
    <row r="54" spans="1:17" x14ac:dyDescent="0.3">
      <c r="A54" s="3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36"/>
      <c r="Q54" s="15"/>
    </row>
    <row r="55" spans="1:17" x14ac:dyDescent="0.3">
      <c r="A55" s="3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36"/>
      <c r="Q55" s="15"/>
    </row>
    <row r="56" spans="1:17" x14ac:dyDescent="0.3">
      <c r="A56" s="3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36"/>
      <c r="Q56" s="15"/>
    </row>
    <row r="57" spans="1:17" x14ac:dyDescent="0.3">
      <c r="A57" s="100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2"/>
      <c r="Q57" s="15"/>
    </row>
    <row r="58" spans="1:17" hidden="1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</row>
    <row r="59" spans="1:17" x14ac:dyDescent="0.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</row>
  </sheetData>
  <sheetProtection password="FB0B" sheet="1" objects="1" scenarios="1" selectLockedCells="1"/>
  <mergeCells count="14">
    <mergeCell ref="G18:G22"/>
    <mergeCell ref="H18:H22"/>
    <mergeCell ref="I18:I22"/>
    <mergeCell ref="K25:L26"/>
    <mergeCell ref="B18:B22"/>
    <mergeCell ref="C18:C22"/>
    <mergeCell ref="D18:D22"/>
    <mergeCell ref="E18:E22"/>
    <mergeCell ref="F18:F22"/>
    <mergeCell ref="G2:K5"/>
    <mergeCell ref="B3:E3"/>
    <mergeCell ref="B13:F13"/>
    <mergeCell ref="B15:F15"/>
    <mergeCell ref="H15:L15"/>
  </mergeCells>
  <dataValidations count="1">
    <dataValidation type="list" allowBlank="1" showInputMessage="1" showErrorMessage="1" sqref="G25:H49" xr:uid="{00000000-0002-0000-0800-000000000000}">
      <formula1>"Yes"</formula1>
      <formula2>0</formula2>
    </dataValidation>
  </dataValidations>
  <hyperlinks>
    <hyperlink ref="C5" r:id="rId1" xr:uid="{00000000-0004-0000-08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1000000}">
          <x14:formula1>
            <xm:f>'Listy rozwijane'!$F$2:$F$3</xm:f>
          </x14:formula1>
          <x14:formula2>
            <xm:f>0</xm:f>
          </x14:formula2>
          <xm:sqref>E25:E49</xm:sqref>
        </x14:dataValidation>
        <x14:dataValidation type="list" allowBlank="1" showInputMessage="1" showErrorMessage="1" xr:uid="{00000000-0002-0000-0800-000002000000}">
          <x14:formula1>
            <xm:f>'Listy rozwijane'!$G$2:$G$22</xm:f>
          </x14:formula1>
          <x14:formula2>
            <xm:f>0</xm:f>
          </x14:formula2>
          <xm:sqref>F25:F49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12</vt:i4>
      </vt:variant>
    </vt:vector>
  </HeadingPairs>
  <TitlesOfParts>
    <vt:vector size="12" baseType="lpstr">
      <vt:lpstr>1. Summary</vt:lpstr>
      <vt:lpstr>Competition + Training Camp(v2)</vt:lpstr>
      <vt:lpstr>2. Competition + Training C</vt:lpstr>
      <vt:lpstr>Competition + Training Camp(v3)</vt:lpstr>
      <vt:lpstr>3. Hotel Cat. A</vt:lpstr>
      <vt:lpstr>Hotel Category B</vt:lpstr>
      <vt:lpstr>4. Hotel Cat. B</vt:lpstr>
      <vt:lpstr>Zachowana kopia Mealsów</vt:lpstr>
      <vt:lpstr>5. Non official accomodation</vt:lpstr>
      <vt:lpstr>6. Meals Form </vt:lpstr>
      <vt:lpstr>Payment summary</vt:lpstr>
      <vt:lpstr>Listy rozwijane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Polski Związek Judo</cp:lastModifiedBy>
  <cp:revision>9</cp:revision>
  <dcterms:created xsi:type="dcterms:W3CDTF">2024-03-10T19:41:21Z</dcterms:created>
  <dcterms:modified xsi:type="dcterms:W3CDTF">2024-03-15T14:49:38Z</dcterms:modified>
  <dc:language>pl-PL</dc:language>
</cp:coreProperties>
</file>