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jana\Desktop\"/>
    </mc:Choice>
  </mc:AlternateContent>
  <bookViews>
    <workbookView xWindow="0" yWindow="0" windowWidth="23040" windowHeight="8976" tabRatio="819" activeTab="5"/>
  </bookViews>
  <sheets>
    <sheet name="General lnfo" sheetId="3" r:id="rId1"/>
    <sheet name=" Hotel Form for Competition" sheetId="1" r:id="rId2"/>
    <sheet name="Sheet1" sheetId="8" state="hidden" r:id="rId3"/>
    <sheet name="Meals Form" sheetId="4" r:id="rId4"/>
    <sheet name="Visa Form" sheetId="2" r:id="rId5"/>
    <sheet name="Invoice Template" sheetId="7" r:id="rId6"/>
    <sheet name="Bank Details for payment" sheetId="6"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7" l="1"/>
  <c r="E45" i="1"/>
  <c r="F23" i="7" s="1"/>
  <c r="F21" i="7"/>
  <c r="U20" i="1" l="1"/>
  <c r="U21" i="1"/>
  <c r="U22" i="1"/>
  <c r="U23" i="1"/>
  <c r="U24" i="1"/>
  <c r="U25" i="1"/>
  <c r="U26" i="1"/>
  <c r="U27" i="1"/>
  <c r="U28" i="1"/>
  <c r="U29" i="1"/>
  <c r="U30" i="1"/>
  <c r="U31" i="1"/>
  <c r="U32" i="1"/>
  <c r="U33" i="1"/>
  <c r="U34" i="1"/>
  <c r="U35" i="1"/>
  <c r="U36" i="1"/>
  <c r="U37" i="1"/>
  <c r="U38" i="1"/>
  <c r="U39" i="1"/>
  <c r="U40" i="1"/>
  <c r="U41" i="1"/>
  <c r="U42" i="1"/>
  <c r="U19" i="1"/>
  <c r="U18" i="1"/>
  <c r="C12" i="7" l="1"/>
  <c r="J18" i="4"/>
  <c r="T42" i="1" l="1"/>
  <c r="T41" i="1"/>
  <c r="T40" i="1"/>
  <c r="T39" i="1"/>
  <c r="T38" i="1"/>
  <c r="T37" i="1"/>
  <c r="T36" i="1"/>
  <c r="T35" i="1"/>
  <c r="T34" i="1"/>
  <c r="T19" i="1"/>
  <c r="T18" i="1"/>
  <c r="Y34" i="1" l="1"/>
  <c r="Y36" i="1"/>
  <c r="Y38" i="1"/>
  <c r="Y40" i="1"/>
  <c r="Y42" i="1"/>
  <c r="Y35" i="1"/>
  <c r="Y39" i="1"/>
  <c r="Y37" i="1"/>
  <c r="Y41" i="1"/>
  <c r="T20" i="1"/>
  <c r="T21" i="1"/>
  <c r="T22" i="1"/>
  <c r="T23" i="1"/>
  <c r="T24" i="1"/>
  <c r="T25" i="1"/>
  <c r="T26" i="1"/>
  <c r="T27" i="1"/>
  <c r="T28" i="1"/>
  <c r="T29" i="1"/>
  <c r="T30" i="1"/>
  <c r="T31" i="1"/>
  <c r="T32" i="1"/>
  <c r="T33" i="1"/>
  <c r="B46" i="7" l="1"/>
  <c r="C16" i="7" l="1"/>
  <c r="C15" i="7"/>
  <c r="C14" i="7"/>
  <c r="C13" i="7"/>
  <c r="C9" i="7"/>
  <c r="Y18" i="1" l="1"/>
  <c r="H46" i="3"/>
  <c r="H42" i="6"/>
  <c r="H33" i="2"/>
  <c r="C9" i="1"/>
  <c r="Y19" i="1" l="1"/>
  <c r="Y20" i="1"/>
  <c r="Y21" i="1"/>
  <c r="Y22" i="1"/>
  <c r="Y23" i="1"/>
  <c r="Y24" i="1"/>
  <c r="Y25" i="1"/>
  <c r="Y26" i="1"/>
  <c r="Y27" i="1"/>
  <c r="Y28" i="1"/>
  <c r="Y29" i="1"/>
  <c r="Y30" i="1"/>
  <c r="Y31" i="1"/>
  <c r="Y32" i="1"/>
  <c r="Y33" i="1"/>
  <c r="Y45" i="1" l="1"/>
  <c r="J19" i="4"/>
  <c r="J20" i="4"/>
  <c r="J21" i="4"/>
  <c r="J22" i="4"/>
  <c r="J23" i="4"/>
  <c r="J24" i="4"/>
  <c r="J25" i="4"/>
  <c r="J26" i="4"/>
  <c r="J30" i="4" l="1"/>
  <c r="C12" i="4"/>
  <c r="C11" i="4"/>
  <c r="C10" i="4"/>
  <c r="C9" i="4"/>
  <c r="D8" i="2"/>
  <c r="J28" i="4" l="1"/>
  <c r="J32" i="4" s="1"/>
  <c r="F22" i="7" l="1"/>
</calcChain>
</file>

<file path=xl/sharedStrings.xml><?xml version="1.0" encoding="utf-8"?>
<sst xmlns="http://schemas.openxmlformats.org/spreadsheetml/2006/main" count="297" uniqueCount="192">
  <si>
    <t>Email:</t>
  </si>
  <si>
    <t>Contact Person:</t>
  </si>
  <si>
    <t>Contact Person phone:</t>
  </si>
  <si>
    <t>Judo Federation Address:</t>
  </si>
  <si>
    <t>HOTEL RESERVATION FORM</t>
  </si>
  <si>
    <t>Judo Federation:</t>
  </si>
  <si>
    <t>ejucupskopje@judo.org.mk</t>
  </si>
  <si>
    <t>No.</t>
  </si>
  <si>
    <t>Surname</t>
  </si>
  <si>
    <t>First Name</t>
  </si>
  <si>
    <t>Position</t>
  </si>
  <si>
    <t>Arrival Date</t>
  </si>
  <si>
    <t>Date of Birth</t>
  </si>
  <si>
    <t>Place of Birth</t>
  </si>
  <si>
    <t>Nationality</t>
  </si>
  <si>
    <t>Passport Number</t>
  </si>
  <si>
    <t>Date of Issue</t>
  </si>
  <si>
    <t>Date of Expire</t>
  </si>
  <si>
    <t>Issued by</t>
  </si>
  <si>
    <t>ex</t>
  </si>
  <si>
    <t>Luka</t>
  </si>
  <si>
    <t>Smith</t>
  </si>
  <si>
    <t>11.06.1998</t>
  </si>
  <si>
    <t>Skopje</t>
  </si>
  <si>
    <t>Macedonian</t>
  </si>
  <si>
    <t>A155555</t>
  </si>
  <si>
    <t>12.07.2019</t>
  </si>
  <si>
    <t>11.07.2029</t>
  </si>
  <si>
    <t>MVR Skopje</t>
  </si>
  <si>
    <t>This form MUST be returned to the Judo Federation of Macedonia in EXCELL FORMAT email: ejucupskopje@judo.org.mk</t>
  </si>
  <si>
    <t>Date:</t>
  </si>
  <si>
    <t>Added data by:</t>
  </si>
  <si>
    <t>INVITATION LETTER FORM</t>
  </si>
  <si>
    <t>MEALS FORM</t>
  </si>
  <si>
    <t>Contact person:</t>
  </si>
  <si>
    <t>Phone:</t>
  </si>
  <si>
    <r>
      <t xml:space="preserve">INDIVIDUAL INFORMATION - </t>
    </r>
    <r>
      <rPr>
        <b/>
        <sz val="11"/>
        <color theme="1"/>
        <rFont val="Calibri"/>
        <family val="2"/>
        <charset val="238"/>
        <scheme val="minor"/>
      </rPr>
      <t>FILL ALL THE CELLS PLEASE</t>
    </r>
  </si>
  <si>
    <t>Category A:</t>
  </si>
  <si>
    <t>Category B:</t>
  </si>
  <si>
    <t>Hotel RUSIA</t>
  </si>
  <si>
    <t>Hotel DOUBLE TREE BY HILTON</t>
  </si>
  <si>
    <t>Category C:</t>
  </si>
  <si>
    <t>Lunch</t>
  </si>
  <si>
    <t>Dinner</t>
  </si>
  <si>
    <t>Venue</t>
  </si>
  <si>
    <t>Sex</t>
  </si>
  <si>
    <t>Single</t>
  </si>
  <si>
    <t>Double</t>
  </si>
  <si>
    <t>Price: BB per person/per night</t>
  </si>
  <si>
    <t>Check-in</t>
  </si>
  <si>
    <t>Check-out</t>
  </si>
  <si>
    <t>Triple</t>
  </si>
  <si>
    <t>/</t>
  </si>
  <si>
    <t>Date</t>
  </si>
  <si>
    <t>Time</t>
  </si>
  <si>
    <t xml:space="preserve">From </t>
  </si>
  <si>
    <t>To</t>
  </si>
  <si>
    <t>Wed</t>
  </si>
  <si>
    <t>Thu</t>
  </si>
  <si>
    <t>Fri</t>
  </si>
  <si>
    <t>Sat</t>
  </si>
  <si>
    <t>Sun</t>
  </si>
  <si>
    <t>Mon</t>
  </si>
  <si>
    <t>Tue</t>
  </si>
  <si>
    <t xml:space="preserve">TOTAL €  </t>
  </si>
  <si>
    <t>H. DOUBLE TREE BY HILTON</t>
  </si>
  <si>
    <t>FILL ALL THE CELLS PLEASE</t>
  </si>
  <si>
    <t>Category</t>
  </si>
  <si>
    <t>Room type</t>
  </si>
  <si>
    <t>No</t>
  </si>
  <si>
    <t>LUNCH         No.of people</t>
  </si>
  <si>
    <t>DINNER         No.of people</t>
  </si>
  <si>
    <t>DINNER No.of people</t>
  </si>
  <si>
    <t>VENUE             No.of people</t>
  </si>
  <si>
    <t>Passport No.</t>
  </si>
  <si>
    <t>Arriving dates/Departure dates</t>
  </si>
  <si>
    <t>Hotel</t>
  </si>
  <si>
    <t>Double Tree by Hilton</t>
  </si>
  <si>
    <t>F</t>
  </si>
  <si>
    <t>A7485962</t>
  </si>
  <si>
    <t>Vienna</t>
  </si>
  <si>
    <t>Petra</t>
  </si>
  <si>
    <t>Petkovska</t>
  </si>
  <si>
    <t>52 kg</t>
  </si>
  <si>
    <t>OS117</t>
  </si>
  <si>
    <t>Istanbul</t>
  </si>
  <si>
    <t>TK112</t>
  </si>
  <si>
    <t>ACCOMMODATION ONLY FOR COMPETITION DATES</t>
  </si>
  <si>
    <t>Name</t>
  </si>
  <si>
    <t>JUDO FEDERATION OF NORTH MACEDONIA</t>
  </si>
  <si>
    <t>Address</t>
  </si>
  <si>
    <t>ul.1732 br.1 Skopje 1000</t>
  </si>
  <si>
    <t>Telephone</t>
  </si>
  <si>
    <t>Email</t>
  </si>
  <si>
    <t>Bank details</t>
  </si>
  <si>
    <t>Bank Address</t>
  </si>
  <si>
    <t>Ul. Orce Nikolov br.3, 1000 Skopje, Macedonia</t>
  </si>
  <si>
    <t>Bank Name</t>
  </si>
  <si>
    <t>Komercijalna banka AD Skopje</t>
  </si>
  <si>
    <t>Account no:</t>
  </si>
  <si>
    <t>Acc. No. : 0270100021711</t>
  </si>
  <si>
    <t>IBAN:</t>
  </si>
  <si>
    <t>IBAN: MK07300701000217150</t>
  </si>
  <si>
    <t>SWIFT:</t>
  </si>
  <si>
    <t>BIC/SWIFT CODE: KOBSMK2X</t>
  </si>
  <si>
    <t>Payment reference</t>
  </si>
  <si>
    <t>EC JUNIORS SKOPJE 2023 "COUNTRY + CLUB"</t>
  </si>
  <si>
    <t>Hotel payment deadline</t>
  </si>
  <si>
    <t>Departure Date</t>
  </si>
  <si>
    <t>Forms must be sent in Excel format</t>
  </si>
  <si>
    <t>Tavel details deadline</t>
  </si>
  <si>
    <t>Rooming list deadline</t>
  </si>
  <si>
    <t>Remarks</t>
  </si>
  <si>
    <t>Number of persons:</t>
  </si>
  <si>
    <t>Number of rooms:</t>
  </si>
  <si>
    <t>PP/night</t>
  </si>
  <si>
    <t>HOTEL</t>
  </si>
  <si>
    <t>ROOM</t>
  </si>
  <si>
    <t>Total:</t>
  </si>
  <si>
    <t>Total per person</t>
  </si>
  <si>
    <t>Total accomodation + meals:</t>
  </si>
  <si>
    <t xml:space="preserve">Arrival Date </t>
  </si>
  <si>
    <t>office@judo.org.mk</t>
  </si>
  <si>
    <t>In case of Double/Triple room please advice in the column Remarks with whom you will share the room.</t>
  </si>
  <si>
    <t>Competitor</t>
  </si>
  <si>
    <r>
      <t xml:space="preserve"> </t>
    </r>
    <r>
      <rPr>
        <b/>
        <sz val="14"/>
        <color theme="1"/>
        <rFont val="Calibri"/>
        <family val="2"/>
        <charset val="238"/>
        <scheme val="minor"/>
      </rPr>
      <t>JUDO FEDERATION OF NORTH MACEDONIA</t>
    </r>
  </si>
  <si>
    <t>Judo Federation of North Macedonia</t>
  </si>
  <si>
    <t>Skopje - North Macedonia</t>
  </si>
  <si>
    <t>Physiotherapist</t>
  </si>
  <si>
    <t>Info (link) about entry rules to the country</t>
  </si>
  <si>
    <t>https://www.mfa.gov.mk/en/page/432/visa-requirements-for-entering-the-republic-of-north-macedonia</t>
  </si>
  <si>
    <t>FEDERATION NAME</t>
  </si>
  <si>
    <t>ADDRESS</t>
  </si>
  <si>
    <t>Total meals:</t>
  </si>
  <si>
    <t>Accomodation:</t>
  </si>
  <si>
    <t>Please let us know if you have some allergenic or Vegetarians in your team</t>
  </si>
  <si>
    <t>Country:</t>
  </si>
  <si>
    <t>COUNTRY NAME</t>
  </si>
  <si>
    <t>CONTACT PERSON</t>
  </si>
  <si>
    <t>EMAIL</t>
  </si>
  <si>
    <t>Payment details:</t>
  </si>
  <si>
    <t>* this invoice is not valid without signature and stamp</t>
  </si>
  <si>
    <t>Skopje,</t>
  </si>
  <si>
    <t>Account name:</t>
  </si>
  <si>
    <t>Bank Address:</t>
  </si>
  <si>
    <t>Bank Name:</t>
  </si>
  <si>
    <t>Meals:</t>
  </si>
  <si>
    <t>Training Camp</t>
  </si>
  <si>
    <t>TOTAL AMOUNT:</t>
  </si>
  <si>
    <t>Payment process:</t>
  </si>
  <si>
    <t>ALL PAYMENTS MUST BE MADE IN FULL VIA BANK TRANSFER TO THE BELLOW BANK DETAILS</t>
  </si>
  <si>
    <t>Any clarfication contac:</t>
  </si>
  <si>
    <t>Organizing Committee</t>
  </si>
  <si>
    <t>An important note:</t>
  </si>
  <si>
    <t>for all participants in total</t>
  </si>
  <si>
    <t>Remittance fee must be paid by sender.</t>
  </si>
  <si>
    <t>Payment deadline:</t>
  </si>
  <si>
    <t>Flight No.</t>
  </si>
  <si>
    <t>Numbers of nights</t>
  </si>
  <si>
    <t xml:space="preserve">The accommodation capacities are limited, so if there is no place in that category, the organizer will make an automatic reservation in one category above. You will be notified about this by email!                                                                 </t>
  </si>
  <si>
    <t>Share with Mike Petersen n.2</t>
  </si>
  <si>
    <t>Judo Federation/Club Name:</t>
  </si>
  <si>
    <t>19.07.2024</t>
  </si>
  <si>
    <t>Pro Forma INVOICE</t>
  </si>
  <si>
    <t>Skopje Junior European Cup 2024</t>
  </si>
  <si>
    <t>10 -14 August 2024</t>
  </si>
  <si>
    <t>You should make the payment when you will receive an official pro forma invoice by email</t>
  </si>
  <si>
    <t>Return before  July 5th 2024</t>
  </si>
  <si>
    <t>Skopje Junior European Cup 2024 / Training Camp</t>
  </si>
  <si>
    <t>Return before  July 12th 2024</t>
  </si>
  <si>
    <t xml:space="preserve">Skopje Junior European Cup 2024 / Training Camp </t>
  </si>
  <si>
    <t>12-14.08.2024</t>
  </si>
  <si>
    <t>10/11.08.2024</t>
  </si>
  <si>
    <t>8/9/15/16</t>
  </si>
  <si>
    <t>08.08.2024</t>
  </si>
  <si>
    <t>09.08.2024</t>
  </si>
  <si>
    <t>10.08.2024</t>
  </si>
  <si>
    <t>13.08.2024</t>
  </si>
  <si>
    <t>14.08.2024</t>
  </si>
  <si>
    <t>15.08.2024</t>
  </si>
  <si>
    <t>16.08.2024</t>
  </si>
  <si>
    <t>11.08.2024</t>
  </si>
  <si>
    <t>12.08.2024</t>
  </si>
  <si>
    <t>Hotel NEXT DOOR PARK</t>
  </si>
  <si>
    <t>EJU CAMP</t>
  </si>
  <si>
    <t>Yes</t>
  </si>
  <si>
    <t xml:space="preserve">Skopje Junior European Cup 2024 </t>
  </si>
  <si>
    <t>EJE Training Camp 2024</t>
  </si>
  <si>
    <t>Judo Federation/Club:</t>
  </si>
  <si>
    <t>EC JUNIORS SKOPJE 2024 "COUNTRY + CLUB"</t>
  </si>
  <si>
    <t>EJU entry fee</t>
  </si>
  <si>
    <t>for all competitors in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</si>
</sst>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409]d\-mmm;@"/>
    <numFmt numFmtId="165" formatCode="000"/>
    <numFmt numFmtId="166" formatCode="#,##0\ [$€-1]"/>
    <numFmt numFmtId="167" formatCode="h:mm;@"/>
    <numFmt numFmtId="168" formatCode="[$-409]d\-mmm\-yy;@"/>
    <numFmt numFmtId="169" formatCode="#,##0\ [$€-C0A];[Red]#,##0\ [$€-C0A]"/>
    <numFmt numFmtId="170" formatCode="#,##0\ [$€-1];[Red]#,##0\ [$€-1]"/>
    <numFmt numFmtId="171" formatCode="0;[Red]0"/>
    <numFmt numFmtId="172" formatCode="#,##0.00\ [$€-1];[Red]#,##0.00\ [$€-1]"/>
    <numFmt numFmtId="173" formatCode="dd/mm/yyyy;@"/>
  </numFmts>
  <fonts count="36">
    <font>
      <sz val="11"/>
      <color theme="1"/>
      <name val="Calibri"/>
      <family val="2"/>
      <scheme val="minor"/>
    </font>
    <font>
      <b/>
      <sz val="11"/>
      <color theme="1"/>
      <name val="Calibri"/>
      <family val="2"/>
      <charset val="238"/>
      <scheme val="minor"/>
    </font>
    <font>
      <sz val="14"/>
      <color theme="1"/>
      <name val="Calibri"/>
      <family val="2"/>
      <scheme val="minor"/>
    </font>
    <font>
      <b/>
      <sz val="14"/>
      <color theme="1"/>
      <name val="Calibri"/>
      <family val="2"/>
      <charset val="238"/>
      <scheme val="minor"/>
    </font>
    <font>
      <b/>
      <sz val="11"/>
      <color rgb="FFFF0000"/>
      <name val="Calibri"/>
      <family val="2"/>
      <charset val="238"/>
      <scheme val="minor"/>
    </font>
    <font>
      <b/>
      <sz val="14"/>
      <color rgb="FFFF0000"/>
      <name val="Calibri"/>
      <family val="2"/>
      <charset val="238"/>
      <scheme val="minor"/>
    </font>
    <font>
      <b/>
      <sz val="12"/>
      <color theme="1"/>
      <name val="Calibri"/>
      <family val="2"/>
      <charset val="238"/>
      <scheme val="minor"/>
    </font>
    <font>
      <u/>
      <sz val="11"/>
      <color theme="10"/>
      <name val="Calibri"/>
      <family val="2"/>
      <scheme val="minor"/>
    </font>
    <font>
      <b/>
      <u/>
      <sz val="20"/>
      <color theme="1"/>
      <name val="Calibri"/>
      <family val="2"/>
      <charset val="238"/>
      <scheme val="minor"/>
    </font>
    <font>
      <b/>
      <sz val="20"/>
      <color theme="1"/>
      <name val="Calibri"/>
      <family val="2"/>
      <charset val="238"/>
      <scheme val="minor"/>
    </font>
    <font>
      <sz val="20"/>
      <color theme="1"/>
      <name val="Calibri"/>
      <family val="2"/>
      <charset val="238"/>
      <scheme val="minor"/>
    </font>
    <font>
      <b/>
      <sz val="14"/>
      <color theme="1"/>
      <name val="Calibri"/>
      <family val="2"/>
      <scheme val="minor"/>
    </font>
    <font>
      <sz val="11"/>
      <color theme="1"/>
      <name val="Calibri"/>
      <family val="2"/>
      <charset val="238"/>
      <scheme val="minor"/>
    </font>
    <font>
      <sz val="11"/>
      <color rgb="FFFF0000"/>
      <name val="Calibri"/>
      <family val="2"/>
      <charset val="238"/>
      <scheme val="minor"/>
    </font>
    <font>
      <sz val="11"/>
      <color rgb="FFFF0000"/>
      <name val="Calibri"/>
      <family val="2"/>
      <scheme val="minor"/>
    </font>
    <font>
      <sz val="18"/>
      <color rgb="FFFF0000"/>
      <name val="Calibri"/>
      <family val="2"/>
      <scheme val="minor"/>
    </font>
    <font>
      <sz val="11"/>
      <name val="Calibri"/>
      <family val="2"/>
      <scheme val="minor"/>
    </font>
    <font>
      <b/>
      <sz val="12"/>
      <name val="Calibri"/>
      <family val="2"/>
      <charset val="238"/>
      <scheme val="minor"/>
    </font>
    <font>
      <sz val="12"/>
      <color rgb="FF000000"/>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
      <b/>
      <sz val="12"/>
      <color indexed="8"/>
      <name val="Calibri"/>
      <family val="2"/>
      <scheme val="minor"/>
    </font>
    <font>
      <b/>
      <sz val="12"/>
      <color rgb="FFFF0000"/>
      <name val="Calibri"/>
      <family val="2"/>
      <scheme val="minor"/>
    </font>
    <font>
      <sz val="16"/>
      <color theme="1"/>
      <name val="Calibri"/>
      <family val="2"/>
      <scheme val="minor"/>
    </font>
    <font>
      <b/>
      <sz val="13"/>
      <color theme="1"/>
      <name val="Calibri"/>
      <family val="2"/>
      <charset val="238"/>
      <scheme val="minor"/>
    </font>
    <font>
      <sz val="10"/>
      <color rgb="FFFF0000"/>
      <name val="Calibri"/>
      <family val="2"/>
      <scheme val="minor"/>
    </font>
    <font>
      <b/>
      <sz val="10"/>
      <color rgb="FFFF0000"/>
      <name val="Calibri"/>
      <family val="2"/>
      <charset val="238"/>
      <scheme val="minor"/>
    </font>
    <font>
      <b/>
      <sz val="11"/>
      <name val="Calibri"/>
      <family val="2"/>
      <charset val="238"/>
      <scheme val="minor"/>
    </font>
    <font>
      <sz val="10"/>
      <name val="Calibri"/>
      <family val="2"/>
      <charset val="238"/>
      <scheme val="minor"/>
    </font>
    <font>
      <sz val="11"/>
      <name val="Calibri"/>
      <family val="2"/>
      <charset val="238"/>
      <scheme val="minor"/>
    </font>
    <font>
      <sz val="18"/>
      <color rgb="FFFF0000"/>
      <name val="Calibri"/>
      <family val="2"/>
      <charset val="238"/>
      <scheme val="minor"/>
    </font>
    <font>
      <sz val="10"/>
      <name val="M_Swiss"/>
      <family val="2"/>
      <charset val="204"/>
    </font>
    <font>
      <sz val="12"/>
      <name val="Calibri"/>
      <family val="2"/>
      <charset val="238"/>
      <scheme val="minor"/>
    </font>
    <font>
      <sz val="12"/>
      <name val="M_Swiss"/>
      <family val="2"/>
      <charset val="204"/>
    </font>
    <font>
      <b/>
      <sz val="11"/>
      <color rgb="FFFF000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2">
    <xf numFmtId="0" fontId="0" fillId="0" borderId="0"/>
    <xf numFmtId="0" fontId="7" fillId="0" borderId="0" applyNumberFormat="0" applyFill="0" applyBorder="0" applyAlignment="0" applyProtection="0"/>
  </cellStyleXfs>
  <cellXfs count="256">
    <xf numFmtId="0" fontId="0" fillId="0" borderId="0" xfId="0"/>
    <xf numFmtId="0" fontId="1" fillId="0" borderId="0" xfId="0" applyFont="1"/>
    <xf numFmtId="0" fontId="2" fillId="0" borderId="0" xfId="0" applyFont="1"/>
    <xf numFmtId="0" fontId="5" fillId="2" borderId="0" xfId="0" applyFont="1" applyFill="1"/>
    <xf numFmtId="0" fontId="0" fillId="2" borderId="0" xfId="0" applyFill="1"/>
    <xf numFmtId="0" fontId="6" fillId="0" borderId="0" xfId="0" applyFont="1"/>
    <xf numFmtId="0" fontId="7" fillId="0" borderId="0" xfId="1"/>
    <xf numFmtId="0" fontId="1" fillId="0" borderId="0" xfId="0" applyFont="1" applyAlignment="1">
      <alignment horizontal="center" vertical="center"/>
    </xf>
    <xf numFmtId="0" fontId="0" fillId="0" borderId="0" xfId="0" applyAlignment="1">
      <alignment horizontal="center" vertical="center"/>
    </xf>
    <xf numFmtId="0" fontId="8" fillId="0" borderId="0" xfId="0" applyFont="1"/>
    <xf numFmtId="0" fontId="9" fillId="0" borderId="0" xfId="0" applyFont="1"/>
    <xf numFmtId="0" fontId="10" fillId="0" borderId="0" xfId="0" applyFont="1"/>
    <xf numFmtId="0" fontId="2" fillId="0" borderId="10" xfId="0" applyFont="1" applyBorder="1"/>
    <xf numFmtId="0" fontId="2" fillId="0" borderId="11" xfId="0" applyFont="1" applyBorder="1"/>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2" fillId="0" borderId="5" xfId="0" applyFont="1" applyBorder="1"/>
    <xf numFmtId="0" fontId="11" fillId="0" borderId="0" xfId="0" applyFont="1" applyAlignment="1">
      <alignment horizontal="center" vertical="center"/>
    </xf>
    <xf numFmtId="0" fontId="11" fillId="0" borderId="6" xfId="0" applyFont="1" applyBorder="1" applyAlignment="1">
      <alignment horizontal="center" vertical="center"/>
    </xf>
    <xf numFmtId="0" fontId="2" fillId="0" borderId="7" xfId="0" applyFont="1" applyBorder="1"/>
    <xf numFmtId="0" fontId="2" fillId="0" borderId="8" xfId="0" applyFont="1" applyBorder="1"/>
    <xf numFmtId="0" fontId="11" fillId="0" borderId="8" xfId="0" applyFont="1" applyBorder="1" applyAlignment="1">
      <alignment horizontal="center" vertical="center"/>
    </xf>
    <xf numFmtId="0" fontId="2" fillId="0" borderId="9"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horizontal="center" wrapText="1"/>
    </xf>
    <xf numFmtId="0" fontId="1" fillId="0" borderId="13" xfId="0" applyFont="1" applyBorder="1" applyAlignment="1">
      <alignment horizontal="center" vertical="center" wrapText="1"/>
    </xf>
    <xf numFmtId="0" fontId="0" fillId="0" borderId="13" xfId="0" applyBorder="1"/>
    <xf numFmtId="0" fontId="12" fillId="0" borderId="13" xfId="0" applyFont="1" applyBorder="1"/>
    <xf numFmtId="164" fontId="12" fillId="0" borderId="13" xfId="0" applyNumberFormat="1" applyFont="1" applyBorder="1"/>
    <xf numFmtId="0" fontId="4" fillId="0" borderId="13" xfId="0" applyFont="1" applyBorder="1" applyAlignment="1">
      <alignment horizontal="center" vertical="center"/>
    </xf>
    <xf numFmtId="0" fontId="13" fillId="0" borderId="13" xfId="0" applyFont="1" applyBorder="1" applyAlignment="1">
      <alignment horizontal="center" vertical="center"/>
    </xf>
    <xf numFmtId="0" fontId="13" fillId="0" borderId="13" xfId="0" applyFont="1" applyBorder="1" applyAlignment="1">
      <alignment horizontal="center" vertical="center" wrapText="1"/>
    </xf>
    <xf numFmtId="0" fontId="13" fillId="0" borderId="13" xfId="0" applyFont="1" applyBorder="1" applyAlignment="1">
      <alignment horizontal="center" wrapText="1"/>
    </xf>
    <xf numFmtId="0" fontId="13" fillId="0" borderId="13" xfId="0" applyFont="1" applyBorder="1" applyAlignment="1">
      <alignment vertical="center"/>
    </xf>
    <xf numFmtId="0" fontId="4" fillId="2" borderId="2" xfId="0" applyFont="1" applyFill="1" applyBorder="1"/>
    <xf numFmtId="0" fontId="4" fillId="2" borderId="3" xfId="0" applyFont="1" applyFill="1" applyBorder="1"/>
    <xf numFmtId="0" fontId="4" fillId="2" borderId="4" xfId="0" applyFont="1" applyFill="1" applyBorder="1"/>
    <xf numFmtId="0" fontId="1" fillId="0" borderId="1" xfId="0" applyFont="1" applyBorder="1"/>
    <xf numFmtId="0" fontId="0" fillId="0" borderId="13" xfId="0" applyBorder="1" applyAlignment="1">
      <alignment horizontal="center"/>
    </xf>
    <xf numFmtId="166" fontId="0" fillId="0" borderId="13" xfId="0" applyNumberFormat="1" applyBorder="1" applyAlignment="1">
      <alignment horizontal="center"/>
    </xf>
    <xf numFmtId="20" fontId="0" fillId="0" borderId="0" xfId="0" applyNumberFormat="1" applyAlignment="1">
      <alignment horizontal="center" vertical="center"/>
    </xf>
    <xf numFmtId="0" fontId="1" fillId="0" borderId="18" xfId="0" applyFont="1" applyBorder="1" applyAlignment="1">
      <alignment horizontal="center" wrapText="1"/>
    </xf>
    <xf numFmtId="0" fontId="0" fillId="0" borderId="13" xfId="0" applyBorder="1" applyAlignment="1">
      <alignment horizontal="center" vertical="center"/>
    </xf>
    <xf numFmtId="0" fontId="1" fillId="0" borderId="19" xfId="0" applyFont="1" applyBorder="1" applyAlignment="1">
      <alignment horizontal="center" wrapText="1"/>
    </xf>
    <xf numFmtId="1" fontId="0" fillId="0" borderId="13" xfId="0" applyNumberFormat="1" applyBorder="1" applyAlignment="1">
      <alignment horizontal="center" vertical="center"/>
    </xf>
    <xf numFmtId="0" fontId="12" fillId="0" borderId="0" xfId="0" applyFont="1"/>
    <xf numFmtId="0" fontId="1" fillId="0" borderId="2" xfId="0" applyFont="1" applyBorder="1"/>
    <xf numFmtId="166" fontId="1" fillId="0" borderId="1" xfId="0" applyNumberFormat="1"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166" fontId="0" fillId="0" borderId="24" xfId="0" applyNumberFormat="1" applyBorder="1" applyAlignment="1">
      <alignment horizontal="center"/>
    </xf>
    <xf numFmtId="166" fontId="0" fillId="0" borderId="25" xfId="0" applyNumberFormat="1" applyBorder="1" applyAlignment="1">
      <alignment horizontal="center"/>
    </xf>
    <xf numFmtId="166" fontId="0" fillId="0" borderId="27" xfId="0" applyNumberFormat="1" applyBorder="1" applyAlignment="1">
      <alignment horizontal="center"/>
    </xf>
    <xf numFmtId="166" fontId="0" fillId="0" borderId="29" xfId="0" applyNumberFormat="1" applyBorder="1" applyAlignment="1">
      <alignment horizontal="center"/>
    </xf>
    <xf numFmtId="166" fontId="0" fillId="0" borderId="30" xfId="0" applyNumberFormat="1" applyBorder="1" applyAlignment="1">
      <alignment horizontal="center"/>
    </xf>
    <xf numFmtId="0" fontId="12" fillId="0" borderId="13" xfId="0" applyFont="1" applyBorder="1" applyAlignment="1">
      <alignment horizontal="center" vertical="center"/>
    </xf>
    <xf numFmtId="0" fontId="0" fillId="0" borderId="0" xfId="0" applyAlignment="1">
      <alignment horizontal="center"/>
    </xf>
    <xf numFmtId="16" fontId="1" fillId="2" borderId="1" xfId="0" applyNumberFormat="1" applyFont="1" applyFill="1" applyBorder="1"/>
    <xf numFmtId="0" fontId="1" fillId="2" borderId="13" xfId="0" applyFont="1" applyFill="1" applyBorder="1" applyAlignment="1">
      <alignment horizontal="center" vertical="center"/>
    </xf>
    <xf numFmtId="0" fontId="1" fillId="5" borderId="13" xfId="0" applyFont="1" applyFill="1" applyBorder="1" applyAlignment="1">
      <alignment horizontal="center" vertical="center"/>
    </xf>
    <xf numFmtId="0" fontId="0" fillId="5" borderId="1" xfId="0" applyFill="1" applyBorder="1"/>
    <xf numFmtId="0" fontId="1" fillId="4" borderId="0" xfId="0" applyFont="1" applyFill="1"/>
    <xf numFmtId="0" fontId="1" fillId="6" borderId="0" xfId="0" applyFont="1" applyFill="1"/>
    <xf numFmtId="0" fontId="1" fillId="3" borderId="0" xfId="0" applyFont="1" applyFill="1"/>
    <xf numFmtId="0" fontId="0" fillId="7" borderId="13" xfId="0" applyFill="1" applyBorder="1" applyAlignment="1">
      <alignment horizontal="center"/>
    </xf>
    <xf numFmtId="0" fontId="0" fillId="7" borderId="14" xfId="0" applyFill="1" applyBorder="1" applyAlignment="1">
      <alignment horizontal="center"/>
    </xf>
    <xf numFmtId="0" fontId="14" fillId="0" borderId="13" xfId="0" applyFont="1" applyBorder="1"/>
    <xf numFmtId="167" fontId="14" fillId="0" borderId="13" xfId="0" applyNumberFormat="1" applyFont="1" applyBorder="1" applyAlignment="1">
      <alignment horizontal="center"/>
    </xf>
    <xf numFmtId="0" fontId="14" fillId="0" borderId="13" xfId="0" applyFont="1" applyBorder="1" applyAlignment="1">
      <alignment horizontal="center"/>
    </xf>
    <xf numFmtId="0" fontId="15" fillId="0" borderId="0" xfId="0" applyFont="1"/>
    <xf numFmtId="0" fontId="17" fillId="0" borderId="0" xfId="0" applyFont="1"/>
    <xf numFmtId="0" fontId="4" fillId="0" borderId="0" xfId="0" applyFont="1"/>
    <xf numFmtId="0" fontId="18" fillId="0" borderId="26" xfId="0" applyFont="1" applyBorder="1" applyAlignment="1">
      <alignment vertical="center"/>
    </xf>
    <xf numFmtId="0" fontId="18" fillId="0" borderId="28" xfId="0" applyFont="1" applyBorder="1" applyAlignment="1">
      <alignment vertical="center"/>
    </xf>
    <xf numFmtId="0" fontId="18" fillId="0" borderId="28" xfId="0" applyFont="1" applyBorder="1"/>
    <xf numFmtId="0" fontId="19" fillId="0" borderId="24" xfId="0" applyFont="1" applyBorder="1" applyAlignment="1">
      <alignment vertical="center" wrapText="1"/>
    </xf>
    <xf numFmtId="0" fontId="20" fillId="0" borderId="26" xfId="0" applyFont="1" applyBorder="1" applyAlignment="1">
      <alignment vertical="center"/>
    </xf>
    <xf numFmtId="0" fontId="19" fillId="0" borderId="27" xfId="0" applyFont="1" applyBorder="1" applyAlignment="1">
      <alignment vertical="center" wrapText="1"/>
    </xf>
    <xf numFmtId="0" fontId="19" fillId="0" borderId="28" xfId="0" applyFont="1" applyBorder="1" applyAlignment="1">
      <alignment vertical="center"/>
    </xf>
    <xf numFmtId="0" fontId="19" fillId="0" borderId="28" xfId="0" quotePrefix="1" applyFont="1" applyBorder="1" applyAlignment="1">
      <alignment horizontal="left" vertical="center"/>
    </xf>
    <xf numFmtId="0" fontId="19" fillId="0" borderId="29" xfId="0" applyFont="1" applyBorder="1" applyAlignment="1">
      <alignment vertical="center" wrapText="1"/>
    </xf>
    <xf numFmtId="0" fontId="19" fillId="0" borderId="0" xfId="0" applyFont="1"/>
    <xf numFmtId="0" fontId="20" fillId="0" borderId="24" xfId="0" applyFont="1" applyBorder="1" applyAlignment="1">
      <alignment vertical="center" wrapText="1"/>
    </xf>
    <xf numFmtId="0" fontId="21" fillId="8" borderId="27" xfId="0" applyFont="1" applyFill="1" applyBorder="1" applyAlignment="1" applyProtection="1">
      <alignment vertical="center"/>
      <protection hidden="1"/>
    </xf>
    <xf numFmtId="0" fontId="21" fillId="8" borderId="28" xfId="0" applyFont="1" applyFill="1" applyBorder="1" applyAlignment="1" applyProtection="1">
      <alignment horizontal="left" vertical="center"/>
      <protection hidden="1"/>
    </xf>
    <xf numFmtId="0" fontId="21" fillId="8" borderId="28" xfId="0" applyFont="1" applyFill="1" applyBorder="1" applyAlignment="1" applyProtection="1">
      <alignment vertical="center"/>
      <protection hidden="1"/>
    </xf>
    <xf numFmtId="0" fontId="21" fillId="8" borderId="29" xfId="0" applyFont="1" applyFill="1" applyBorder="1" applyAlignment="1" applyProtection="1">
      <alignment horizontal="left" vertical="center"/>
      <protection hidden="1"/>
    </xf>
    <xf numFmtId="0" fontId="19" fillId="0" borderId="31" xfId="0" applyFont="1" applyBorder="1"/>
    <xf numFmtId="0" fontId="22" fillId="8" borderId="24" xfId="0" applyFont="1" applyFill="1" applyBorder="1" applyAlignment="1" applyProtection="1">
      <alignment vertical="center"/>
      <protection hidden="1"/>
    </xf>
    <xf numFmtId="0" fontId="22" fillId="8" borderId="27" xfId="0" applyFont="1" applyFill="1" applyBorder="1" applyAlignment="1" applyProtection="1">
      <alignment vertical="center"/>
      <protection hidden="1"/>
    </xf>
    <xf numFmtId="0" fontId="22" fillId="8" borderId="29" xfId="0" applyFont="1" applyFill="1" applyBorder="1" applyAlignment="1" applyProtection="1">
      <alignment vertical="center"/>
      <protection hidden="1"/>
    </xf>
    <xf numFmtId="0" fontId="23" fillId="0" borderId="26" xfId="0" applyFont="1" applyBorder="1" applyAlignment="1">
      <alignment horizontal="center"/>
    </xf>
    <xf numFmtId="0" fontId="23" fillId="0" borderId="28" xfId="0" applyFont="1" applyBorder="1" applyAlignment="1">
      <alignment horizontal="center"/>
    </xf>
    <xf numFmtId="0" fontId="23" fillId="0" borderId="31" xfId="0" applyFont="1" applyBorder="1" applyAlignment="1">
      <alignment horizontal="center"/>
    </xf>
    <xf numFmtId="14" fontId="14" fillId="0" borderId="13" xfId="0" applyNumberFormat="1" applyFont="1"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8" xfId="0" applyBorder="1" applyAlignment="1">
      <alignment horizontal="center"/>
    </xf>
    <xf numFmtId="0" fontId="0" fillId="0" borderId="31" xfId="0" applyBorder="1" applyAlignment="1">
      <alignment horizontal="center"/>
    </xf>
    <xf numFmtId="0" fontId="24" fillId="0" borderId="1" xfId="0" applyFont="1" applyBorder="1" applyAlignment="1">
      <alignment horizontal="center" vertical="center"/>
    </xf>
    <xf numFmtId="0" fontId="16" fillId="0" borderId="13" xfId="0" applyFont="1" applyBorder="1" applyAlignment="1">
      <alignment horizontal="center"/>
    </xf>
    <xf numFmtId="169" fontId="14" fillId="0" borderId="13" xfId="0" applyNumberFormat="1" applyFont="1" applyBorder="1" applyAlignment="1">
      <alignment horizontal="center"/>
    </xf>
    <xf numFmtId="169" fontId="16" fillId="0" borderId="13" xfId="0" applyNumberFormat="1" applyFont="1" applyBorder="1" applyAlignment="1">
      <alignment horizontal="center"/>
    </xf>
    <xf numFmtId="170" fontId="14" fillId="0" borderId="13" xfId="0" applyNumberFormat="1" applyFont="1" applyBorder="1" applyAlignment="1">
      <alignment horizontal="center"/>
    </xf>
    <xf numFmtId="170" fontId="16" fillId="0" borderId="13" xfId="0" applyNumberFormat="1" applyFont="1" applyBorder="1" applyAlignment="1">
      <alignment horizontal="center"/>
    </xf>
    <xf numFmtId="0" fontId="1" fillId="0" borderId="4" xfId="0" applyFont="1" applyBorder="1"/>
    <xf numFmtId="170" fontId="16" fillId="0" borderId="1" xfId="0" applyNumberFormat="1" applyFont="1" applyBorder="1" applyAlignment="1">
      <alignment horizontal="center"/>
    </xf>
    <xf numFmtId="0" fontId="7" fillId="0" borderId="31" xfId="1" applyBorder="1" applyAlignment="1">
      <alignment vertical="center"/>
    </xf>
    <xf numFmtId="0" fontId="25" fillId="0" borderId="11" xfId="0" applyFont="1" applyBorder="1" applyAlignment="1">
      <alignment horizontal="center" vertical="center"/>
    </xf>
    <xf numFmtId="0" fontId="27" fillId="10" borderId="14" xfId="0" applyFont="1" applyFill="1" applyBorder="1"/>
    <xf numFmtId="0" fontId="26" fillId="10" borderId="16" xfId="0" applyFont="1" applyFill="1" applyBorder="1"/>
    <xf numFmtId="0" fontId="14" fillId="10" borderId="16" xfId="0" applyFont="1" applyFill="1" applyBorder="1"/>
    <xf numFmtId="0" fontId="14" fillId="10" borderId="15" xfId="0" applyFont="1" applyFill="1" applyBorder="1"/>
    <xf numFmtId="0" fontId="14" fillId="0" borderId="0" xfId="0" applyFont="1"/>
    <xf numFmtId="0" fontId="27" fillId="0" borderId="0" xfId="0" applyFont="1"/>
    <xf numFmtId="0" fontId="26" fillId="0" borderId="0" xfId="0" applyFont="1"/>
    <xf numFmtId="168" fontId="0" fillId="0" borderId="1" xfId="0" applyNumberFormat="1" applyBorder="1"/>
    <xf numFmtId="170" fontId="1" fillId="0" borderId="1" xfId="0" applyNumberFormat="1" applyFont="1" applyBorder="1" applyAlignment="1">
      <alignment horizontal="center"/>
    </xf>
    <xf numFmtId="0" fontId="28" fillId="0" borderId="1" xfId="0" applyFont="1" applyBorder="1"/>
    <xf numFmtId="0" fontId="28" fillId="0" borderId="1" xfId="0" applyFont="1" applyBorder="1" applyAlignment="1">
      <alignment horizontal="center"/>
    </xf>
    <xf numFmtId="0" fontId="32" fillId="0" borderId="0" xfId="0" applyFont="1"/>
    <xf numFmtId="2" fontId="32" fillId="0" borderId="0" xfId="0" applyNumberFormat="1" applyFont="1"/>
    <xf numFmtId="0" fontId="29" fillId="0" borderId="0" xfId="0" applyFont="1"/>
    <xf numFmtId="0" fontId="30" fillId="0" borderId="0" xfId="0" applyFont="1"/>
    <xf numFmtId="0" fontId="33" fillId="0" borderId="0" xfId="0" applyFont="1"/>
    <xf numFmtId="0" fontId="30" fillId="0" borderId="13" xfId="0" applyFont="1" applyBorder="1"/>
    <xf numFmtId="0" fontId="17" fillId="0" borderId="0" xfId="0" applyFont="1" applyAlignment="1">
      <alignment horizontal="center" vertical="center"/>
    </xf>
    <xf numFmtId="14" fontId="32" fillId="0" borderId="0" xfId="0" applyNumberFormat="1" applyFont="1" applyAlignment="1">
      <alignment horizontal="left"/>
    </xf>
    <xf numFmtId="0" fontId="21" fillId="0" borderId="0" xfId="0" applyFont="1" applyAlignment="1" applyProtection="1">
      <alignment vertical="center"/>
      <protection hidden="1"/>
    </xf>
    <xf numFmtId="0" fontId="18" fillId="0" borderId="0" xfId="0"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21" fillId="0" borderId="0" xfId="0" applyFont="1" applyAlignment="1" applyProtection="1">
      <alignment horizontal="left" vertical="center"/>
      <protection hidden="1"/>
    </xf>
    <xf numFmtId="0" fontId="30" fillId="0" borderId="0" xfId="0" applyFont="1" applyAlignment="1">
      <alignment horizontal="center"/>
    </xf>
    <xf numFmtId="0" fontId="30" fillId="0" borderId="0" xfId="0" applyFont="1" applyAlignment="1">
      <alignment horizontal="center" vertical="center"/>
    </xf>
    <xf numFmtId="2" fontId="29" fillId="0" borderId="0" xfId="0" applyNumberFormat="1" applyFont="1"/>
    <xf numFmtId="0" fontId="30" fillId="0" borderId="0" xfId="0" applyFont="1" applyAlignment="1">
      <alignment horizontal="right"/>
    </xf>
    <xf numFmtId="14" fontId="30" fillId="0" borderId="0" xfId="0" applyNumberFormat="1" applyFont="1" applyAlignment="1">
      <alignment horizontal="left"/>
    </xf>
    <xf numFmtId="2" fontId="33" fillId="0" borderId="0" xfId="0" applyNumberFormat="1" applyFont="1"/>
    <xf numFmtId="0" fontId="34" fillId="0" borderId="0" xfId="0" applyFont="1"/>
    <xf numFmtId="170" fontId="29" fillId="0" borderId="0" xfId="0" applyNumberFormat="1" applyFont="1"/>
    <xf numFmtId="2" fontId="30" fillId="0" borderId="0" xfId="0" applyNumberFormat="1" applyFont="1"/>
    <xf numFmtId="172" fontId="30" fillId="0" borderId="13" xfId="0" applyNumberFormat="1" applyFont="1" applyBorder="1"/>
    <xf numFmtId="172" fontId="29" fillId="0" borderId="0" xfId="0" applyNumberFormat="1" applyFont="1"/>
    <xf numFmtId="172" fontId="17" fillId="0" borderId="1" xfId="0" applyNumberFormat="1" applyFont="1" applyBorder="1"/>
    <xf numFmtId="14" fontId="16" fillId="0" borderId="13" xfId="0" applyNumberFormat="1" applyFont="1" applyBorder="1" applyAlignment="1">
      <alignment horizontal="center"/>
    </xf>
    <xf numFmtId="173" fontId="0" fillId="0" borderId="0" xfId="0" applyNumberFormat="1"/>
    <xf numFmtId="0" fontId="0" fillId="7" borderId="13" xfId="0" applyFill="1" applyBorder="1" applyAlignment="1">
      <alignment horizontal="center" vertical="center"/>
    </xf>
    <xf numFmtId="49" fontId="0" fillId="0" borderId="0" xfId="0" applyNumberFormat="1"/>
    <xf numFmtId="16" fontId="0" fillId="0" borderId="0" xfId="0" applyNumberFormat="1"/>
    <xf numFmtId="168" fontId="0" fillId="0" borderId="0" xfId="0" applyNumberFormat="1"/>
    <xf numFmtId="0" fontId="14" fillId="0" borderId="13" xfId="0" applyFont="1" applyBorder="1" applyAlignment="1">
      <alignment horizontal="center"/>
    </xf>
    <xf numFmtId="168" fontId="14" fillId="0" borderId="13" xfId="0" applyNumberFormat="1" applyFont="1" applyBorder="1" applyAlignment="1">
      <alignment horizontal="center"/>
    </xf>
    <xf numFmtId="168" fontId="0" fillId="0" borderId="13" xfId="0" applyNumberFormat="1" applyFont="1" applyBorder="1" applyAlignment="1">
      <alignment horizontal="center"/>
    </xf>
    <xf numFmtId="167" fontId="0" fillId="0" borderId="13" xfId="0" applyNumberFormat="1" applyFont="1" applyBorder="1" applyAlignment="1">
      <alignment horizontal="center"/>
    </xf>
    <xf numFmtId="0" fontId="0" fillId="0" borderId="13" xfId="0" applyFont="1" applyBorder="1" applyAlignment="1">
      <alignment horizontal="center"/>
    </xf>
    <xf numFmtId="0" fontId="16" fillId="0" borderId="13" xfId="0" applyFont="1" applyBorder="1" applyAlignment="1">
      <alignment horizontal="center"/>
    </xf>
    <xf numFmtId="0" fontId="35" fillId="8" borderId="2" xfId="0" applyFont="1" applyFill="1" applyBorder="1" applyAlignment="1" applyProtection="1">
      <alignment vertical="center"/>
      <protection hidden="1"/>
    </xf>
    <xf numFmtId="0" fontId="0" fillId="0" borderId="3" xfId="0" applyFont="1" applyBorder="1"/>
    <xf numFmtId="0" fontId="0" fillId="0" borderId="4" xfId="0" applyFont="1" applyBorder="1"/>
    <xf numFmtId="0" fontId="0" fillId="0" borderId="0" xfId="0" applyFont="1"/>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28" fillId="0" borderId="13" xfId="0" applyFont="1" applyBorder="1" applyAlignment="1">
      <alignment horizontal="left"/>
    </xf>
    <xf numFmtId="0" fontId="30" fillId="0" borderId="13" xfId="0" applyFont="1" applyBorder="1" applyAlignment="1">
      <alignment horizontal="left"/>
    </xf>
    <xf numFmtId="171" fontId="30" fillId="0" borderId="13" xfId="0" applyNumberFormat="1" applyFont="1" applyBorder="1" applyAlignment="1">
      <alignment horizontal="left"/>
    </xf>
    <xf numFmtId="169" fontId="14" fillId="0" borderId="14" xfId="0" applyNumberFormat="1" applyFont="1" applyBorder="1" applyAlignment="1">
      <alignment horizontal="center"/>
    </xf>
    <xf numFmtId="169" fontId="16" fillId="0" borderId="14" xfId="0" applyNumberFormat="1" applyFont="1" applyBorder="1" applyAlignment="1">
      <alignment horizontal="center"/>
    </xf>
    <xf numFmtId="0" fontId="0" fillId="0" borderId="0" xfId="0" applyFill="1"/>
    <xf numFmtId="0" fontId="29" fillId="0" borderId="0" xfId="0" applyFont="1" applyFill="1" applyBorder="1" applyAlignment="1">
      <alignment horizontal="left" vertical="center" wrapText="1"/>
    </xf>
    <xf numFmtId="14" fontId="0" fillId="0" borderId="13" xfId="0" applyNumberFormat="1" applyFont="1" applyBorder="1" applyAlignment="1">
      <alignment horizontal="center"/>
    </xf>
    <xf numFmtId="0" fontId="30" fillId="0" borderId="14" xfId="0" applyFont="1" applyBorder="1" applyAlignment="1">
      <alignment horizontal="left"/>
    </xf>
    <xf numFmtId="171" fontId="30" fillId="0" borderId="14" xfId="0" applyNumberFormat="1" applyFont="1" applyBorder="1" applyAlignment="1">
      <alignment horizontal="left"/>
    </xf>
    <xf numFmtId="0" fontId="28" fillId="0" borderId="0" xfId="0" applyFont="1" applyBorder="1" applyAlignment="1">
      <alignment horizontal="left"/>
    </xf>
    <xf numFmtId="0" fontId="30" fillId="0" borderId="0" xfId="0" applyFont="1" applyBorder="1" applyAlignment="1">
      <alignment horizontal="left"/>
    </xf>
    <xf numFmtId="171" fontId="30" fillId="0" borderId="0" xfId="0" applyNumberFormat="1" applyFont="1" applyBorder="1" applyAlignment="1">
      <alignment horizontal="left"/>
    </xf>
    <xf numFmtId="171" fontId="30" fillId="0" borderId="16" xfId="0" applyNumberFormat="1" applyFont="1" applyBorder="1" applyAlignment="1">
      <alignment horizontal="left"/>
    </xf>
    <xf numFmtId="0" fontId="30" fillId="0" borderId="14" xfId="0" applyFont="1" applyBorder="1"/>
    <xf numFmtId="0" fontId="30" fillId="0" borderId="16" xfId="0" applyFont="1" applyBorder="1" applyAlignment="1">
      <alignment horizontal="left"/>
    </xf>
    <xf numFmtId="0" fontId="30" fillId="0" borderId="15" xfId="0" applyFont="1" applyBorder="1" applyAlignment="1">
      <alignment horizontal="left"/>
    </xf>
    <xf numFmtId="171" fontId="30" fillId="0" borderId="15" xfId="0" applyNumberFormat="1"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1" fillId="0" borderId="0" xfId="0" applyFont="1" applyAlignment="1">
      <alignment horizontal="left"/>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7" fillId="0" borderId="2" xfId="1" applyBorder="1" applyAlignment="1">
      <alignment horizontal="left"/>
    </xf>
    <xf numFmtId="165" fontId="0" fillId="0" borderId="2" xfId="0" applyNumberFormat="1" applyBorder="1" applyAlignment="1">
      <alignment horizontal="left"/>
    </xf>
    <xf numFmtId="165" fontId="0" fillId="0" borderId="3" xfId="0" applyNumberFormat="1" applyBorder="1" applyAlignment="1">
      <alignment horizontal="left"/>
    </xf>
    <xf numFmtId="165" fontId="0" fillId="0" borderId="4" xfId="0" applyNumberFormat="1" applyBorder="1" applyAlignment="1">
      <alignment horizontal="left"/>
    </xf>
    <xf numFmtId="0" fontId="29" fillId="9" borderId="10" xfId="0" applyFont="1" applyFill="1" applyBorder="1" applyAlignment="1">
      <alignment horizontal="left" vertical="center" wrapText="1"/>
    </xf>
    <xf numFmtId="0" fontId="29" fillId="9" borderId="11" xfId="0" applyFont="1" applyFill="1" applyBorder="1" applyAlignment="1">
      <alignment horizontal="left" vertical="center" wrapText="1"/>
    </xf>
    <xf numFmtId="0" fontId="29" fillId="9" borderId="12" xfId="0" applyFont="1" applyFill="1" applyBorder="1" applyAlignment="1">
      <alignment horizontal="left" vertical="center" wrapText="1"/>
    </xf>
    <xf numFmtId="0" fontId="29" fillId="9" borderId="7" xfId="0" applyFont="1" applyFill="1" applyBorder="1" applyAlignment="1">
      <alignment horizontal="left" vertical="center" wrapText="1"/>
    </xf>
    <xf numFmtId="0" fontId="29" fillId="9" borderId="8" xfId="0" applyFont="1" applyFill="1" applyBorder="1" applyAlignment="1">
      <alignment horizontal="left" vertical="center" wrapText="1"/>
    </xf>
    <xf numFmtId="0" fontId="29" fillId="9" borderId="9" xfId="0" applyFont="1" applyFill="1" applyBorder="1" applyAlignment="1">
      <alignment horizontal="left" vertical="center" wrapText="1"/>
    </xf>
    <xf numFmtId="0" fontId="4" fillId="10" borderId="10" xfId="0" applyFont="1" applyFill="1" applyBorder="1" applyAlignment="1">
      <alignment horizontal="left"/>
    </xf>
    <xf numFmtId="0" fontId="4" fillId="10" borderId="12" xfId="0" applyFont="1" applyFill="1" applyBorder="1" applyAlignment="1">
      <alignment horizontal="left"/>
    </xf>
    <xf numFmtId="0" fontId="0" fillId="0" borderId="14" xfId="0" applyBorder="1" applyAlignment="1">
      <alignment horizontal="center"/>
    </xf>
    <xf numFmtId="0" fontId="0" fillId="0" borderId="15" xfId="0"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0" fillId="7" borderId="13" xfId="0" applyFill="1" applyBorder="1" applyAlignment="1">
      <alignment horizontal="center" vertical="center"/>
    </xf>
    <xf numFmtId="0" fontId="0" fillId="7" borderId="18" xfId="0" applyFill="1" applyBorder="1" applyAlignment="1">
      <alignment horizontal="center" vertical="center"/>
    </xf>
    <xf numFmtId="0" fontId="0" fillId="7" borderId="17" xfId="0" applyFill="1" applyBorder="1" applyAlignment="1">
      <alignment horizontal="center" vertical="center"/>
    </xf>
    <xf numFmtId="0" fontId="16" fillId="0" borderId="13" xfId="0" applyFont="1" applyBorder="1" applyAlignment="1">
      <alignment horizontal="center"/>
    </xf>
    <xf numFmtId="0" fontId="1" fillId="0" borderId="2" xfId="0" applyFont="1" applyBorder="1"/>
    <xf numFmtId="0" fontId="1" fillId="0" borderId="3" xfId="0" applyFont="1" applyBorder="1"/>
    <xf numFmtId="0" fontId="1" fillId="0" borderId="2" xfId="0" applyFont="1" applyBorder="1" applyAlignment="1">
      <alignment horizontal="left"/>
    </xf>
    <xf numFmtId="0" fontId="1" fillId="0" borderId="3" xfId="0" applyFont="1" applyBorder="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0" fontId="12" fillId="0" borderId="4" xfId="0" applyFont="1" applyBorder="1" applyAlignment="1">
      <alignment horizontal="left"/>
    </xf>
    <xf numFmtId="0" fontId="31" fillId="3" borderId="0" xfId="0" applyFont="1" applyFill="1" applyAlignment="1">
      <alignment horizontal="left"/>
    </xf>
    <xf numFmtId="0" fontId="1" fillId="7" borderId="14" xfId="0" applyFont="1" applyFill="1" applyBorder="1" applyAlignment="1">
      <alignment horizontal="center"/>
    </xf>
    <xf numFmtId="0" fontId="1" fillId="7" borderId="16" xfId="0" applyFont="1" applyFill="1" applyBorder="1" applyAlignment="1">
      <alignment horizontal="center"/>
    </xf>
    <xf numFmtId="0" fontId="1" fillId="7" borderId="15" xfId="0" applyFont="1" applyFill="1" applyBorder="1" applyAlignment="1">
      <alignment horizontal="center"/>
    </xf>
    <xf numFmtId="0" fontId="0" fillId="7" borderId="2" xfId="0" applyFill="1" applyBorder="1" applyAlignment="1">
      <alignment horizontal="center" vertical="center"/>
    </xf>
    <xf numFmtId="0" fontId="0" fillId="7" borderId="4" xfId="0" applyFill="1" applyBorder="1" applyAlignment="1">
      <alignment horizontal="center" vertical="center"/>
    </xf>
    <xf numFmtId="0" fontId="14" fillId="0" borderId="13" xfId="0" applyFont="1" applyBorder="1" applyAlignment="1">
      <alignment horizontal="center"/>
    </xf>
    <xf numFmtId="0" fontId="0" fillId="7" borderId="18" xfId="0" applyFill="1" applyBorder="1" applyAlignment="1">
      <alignment horizontal="center" vertical="center" wrapText="1"/>
    </xf>
    <xf numFmtId="0" fontId="0" fillId="7" borderId="17" xfId="0" applyFill="1" applyBorder="1" applyAlignment="1">
      <alignment horizontal="center" vertical="center" wrapText="1"/>
    </xf>
    <xf numFmtId="0" fontId="0" fillId="7" borderId="32" xfId="0" applyFill="1" applyBorder="1" applyAlignment="1">
      <alignment horizontal="center" vertical="center"/>
    </xf>
    <xf numFmtId="0" fontId="0" fillId="7" borderId="34" xfId="0" applyFill="1" applyBorder="1" applyAlignment="1">
      <alignment horizontal="center" vertical="center"/>
    </xf>
    <xf numFmtId="0" fontId="0" fillId="7" borderId="33" xfId="0" applyFill="1" applyBorder="1" applyAlignment="1">
      <alignment horizontal="center" vertical="center"/>
    </xf>
    <xf numFmtId="0" fontId="0" fillId="7" borderId="20" xfId="0" applyFill="1" applyBorder="1" applyAlignment="1">
      <alignment horizontal="center" vertical="center"/>
    </xf>
    <xf numFmtId="0" fontId="14" fillId="0" borderId="14" xfId="0" applyFont="1" applyBorder="1" applyAlignment="1">
      <alignment horizontal="center"/>
    </xf>
    <xf numFmtId="0" fontId="14" fillId="0" borderId="15" xfId="0" applyFont="1" applyBorder="1" applyAlignment="1">
      <alignment horizontal="center"/>
    </xf>
    <xf numFmtId="0" fontId="0" fillId="0" borderId="13" xfId="0" applyBorder="1" applyAlignment="1">
      <alignment horizontal="center"/>
    </xf>
    <xf numFmtId="0" fontId="0" fillId="5" borderId="2" xfId="0" applyFill="1" applyBorder="1" applyAlignment="1">
      <alignment horizontal="left"/>
    </xf>
    <xf numFmtId="0" fontId="0" fillId="5" borderId="3" xfId="0" applyFill="1" applyBorder="1" applyAlignment="1">
      <alignment horizontal="left"/>
    </xf>
    <xf numFmtId="0" fontId="1" fillId="0" borderId="4" xfId="0" applyFont="1" applyBorder="1" applyAlignment="1">
      <alignment horizontal="left"/>
    </xf>
    <xf numFmtId="0" fontId="1" fillId="0" borderId="4" xfId="0" applyFont="1" applyBorder="1"/>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28" fillId="9" borderId="2" xfId="0" applyFont="1" applyFill="1" applyBorder="1" applyAlignment="1">
      <alignment horizontal="center"/>
    </xf>
    <xf numFmtId="0" fontId="28" fillId="9" borderId="3" xfId="0" applyFont="1" applyFill="1" applyBorder="1" applyAlignment="1">
      <alignment horizontal="center"/>
    </xf>
    <xf numFmtId="0" fontId="28" fillId="9" borderId="4" xfId="0" applyFont="1" applyFill="1" applyBorder="1" applyAlignment="1">
      <alignment horizontal="center"/>
    </xf>
    <xf numFmtId="0" fontId="6" fillId="0" borderId="0" xfId="0" applyFont="1" applyAlignment="1">
      <alignment horizontal="center"/>
    </xf>
    <xf numFmtId="0" fontId="6" fillId="0" borderId="6" xfId="0" applyFont="1" applyBorder="1" applyAlignment="1">
      <alignment horizontal="center"/>
    </xf>
    <xf numFmtId="0" fontId="32" fillId="0" borderId="13" xfId="0" applyFont="1" applyBorder="1" applyAlignment="1">
      <alignment horizontal="center"/>
    </xf>
    <xf numFmtId="0" fontId="17" fillId="0" borderId="2" xfId="0" applyFont="1" applyBorder="1" applyAlignment="1">
      <alignment horizontal="center"/>
    </xf>
    <xf numFmtId="0" fontId="17" fillId="0" borderId="4" xfId="0" applyFont="1" applyBorder="1" applyAlignment="1">
      <alignment horizontal="center"/>
    </xf>
    <xf numFmtId="0" fontId="33" fillId="0" borderId="0" xfId="0" applyFont="1" applyAlignment="1">
      <alignment horizontal="center" vertical="center"/>
    </xf>
    <xf numFmtId="0" fontId="33" fillId="0" borderId="0" xfId="0" applyFont="1" applyAlignment="1">
      <alignment horizontal="center"/>
    </xf>
    <xf numFmtId="0" fontId="28" fillId="0" borderId="13"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428625</xdr:colOff>
      <xdr:row>2</xdr:row>
      <xdr:rowOff>19050</xdr:rowOff>
    </xdr:from>
    <xdr:to>
      <xdr:col>3</xdr:col>
      <xdr:colOff>535511</xdr:colOff>
      <xdr:row>8</xdr:row>
      <xdr:rowOff>180975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038225" y="447675"/>
          <a:ext cx="1326086" cy="1304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76200</xdr:colOff>
      <xdr:row>0</xdr:row>
      <xdr:rowOff>161925</xdr:rowOff>
    </xdr:from>
    <xdr:to>
      <xdr:col>12</xdr:col>
      <xdr:colOff>183086</xdr:colOff>
      <xdr:row>6</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172200" y="161925"/>
          <a:ext cx="1326086" cy="1304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285750</xdr:colOff>
      <xdr:row>0</xdr:row>
      <xdr:rowOff>190500</xdr:rowOff>
    </xdr:from>
    <xdr:to>
      <xdr:col>12</xdr:col>
      <xdr:colOff>392636</xdr:colOff>
      <xdr:row>6</xdr:row>
      <xdr:rowOff>47625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6381750" y="190500"/>
          <a:ext cx="1326086" cy="1304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133350</xdr:colOff>
      <xdr:row>0</xdr:row>
      <xdr:rowOff>152400</xdr:rowOff>
    </xdr:from>
    <xdr:to>
      <xdr:col>12</xdr:col>
      <xdr:colOff>78311</xdr:colOff>
      <xdr:row>6</xdr:row>
      <xdr:rowOff>9525</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7762875" y="152400"/>
          <a:ext cx="1326086" cy="1304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983186</xdr:colOff>
      <xdr:row>6</xdr:row>
      <xdr:rowOff>161925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19050"/>
          <a:ext cx="1326086" cy="1304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ejucupskopje@judo.org.m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ejucupskopje@judo.org.mk"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mfa.gov.mk/en/page/432/visa-requirements-for-entering-the-republic-of-north-macedonia" TargetMode="External"/><Relationship Id="rId1" Type="http://schemas.openxmlformats.org/officeDocument/2006/relationships/hyperlink" Target="mailto:ejucupskopje@judo.org.mk"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office@judo.org.mk"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office@judo.org.m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H46"/>
  <sheetViews>
    <sheetView showGridLines="0" workbookViewId="0">
      <selection activeCell="A13" sqref="A13:G13"/>
    </sheetView>
  </sheetViews>
  <sheetFormatPr defaultRowHeight="14.4"/>
  <sheetData>
    <row r="2" spans="1:8" ht="18">
      <c r="A2" s="2" t="s">
        <v>125</v>
      </c>
      <c r="B2" s="2"/>
      <c r="C2" s="2"/>
      <c r="D2" s="2"/>
      <c r="E2" s="2"/>
      <c r="F2" s="2"/>
      <c r="G2" s="2"/>
      <c r="H2" s="2"/>
    </row>
    <row r="12" spans="1:8" ht="15" thickBot="1">
      <c r="A12" s="187" t="s">
        <v>161</v>
      </c>
      <c r="B12" s="187"/>
      <c r="C12" s="187"/>
      <c r="D12" s="187"/>
      <c r="E12" s="1"/>
    </row>
    <row r="13" spans="1:8" ht="15" thickBot="1">
      <c r="A13" s="188"/>
      <c r="B13" s="189"/>
      <c r="C13" s="189"/>
      <c r="D13" s="189"/>
      <c r="E13" s="189"/>
      <c r="F13" s="189"/>
      <c r="G13" s="190"/>
    </row>
    <row r="15" spans="1:8" ht="15" thickBot="1">
      <c r="A15" s="1" t="s">
        <v>136</v>
      </c>
    </row>
    <row r="16" spans="1:8" ht="15" thickBot="1">
      <c r="A16" s="184"/>
      <c r="B16" s="185"/>
      <c r="C16" s="185"/>
      <c r="D16" s="185"/>
      <c r="E16" s="185"/>
      <c r="F16" s="185"/>
      <c r="G16" s="186"/>
    </row>
    <row r="18" spans="1:7" ht="15" thickBot="1">
      <c r="A18" s="1" t="s">
        <v>0</v>
      </c>
    </row>
    <row r="19" spans="1:7" ht="15" thickBot="1">
      <c r="A19" s="191"/>
      <c r="B19" s="185"/>
      <c r="C19" s="185"/>
      <c r="D19" s="185"/>
      <c r="E19" s="185"/>
      <c r="F19" s="185"/>
      <c r="G19" s="186"/>
    </row>
    <row r="21" spans="1:7" ht="15" thickBot="1">
      <c r="A21" s="1" t="s">
        <v>1</v>
      </c>
      <c r="B21" s="1"/>
      <c r="C21" s="1"/>
      <c r="D21" s="1"/>
      <c r="E21" s="1"/>
      <c r="F21" s="1"/>
      <c r="G21" s="1"/>
    </row>
    <row r="22" spans="1:7" ht="15" thickBot="1">
      <c r="A22" s="184"/>
      <c r="B22" s="185"/>
      <c r="C22" s="185"/>
      <c r="D22" s="185"/>
      <c r="E22" s="185"/>
      <c r="F22" s="185"/>
      <c r="G22" s="186"/>
    </row>
    <row r="24" spans="1:7" ht="15" thickBot="1">
      <c r="A24" s="1" t="s">
        <v>2</v>
      </c>
      <c r="B24" s="1"/>
      <c r="C24" s="1"/>
    </row>
    <row r="25" spans="1:7" ht="15" thickBot="1">
      <c r="A25" s="192"/>
      <c r="B25" s="193"/>
      <c r="C25" s="193"/>
      <c r="D25" s="193"/>
      <c r="E25" s="193"/>
      <c r="F25" s="193"/>
      <c r="G25" s="194"/>
    </row>
    <row r="27" spans="1:7" ht="15" thickBot="1">
      <c r="A27" s="1" t="s">
        <v>3</v>
      </c>
      <c r="B27" s="1"/>
      <c r="C27" s="1"/>
    </row>
    <row r="28" spans="1:7" ht="15" thickBot="1">
      <c r="A28" s="184"/>
      <c r="B28" s="185"/>
      <c r="C28" s="185"/>
      <c r="D28" s="185"/>
      <c r="E28" s="185"/>
      <c r="F28" s="185"/>
      <c r="G28" s="186"/>
    </row>
    <row r="46" spans="8:8">
      <c r="H46">
        <f>'General lnfo'!A22</f>
        <v>0</v>
      </c>
    </row>
  </sheetData>
  <sheetProtection algorithmName="SHA-512" hashValue="rBsMqVOI0/lY4n5lgfrE07l1jcTk+ZlC2x6wsNAwdgY356iikHq2EAaA5e/QJvUBbDm4yTPSfERWs4jnZ1uGug==" saltValue="asA+Ccerx/Fcxo4D4ohFuw==" spinCount="100000" sheet="1" objects="1" scenarios="1"/>
  <protectedRanges>
    <protectedRange sqref="A13:G13 A16:G16 A19:G19 A22:G22 A25:G25 A28:G28" name="Range1"/>
  </protectedRanges>
  <mergeCells count="7">
    <mergeCell ref="A28:G28"/>
    <mergeCell ref="A12:D12"/>
    <mergeCell ref="A13:G13"/>
    <mergeCell ref="A19:G19"/>
    <mergeCell ref="A22:G22"/>
    <mergeCell ref="A25:G25"/>
    <mergeCell ref="A16:G16"/>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45"/>
  <sheetViews>
    <sheetView showGridLines="0" topLeftCell="A5" zoomScale="93" zoomScaleNormal="70" workbookViewId="0">
      <selection activeCell="J14" sqref="J14:K14"/>
    </sheetView>
  </sheetViews>
  <sheetFormatPr defaultRowHeight="14.4"/>
  <cols>
    <col min="1" max="1" width="5.88671875" customWidth="1"/>
    <col min="2" max="2" width="13.44140625" customWidth="1"/>
    <col min="3" max="3" width="13" customWidth="1"/>
    <col min="5" max="5" width="14.5546875" customWidth="1"/>
    <col min="6" max="6" width="11" customWidth="1"/>
    <col min="7" max="7" width="12.109375" bestFit="1" customWidth="1"/>
    <col min="8" max="8" width="11.88671875" customWidth="1"/>
    <col min="9" max="9" width="13" customWidth="1"/>
    <col min="10" max="10" width="12.109375" customWidth="1"/>
    <col min="13" max="13" width="11.109375" customWidth="1"/>
    <col min="14" max="14" width="14.5546875" customWidth="1"/>
    <col min="15" max="15" width="11.33203125" customWidth="1"/>
    <col min="17" max="17" width="8.5546875" bestFit="1" customWidth="1"/>
    <col min="18" max="18" width="11.109375" customWidth="1"/>
    <col min="19" max="19" width="10.5546875" bestFit="1" customWidth="1"/>
    <col min="20" max="20" width="12.88671875" customWidth="1"/>
    <col min="21" max="21" width="8.6640625" bestFit="1" customWidth="1"/>
    <col min="22" max="22" width="9.88671875" bestFit="1" customWidth="1"/>
    <col min="23" max="23" width="11.5546875" customWidth="1"/>
    <col min="24" max="24" width="19.44140625" customWidth="1"/>
    <col min="25" max="26" width="14.44140625" customWidth="1"/>
    <col min="27" max="27" width="27.5546875" customWidth="1"/>
    <col min="28" max="28" width="19.109375" customWidth="1"/>
  </cols>
  <sheetData>
    <row r="1" spans="1:32" ht="26.4" thickBot="1">
      <c r="A1" s="9" t="s">
        <v>4</v>
      </c>
      <c r="B1" s="10"/>
      <c r="C1" s="10"/>
      <c r="D1" s="11"/>
    </row>
    <row r="2" spans="1:32" ht="15" thickBot="1">
      <c r="K2" s="7"/>
      <c r="O2" s="201" t="s">
        <v>153</v>
      </c>
      <c r="P2" s="202"/>
      <c r="V2" s="171"/>
    </row>
    <row r="3" spans="1:32" ht="18.75" customHeight="1">
      <c r="A3" s="3" t="s">
        <v>169</v>
      </c>
      <c r="B3" s="3"/>
      <c r="C3" s="3"/>
      <c r="D3" s="4"/>
      <c r="F3" s="12"/>
      <c r="G3" s="13"/>
      <c r="H3" s="14" t="s">
        <v>170</v>
      </c>
      <c r="I3" s="14"/>
      <c r="J3" s="15"/>
      <c r="K3" s="8"/>
      <c r="O3" s="195" t="s">
        <v>159</v>
      </c>
      <c r="P3" s="196"/>
      <c r="Q3" s="196"/>
      <c r="R3" s="196"/>
      <c r="S3" s="196"/>
      <c r="T3" s="196"/>
      <c r="U3" s="197"/>
      <c r="V3" s="172"/>
    </row>
    <row r="4" spans="1:32" ht="18.600000000000001" thickBot="1">
      <c r="A4" t="s">
        <v>126</v>
      </c>
      <c r="F4" s="16"/>
      <c r="G4" s="2"/>
      <c r="H4" s="17" t="s">
        <v>165</v>
      </c>
      <c r="I4" s="17"/>
      <c r="J4" s="18"/>
      <c r="K4" s="8"/>
      <c r="O4" s="198"/>
      <c r="P4" s="199"/>
      <c r="Q4" s="199"/>
      <c r="R4" s="199"/>
      <c r="S4" s="199"/>
      <c r="T4" s="199"/>
      <c r="U4" s="200"/>
      <c r="V4" s="172"/>
    </row>
    <row r="5" spans="1:32" ht="18.600000000000001" thickBot="1">
      <c r="A5" t="s">
        <v>0</v>
      </c>
      <c r="B5" s="6" t="s">
        <v>6</v>
      </c>
      <c r="F5" s="19"/>
      <c r="G5" s="20"/>
      <c r="H5" s="21" t="s">
        <v>127</v>
      </c>
      <c r="I5" s="21"/>
      <c r="J5" s="22"/>
    </row>
    <row r="6" spans="1:32" ht="15" thickBot="1">
      <c r="A6" s="72" t="s">
        <v>109</v>
      </c>
      <c r="B6" s="72"/>
      <c r="C6" s="72"/>
    </row>
    <row r="7" spans="1:32" ht="15" thickBot="1">
      <c r="N7" s="205" t="s">
        <v>48</v>
      </c>
      <c r="O7" s="206"/>
      <c r="P7" s="207"/>
    </row>
    <row r="8" spans="1:32" ht="15" thickBot="1">
      <c r="N8" s="96" t="s">
        <v>46</v>
      </c>
      <c r="O8" s="97" t="s">
        <v>47</v>
      </c>
      <c r="P8" s="98" t="s">
        <v>51</v>
      </c>
      <c r="Q8" s="1" t="s">
        <v>49</v>
      </c>
      <c r="R8" s="1" t="s">
        <v>50</v>
      </c>
    </row>
    <row r="9" spans="1:32" ht="16.2" thickBot="1">
      <c r="A9" s="5" t="s">
        <v>5</v>
      </c>
      <c r="B9" s="5"/>
      <c r="C9" s="184">
        <f>'General lnfo'!A13</f>
        <v>0</v>
      </c>
      <c r="D9" s="185"/>
      <c r="E9" s="185"/>
      <c r="F9" s="185"/>
      <c r="G9" s="185"/>
      <c r="H9" s="186"/>
      <c r="J9" s="64" t="s">
        <v>37</v>
      </c>
      <c r="K9" s="212" t="s">
        <v>40</v>
      </c>
      <c r="L9" s="213"/>
      <c r="M9" s="213"/>
      <c r="N9" s="53">
        <v>165</v>
      </c>
      <c r="O9" s="39">
        <v>130</v>
      </c>
      <c r="P9" s="99">
        <v>95</v>
      </c>
      <c r="Q9" s="40">
        <v>0.58333333333333337</v>
      </c>
      <c r="R9" s="40">
        <v>0.5</v>
      </c>
    </row>
    <row r="10" spans="1:32" ht="15" thickBot="1">
      <c r="J10" s="62" t="s">
        <v>38</v>
      </c>
      <c r="K10" s="214" t="s">
        <v>39</v>
      </c>
      <c r="L10" s="215"/>
      <c r="M10" s="215"/>
      <c r="N10" s="53">
        <v>130</v>
      </c>
      <c r="O10" s="39">
        <v>95</v>
      </c>
      <c r="P10" s="99">
        <v>80</v>
      </c>
      <c r="Q10" s="40">
        <v>0.58333333333333337</v>
      </c>
      <c r="R10" s="40">
        <v>0.5</v>
      </c>
    </row>
    <row r="11" spans="1:32" ht="15" thickBot="1">
      <c r="A11" s="216" t="s">
        <v>36</v>
      </c>
      <c r="B11" s="217"/>
      <c r="C11" s="217"/>
      <c r="D11" s="217"/>
      <c r="E11" s="217"/>
      <c r="F11" s="218"/>
      <c r="J11" s="63" t="s">
        <v>41</v>
      </c>
      <c r="K11" s="214" t="s">
        <v>183</v>
      </c>
      <c r="L11" s="215"/>
      <c r="M11" s="215"/>
      <c r="N11" s="54">
        <v>90</v>
      </c>
      <c r="O11" s="55">
        <v>60</v>
      </c>
      <c r="P11" s="100" t="s">
        <v>52</v>
      </c>
      <c r="Q11" s="40">
        <v>0.58333333333333337</v>
      </c>
      <c r="R11" s="40">
        <v>0.5</v>
      </c>
    </row>
    <row r="13" spans="1:32" ht="15" thickBot="1"/>
    <row r="14" spans="1:32" ht="24" thickBot="1">
      <c r="A14" s="219" t="s">
        <v>87</v>
      </c>
      <c r="B14" s="219"/>
      <c r="C14" s="219"/>
      <c r="D14" s="219"/>
      <c r="E14" s="219"/>
      <c r="F14" s="219"/>
      <c r="G14" s="219"/>
      <c r="H14" s="70"/>
      <c r="J14" s="223" t="s">
        <v>113</v>
      </c>
      <c r="K14" s="224"/>
      <c r="L14" s="101"/>
      <c r="N14" s="223" t="s">
        <v>114</v>
      </c>
      <c r="O14" s="224"/>
      <c r="P14" s="101"/>
      <c r="W14" s="70"/>
      <c r="X14" s="70"/>
      <c r="Y14" s="70"/>
      <c r="Z14" s="70"/>
      <c r="AA14" s="70"/>
      <c r="AB14" s="70"/>
      <c r="AC14" s="70"/>
      <c r="AD14" s="70"/>
      <c r="AE14" s="70"/>
      <c r="AF14" s="70"/>
    </row>
    <row r="16" spans="1:32" ht="15" customHeight="1">
      <c r="A16" s="208" t="s">
        <v>69</v>
      </c>
      <c r="B16" s="208" t="s">
        <v>9</v>
      </c>
      <c r="C16" s="208" t="s">
        <v>8</v>
      </c>
      <c r="D16" s="208" t="s">
        <v>45</v>
      </c>
      <c r="E16" s="208" t="s">
        <v>10</v>
      </c>
      <c r="F16" s="208" t="s">
        <v>67</v>
      </c>
      <c r="G16" s="208" t="s">
        <v>12</v>
      </c>
      <c r="H16" s="208" t="s">
        <v>74</v>
      </c>
      <c r="I16" s="220" t="s">
        <v>121</v>
      </c>
      <c r="J16" s="221"/>
      <c r="K16" s="221"/>
      <c r="L16" s="222"/>
      <c r="M16" s="220" t="s">
        <v>108</v>
      </c>
      <c r="N16" s="221"/>
      <c r="O16" s="221"/>
      <c r="P16" s="222"/>
      <c r="Q16" s="208" t="s">
        <v>76</v>
      </c>
      <c r="R16" s="208"/>
      <c r="S16" s="209" t="s">
        <v>68</v>
      </c>
      <c r="T16" s="226" t="s">
        <v>158</v>
      </c>
      <c r="U16" s="208" t="s">
        <v>115</v>
      </c>
      <c r="V16" s="209" t="s">
        <v>184</v>
      </c>
      <c r="W16" s="228" t="s">
        <v>112</v>
      </c>
      <c r="X16" s="229"/>
      <c r="Y16" s="208" t="s">
        <v>119</v>
      </c>
      <c r="Z16" s="57"/>
    </row>
    <row r="17" spans="1:26">
      <c r="A17" s="208"/>
      <c r="B17" s="208"/>
      <c r="C17" s="208"/>
      <c r="D17" s="208"/>
      <c r="E17" s="208"/>
      <c r="F17" s="208"/>
      <c r="G17" s="208"/>
      <c r="H17" s="208"/>
      <c r="I17" s="149" t="s">
        <v>53</v>
      </c>
      <c r="J17" s="65" t="s">
        <v>54</v>
      </c>
      <c r="K17" s="65" t="s">
        <v>55</v>
      </c>
      <c r="L17" s="65" t="s">
        <v>157</v>
      </c>
      <c r="M17" s="65" t="s">
        <v>53</v>
      </c>
      <c r="N17" s="65" t="s">
        <v>54</v>
      </c>
      <c r="O17" s="65" t="s">
        <v>56</v>
      </c>
      <c r="P17" s="66" t="s">
        <v>157</v>
      </c>
      <c r="Q17" s="208"/>
      <c r="R17" s="208"/>
      <c r="S17" s="210"/>
      <c r="T17" s="227"/>
      <c r="U17" s="208"/>
      <c r="V17" s="210"/>
      <c r="W17" s="230"/>
      <c r="X17" s="231"/>
      <c r="Y17" s="208"/>
      <c r="Z17" s="57"/>
    </row>
    <row r="18" spans="1:26">
      <c r="A18" s="102"/>
      <c r="B18" s="67" t="s">
        <v>81</v>
      </c>
      <c r="C18" s="67" t="s">
        <v>82</v>
      </c>
      <c r="D18" s="153" t="s">
        <v>78</v>
      </c>
      <c r="E18" s="153" t="s">
        <v>124</v>
      </c>
      <c r="F18" s="153" t="s">
        <v>83</v>
      </c>
      <c r="G18" s="95">
        <v>31719</v>
      </c>
      <c r="H18" s="153" t="s">
        <v>79</v>
      </c>
      <c r="I18" s="154">
        <v>45512</v>
      </c>
      <c r="J18" s="68">
        <v>0.51041666666666663</v>
      </c>
      <c r="K18" s="153" t="s">
        <v>80</v>
      </c>
      <c r="L18" s="153" t="s">
        <v>84</v>
      </c>
      <c r="M18" s="154">
        <v>45515</v>
      </c>
      <c r="N18" s="68">
        <v>0.60555555555555551</v>
      </c>
      <c r="O18" s="153" t="s">
        <v>85</v>
      </c>
      <c r="P18" s="153" t="s">
        <v>86</v>
      </c>
      <c r="Q18" s="225" t="s">
        <v>77</v>
      </c>
      <c r="R18" s="225"/>
      <c r="S18" s="69" t="s">
        <v>47</v>
      </c>
      <c r="T18" s="69">
        <f>_xlfn.DAYS(M18,I18)</f>
        <v>3</v>
      </c>
      <c r="U18" s="103">
        <f>IF($Q18="HOTEL",0,IF($Q18="Double Tree by Hilton",(IF(S18="Single",165,IF(S18="Double",130,IF(S18="Triple",95,IF(S18="ROOM",0))))),IF($Q18="Hotel Rusia",(IF(S18="Single",130,IF(S18="Double",95,IF(S18="Triple",80,IF(S18="ROOM",0))))),IF($Q18="Hotel Next Door Park",(IF(S18="Single",90,IF(S18="Double",60,IF(S18="Triple","There is no triple rooms for this hotel",IF(S18="ROOM",0)))))))))</f>
        <v>130</v>
      </c>
      <c r="V18" s="169" t="s">
        <v>185</v>
      </c>
      <c r="W18" s="232" t="s">
        <v>160</v>
      </c>
      <c r="X18" s="233"/>
      <c r="Y18" s="105">
        <f t="shared" ref="Y18:Y42" si="0">T18*U18</f>
        <v>390</v>
      </c>
    </row>
    <row r="19" spans="1:26">
      <c r="A19" s="102">
        <v>1</v>
      </c>
      <c r="B19" s="26"/>
      <c r="C19" s="26"/>
      <c r="D19" s="38"/>
      <c r="E19" s="102"/>
      <c r="F19" s="102"/>
      <c r="G19" s="147"/>
      <c r="H19" s="102"/>
      <c r="I19" s="155"/>
      <c r="J19" s="156"/>
      <c r="K19" s="157"/>
      <c r="L19" s="157"/>
      <c r="M19" s="155"/>
      <c r="N19" s="156"/>
      <c r="O19" s="157"/>
      <c r="P19" s="157"/>
      <c r="Q19" s="211" t="s">
        <v>116</v>
      </c>
      <c r="R19" s="211"/>
      <c r="S19" s="102" t="s">
        <v>117</v>
      </c>
      <c r="T19" s="69">
        <f>_xlfn.DAYS(M19,I19)</f>
        <v>0</v>
      </c>
      <c r="U19" s="104">
        <f>IF($Q19="HOTEL",0,IF($Q19="Double Tree by Hilton",(IF(S19="Single",165,IF(S19="Double",130,IF(S19="Triple",95,IF(S19="ROOM",0))))),IF($Q19="Hotel Rusia",(IF(S19="Single",130,IF(S19="Double",95,IF(S19="Triple",80,IF(S19="ROOM",0))))),IF($Q19="Hotel Next Door Park",(IF(S19="Single",90,IF(S19="Double",60,IF(S19="Triple","There is no triple rooms for this hotel",IF(S19="ROOM",0)))))))))</f>
        <v>0</v>
      </c>
      <c r="V19" s="170"/>
      <c r="W19" s="203"/>
      <c r="X19" s="204"/>
      <c r="Y19" s="106">
        <f t="shared" si="0"/>
        <v>0</v>
      </c>
    </row>
    <row r="20" spans="1:26">
      <c r="A20" s="102">
        <v>2</v>
      </c>
      <c r="B20" s="26"/>
      <c r="C20" s="26"/>
      <c r="D20" s="38"/>
      <c r="E20" s="102"/>
      <c r="F20" s="38"/>
      <c r="G20" s="38"/>
      <c r="H20" s="38"/>
      <c r="I20" s="155"/>
      <c r="J20" s="156"/>
      <c r="K20" s="157"/>
      <c r="L20" s="157"/>
      <c r="M20" s="155"/>
      <c r="N20" s="156"/>
      <c r="O20" s="157"/>
      <c r="P20" s="157"/>
      <c r="Q20" s="211" t="s">
        <v>116</v>
      </c>
      <c r="R20" s="211"/>
      <c r="S20" s="102" t="s">
        <v>117</v>
      </c>
      <c r="T20" s="69">
        <f t="shared" ref="T20:T33" si="1">_xlfn.DAYS(M20,I20)</f>
        <v>0</v>
      </c>
      <c r="U20" s="104">
        <f t="shared" ref="U20:U42" si="2">IF($Q20="HOTEL",0,IF($Q20="Double Tree by Hilton",(IF(S20="Single",165,IF(S20="Double",130,IF(S20="Triple",95,IF(S20="ROOM",0))))),IF($Q20="Hotel Rusia",(IF(S20="Single",130,IF(S20="Double",95,IF(S20="Triple",80,IF(S20="ROOM",0))))),IF($Q20="Hotel Next Door Park",(IF(S20="Single",90,IF(S20="Double",60,IF(S20="Triple","There is no triple rooms for this hotel",IF(S20="ROOM",0)))))))))</f>
        <v>0</v>
      </c>
      <c r="V20" s="170"/>
      <c r="W20" s="203"/>
      <c r="X20" s="204"/>
      <c r="Y20" s="106">
        <f t="shared" si="0"/>
        <v>0</v>
      </c>
    </row>
    <row r="21" spans="1:26">
      <c r="A21" s="102">
        <v>3</v>
      </c>
      <c r="B21" s="26"/>
      <c r="C21" s="26"/>
      <c r="D21" s="38"/>
      <c r="E21" s="102"/>
      <c r="F21" s="38"/>
      <c r="G21" s="38"/>
      <c r="H21" s="38"/>
      <c r="I21" s="155"/>
      <c r="J21" s="156"/>
      <c r="K21" s="157"/>
      <c r="L21" s="157"/>
      <c r="M21" s="155"/>
      <c r="N21" s="156"/>
      <c r="O21" s="157"/>
      <c r="P21" s="157"/>
      <c r="Q21" s="211" t="s">
        <v>116</v>
      </c>
      <c r="R21" s="211"/>
      <c r="S21" s="102" t="s">
        <v>117</v>
      </c>
      <c r="T21" s="69">
        <f t="shared" si="1"/>
        <v>0</v>
      </c>
      <c r="U21" s="104">
        <f t="shared" si="2"/>
        <v>0</v>
      </c>
      <c r="V21" s="170"/>
      <c r="W21" s="203"/>
      <c r="X21" s="204"/>
      <c r="Y21" s="106">
        <f t="shared" si="0"/>
        <v>0</v>
      </c>
    </row>
    <row r="22" spans="1:26">
      <c r="A22" s="158">
        <v>4</v>
      </c>
      <c r="B22" s="26"/>
      <c r="C22" s="26"/>
      <c r="D22" s="38"/>
      <c r="E22" s="102"/>
      <c r="F22" s="38"/>
      <c r="G22" s="38"/>
      <c r="H22" s="38"/>
      <c r="I22" s="155"/>
      <c r="J22" s="156"/>
      <c r="K22" s="157"/>
      <c r="L22" s="157"/>
      <c r="M22" s="155"/>
      <c r="N22" s="156"/>
      <c r="O22" s="157"/>
      <c r="P22" s="157"/>
      <c r="Q22" s="211" t="s">
        <v>116</v>
      </c>
      <c r="R22" s="211"/>
      <c r="S22" s="102" t="s">
        <v>117</v>
      </c>
      <c r="T22" s="69">
        <f t="shared" si="1"/>
        <v>0</v>
      </c>
      <c r="U22" s="104">
        <f t="shared" si="2"/>
        <v>0</v>
      </c>
      <c r="V22" s="170"/>
      <c r="W22" s="203"/>
      <c r="X22" s="204"/>
      <c r="Y22" s="106">
        <f t="shared" si="0"/>
        <v>0</v>
      </c>
    </row>
    <row r="23" spans="1:26">
      <c r="A23" s="158">
        <v>5</v>
      </c>
      <c r="B23" s="26"/>
      <c r="C23" s="26"/>
      <c r="D23" s="38"/>
      <c r="E23" s="102"/>
      <c r="F23" s="38"/>
      <c r="G23" s="38"/>
      <c r="H23" s="38"/>
      <c r="I23" s="155"/>
      <c r="J23" s="156"/>
      <c r="K23" s="157"/>
      <c r="L23" s="157"/>
      <c r="M23" s="155"/>
      <c r="N23" s="156"/>
      <c r="O23" s="157"/>
      <c r="P23" s="157"/>
      <c r="Q23" s="211" t="s">
        <v>116</v>
      </c>
      <c r="R23" s="211"/>
      <c r="S23" s="102" t="s">
        <v>117</v>
      </c>
      <c r="T23" s="69">
        <f t="shared" si="1"/>
        <v>0</v>
      </c>
      <c r="U23" s="104">
        <f t="shared" si="2"/>
        <v>0</v>
      </c>
      <c r="V23" s="170"/>
      <c r="W23" s="203"/>
      <c r="X23" s="204"/>
      <c r="Y23" s="106">
        <f t="shared" si="0"/>
        <v>0</v>
      </c>
    </row>
    <row r="24" spans="1:26">
      <c r="A24" s="158">
        <v>6</v>
      </c>
      <c r="B24" s="26"/>
      <c r="C24" s="26"/>
      <c r="D24" s="38"/>
      <c r="E24" s="102"/>
      <c r="F24" s="38"/>
      <c r="G24" s="38"/>
      <c r="H24" s="38"/>
      <c r="I24" s="155"/>
      <c r="J24" s="156"/>
      <c r="K24" s="157"/>
      <c r="L24" s="157"/>
      <c r="M24" s="155"/>
      <c r="N24" s="156"/>
      <c r="O24" s="157"/>
      <c r="P24" s="157"/>
      <c r="Q24" s="211" t="s">
        <v>116</v>
      </c>
      <c r="R24" s="211"/>
      <c r="S24" s="102" t="s">
        <v>117</v>
      </c>
      <c r="T24" s="69">
        <f t="shared" si="1"/>
        <v>0</v>
      </c>
      <c r="U24" s="104">
        <f t="shared" si="2"/>
        <v>0</v>
      </c>
      <c r="V24" s="170"/>
      <c r="W24" s="203"/>
      <c r="X24" s="204"/>
      <c r="Y24" s="106">
        <f t="shared" si="0"/>
        <v>0</v>
      </c>
    </row>
    <row r="25" spans="1:26">
      <c r="A25" s="158">
        <v>7</v>
      </c>
      <c r="B25" s="26"/>
      <c r="C25" s="26"/>
      <c r="D25" s="38"/>
      <c r="E25" s="102"/>
      <c r="F25" s="38"/>
      <c r="G25" s="38"/>
      <c r="H25" s="38"/>
      <c r="I25" s="155"/>
      <c r="J25" s="156"/>
      <c r="K25" s="157"/>
      <c r="L25" s="157"/>
      <c r="M25" s="155"/>
      <c r="N25" s="156"/>
      <c r="O25" s="157"/>
      <c r="P25" s="157"/>
      <c r="Q25" s="211" t="s">
        <v>116</v>
      </c>
      <c r="R25" s="211"/>
      <c r="S25" s="102" t="s">
        <v>117</v>
      </c>
      <c r="T25" s="69">
        <f t="shared" si="1"/>
        <v>0</v>
      </c>
      <c r="U25" s="104">
        <f t="shared" si="2"/>
        <v>0</v>
      </c>
      <c r="V25" s="170"/>
      <c r="W25" s="203"/>
      <c r="X25" s="204"/>
      <c r="Y25" s="106">
        <f t="shared" si="0"/>
        <v>0</v>
      </c>
    </row>
    <row r="26" spans="1:26">
      <c r="A26" s="158">
        <v>8</v>
      </c>
      <c r="B26" s="26"/>
      <c r="C26" s="26"/>
      <c r="D26" s="38"/>
      <c r="E26" s="102"/>
      <c r="F26" s="38"/>
      <c r="G26" s="38"/>
      <c r="H26" s="38"/>
      <c r="I26" s="155"/>
      <c r="J26" s="156"/>
      <c r="K26" s="157"/>
      <c r="L26" s="157"/>
      <c r="M26" s="155"/>
      <c r="N26" s="156"/>
      <c r="O26" s="157"/>
      <c r="P26" s="157"/>
      <c r="Q26" s="211" t="s">
        <v>116</v>
      </c>
      <c r="R26" s="211"/>
      <c r="S26" s="102" t="s">
        <v>117</v>
      </c>
      <c r="T26" s="69">
        <f t="shared" si="1"/>
        <v>0</v>
      </c>
      <c r="U26" s="104">
        <f t="shared" si="2"/>
        <v>0</v>
      </c>
      <c r="V26" s="170"/>
      <c r="W26" s="203"/>
      <c r="X26" s="204"/>
      <c r="Y26" s="106">
        <f t="shared" si="0"/>
        <v>0</v>
      </c>
    </row>
    <row r="27" spans="1:26">
      <c r="A27" s="158">
        <v>9</v>
      </c>
      <c r="B27" s="26"/>
      <c r="C27" s="26"/>
      <c r="D27" s="38"/>
      <c r="E27" s="102"/>
      <c r="F27" s="38"/>
      <c r="G27" s="38"/>
      <c r="H27" s="38"/>
      <c r="I27" s="155"/>
      <c r="J27" s="156"/>
      <c r="K27" s="157"/>
      <c r="L27" s="157"/>
      <c r="M27" s="155"/>
      <c r="N27" s="156"/>
      <c r="O27" s="157"/>
      <c r="P27" s="157"/>
      <c r="Q27" s="211" t="s">
        <v>116</v>
      </c>
      <c r="R27" s="211"/>
      <c r="S27" s="102" t="s">
        <v>117</v>
      </c>
      <c r="T27" s="69">
        <f t="shared" si="1"/>
        <v>0</v>
      </c>
      <c r="U27" s="104">
        <f t="shared" si="2"/>
        <v>0</v>
      </c>
      <c r="V27" s="170"/>
      <c r="W27" s="203"/>
      <c r="X27" s="204"/>
      <c r="Y27" s="106">
        <f t="shared" si="0"/>
        <v>0</v>
      </c>
    </row>
    <row r="28" spans="1:26">
      <c r="A28" s="158">
        <v>10</v>
      </c>
      <c r="B28" s="26"/>
      <c r="C28" s="26"/>
      <c r="D28" s="38"/>
      <c r="E28" s="102"/>
      <c r="F28" s="38"/>
      <c r="G28" s="38"/>
      <c r="H28" s="38"/>
      <c r="I28" s="155"/>
      <c r="J28" s="156"/>
      <c r="K28" s="157"/>
      <c r="L28" s="157"/>
      <c r="M28" s="155"/>
      <c r="N28" s="156"/>
      <c r="O28" s="157"/>
      <c r="P28" s="157"/>
      <c r="Q28" s="211" t="s">
        <v>116</v>
      </c>
      <c r="R28" s="211"/>
      <c r="S28" s="102" t="s">
        <v>117</v>
      </c>
      <c r="T28" s="69">
        <f t="shared" si="1"/>
        <v>0</v>
      </c>
      <c r="U28" s="104">
        <f t="shared" si="2"/>
        <v>0</v>
      </c>
      <c r="V28" s="170"/>
      <c r="W28" s="203"/>
      <c r="X28" s="204"/>
      <c r="Y28" s="106">
        <f t="shared" si="0"/>
        <v>0</v>
      </c>
    </row>
    <row r="29" spans="1:26">
      <c r="A29" s="158">
        <v>11</v>
      </c>
      <c r="B29" s="26"/>
      <c r="C29" s="26"/>
      <c r="D29" s="38"/>
      <c r="E29" s="102"/>
      <c r="F29" s="38"/>
      <c r="G29" s="38"/>
      <c r="H29" s="38"/>
      <c r="I29" s="155"/>
      <c r="J29" s="156"/>
      <c r="K29" s="157"/>
      <c r="L29" s="157"/>
      <c r="M29" s="155"/>
      <c r="N29" s="156"/>
      <c r="O29" s="157"/>
      <c r="P29" s="157"/>
      <c r="Q29" s="211" t="s">
        <v>116</v>
      </c>
      <c r="R29" s="211"/>
      <c r="S29" s="102" t="s">
        <v>117</v>
      </c>
      <c r="T29" s="69">
        <f t="shared" si="1"/>
        <v>0</v>
      </c>
      <c r="U29" s="104">
        <f t="shared" si="2"/>
        <v>0</v>
      </c>
      <c r="V29" s="170"/>
      <c r="W29" s="203"/>
      <c r="X29" s="204"/>
      <c r="Y29" s="106">
        <f t="shared" si="0"/>
        <v>0</v>
      </c>
    </row>
    <row r="30" spans="1:26">
      <c r="A30" s="158">
        <v>12</v>
      </c>
      <c r="B30" s="26"/>
      <c r="C30" s="26"/>
      <c r="D30" s="38"/>
      <c r="E30" s="102"/>
      <c r="F30" s="38"/>
      <c r="G30" s="38"/>
      <c r="H30" s="38"/>
      <c r="I30" s="155"/>
      <c r="J30" s="156"/>
      <c r="K30" s="157"/>
      <c r="L30" s="157"/>
      <c r="M30" s="155"/>
      <c r="N30" s="156"/>
      <c r="O30" s="157"/>
      <c r="P30" s="157"/>
      <c r="Q30" s="211" t="s">
        <v>116</v>
      </c>
      <c r="R30" s="211"/>
      <c r="S30" s="102" t="s">
        <v>117</v>
      </c>
      <c r="T30" s="69">
        <f t="shared" si="1"/>
        <v>0</v>
      </c>
      <c r="U30" s="104">
        <f t="shared" si="2"/>
        <v>0</v>
      </c>
      <c r="V30" s="170"/>
      <c r="W30" s="203"/>
      <c r="X30" s="204"/>
      <c r="Y30" s="106">
        <f t="shared" si="0"/>
        <v>0</v>
      </c>
    </row>
    <row r="31" spans="1:26">
      <c r="A31" s="158">
        <v>13</v>
      </c>
      <c r="B31" s="26"/>
      <c r="C31" s="26"/>
      <c r="D31" s="38"/>
      <c r="E31" s="102"/>
      <c r="F31" s="38"/>
      <c r="G31" s="38"/>
      <c r="H31" s="38"/>
      <c r="I31" s="155"/>
      <c r="J31" s="156"/>
      <c r="K31" s="157"/>
      <c r="L31" s="157"/>
      <c r="M31" s="155"/>
      <c r="N31" s="156"/>
      <c r="O31" s="157"/>
      <c r="P31" s="157"/>
      <c r="Q31" s="211" t="s">
        <v>116</v>
      </c>
      <c r="R31" s="211"/>
      <c r="S31" s="102" t="s">
        <v>117</v>
      </c>
      <c r="T31" s="69">
        <f t="shared" si="1"/>
        <v>0</v>
      </c>
      <c r="U31" s="104">
        <f t="shared" si="2"/>
        <v>0</v>
      </c>
      <c r="V31" s="170"/>
      <c r="W31" s="203"/>
      <c r="X31" s="204"/>
      <c r="Y31" s="106">
        <f t="shared" si="0"/>
        <v>0</v>
      </c>
    </row>
    <row r="32" spans="1:26">
      <c r="A32" s="158">
        <v>14</v>
      </c>
      <c r="B32" s="26"/>
      <c r="C32" s="26"/>
      <c r="D32" s="38"/>
      <c r="E32" s="102"/>
      <c r="F32" s="38"/>
      <c r="G32" s="38"/>
      <c r="H32" s="38"/>
      <c r="I32" s="155"/>
      <c r="J32" s="156"/>
      <c r="K32" s="157"/>
      <c r="L32" s="157"/>
      <c r="M32" s="155"/>
      <c r="N32" s="156"/>
      <c r="O32" s="157"/>
      <c r="P32" s="157"/>
      <c r="Q32" s="211" t="s">
        <v>116</v>
      </c>
      <c r="R32" s="211"/>
      <c r="S32" s="102" t="s">
        <v>117</v>
      </c>
      <c r="T32" s="69">
        <f t="shared" si="1"/>
        <v>0</v>
      </c>
      <c r="U32" s="104">
        <f t="shared" si="2"/>
        <v>0</v>
      </c>
      <c r="V32" s="170"/>
      <c r="W32" s="203"/>
      <c r="X32" s="204"/>
      <c r="Y32" s="106">
        <f t="shared" si="0"/>
        <v>0</v>
      </c>
    </row>
    <row r="33" spans="1:25">
      <c r="A33" s="158">
        <v>15</v>
      </c>
      <c r="B33" s="26"/>
      <c r="C33" s="26"/>
      <c r="D33" s="38"/>
      <c r="E33" s="102"/>
      <c r="F33" s="38"/>
      <c r="G33" s="38"/>
      <c r="H33" s="38"/>
      <c r="I33" s="155"/>
      <c r="J33" s="156"/>
      <c r="K33" s="157"/>
      <c r="L33" s="157"/>
      <c r="M33" s="155"/>
      <c r="N33" s="156"/>
      <c r="O33" s="157"/>
      <c r="P33" s="157"/>
      <c r="Q33" s="211" t="s">
        <v>116</v>
      </c>
      <c r="R33" s="211"/>
      <c r="S33" s="102" t="s">
        <v>117</v>
      </c>
      <c r="T33" s="69">
        <f t="shared" si="1"/>
        <v>0</v>
      </c>
      <c r="U33" s="104">
        <f t="shared" si="2"/>
        <v>0</v>
      </c>
      <c r="V33" s="170"/>
      <c r="W33" s="203"/>
      <c r="X33" s="204"/>
      <c r="Y33" s="106">
        <f t="shared" si="0"/>
        <v>0</v>
      </c>
    </row>
    <row r="34" spans="1:25">
      <c r="A34" s="158">
        <v>16</v>
      </c>
      <c r="B34" s="26"/>
      <c r="C34" s="26"/>
      <c r="D34" s="38"/>
      <c r="E34" s="102"/>
      <c r="F34" s="38"/>
      <c r="G34" s="38"/>
      <c r="H34" s="38"/>
      <c r="I34" s="155"/>
      <c r="J34" s="156"/>
      <c r="K34" s="157"/>
      <c r="L34" s="157"/>
      <c r="M34" s="155"/>
      <c r="N34" s="156"/>
      <c r="O34" s="157"/>
      <c r="P34" s="157"/>
      <c r="Q34" s="211" t="s">
        <v>116</v>
      </c>
      <c r="R34" s="211"/>
      <c r="S34" s="102" t="s">
        <v>117</v>
      </c>
      <c r="T34" s="69">
        <f t="shared" ref="T34:T42" si="3">_xlfn.DAYS(M34,I34)</f>
        <v>0</v>
      </c>
      <c r="U34" s="104">
        <f t="shared" si="2"/>
        <v>0</v>
      </c>
      <c r="V34" s="170"/>
      <c r="W34" s="203"/>
      <c r="X34" s="204"/>
      <c r="Y34" s="106">
        <f t="shared" si="0"/>
        <v>0</v>
      </c>
    </row>
    <row r="35" spans="1:25">
      <c r="A35" s="158">
        <v>17</v>
      </c>
      <c r="B35" s="26"/>
      <c r="C35" s="26"/>
      <c r="D35" s="38"/>
      <c r="E35" s="102"/>
      <c r="F35" s="38"/>
      <c r="G35" s="38"/>
      <c r="H35" s="38"/>
      <c r="I35" s="155"/>
      <c r="J35" s="156"/>
      <c r="K35" s="157"/>
      <c r="L35" s="157"/>
      <c r="M35" s="155"/>
      <c r="N35" s="156"/>
      <c r="O35" s="157"/>
      <c r="P35" s="157"/>
      <c r="Q35" s="211" t="s">
        <v>116</v>
      </c>
      <c r="R35" s="211"/>
      <c r="S35" s="102" t="s">
        <v>117</v>
      </c>
      <c r="T35" s="69">
        <f t="shared" si="3"/>
        <v>0</v>
      </c>
      <c r="U35" s="104">
        <f t="shared" si="2"/>
        <v>0</v>
      </c>
      <c r="V35" s="170"/>
      <c r="W35" s="203"/>
      <c r="X35" s="204"/>
      <c r="Y35" s="106">
        <f t="shared" si="0"/>
        <v>0</v>
      </c>
    </row>
    <row r="36" spans="1:25">
      <c r="A36" s="158">
        <v>18</v>
      </c>
      <c r="B36" s="26"/>
      <c r="C36" s="26"/>
      <c r="D36" s="38"/>
      <c r="E36" s="102"/>
      <c r="F36" s="38"/>
      <c r="G36" s="38"/>
      <c r="H36" s="38"/>
      <c r="I36" s="155"/>
      <c r="J36" s="156"/>
      <c r="K36" s="157"/>
      <c r="L36" s="157"/>
      <c r="M36" s="155"/>
      <c r="N36" s="156"/>
      <c r="O36" s="157"/>
      <c r="P36" s="157"/>
      <c r="Q36" s="211" t="s">
        <v>116</v>
      </c>
      <c r="R36" s="211"/>
      <c r="S36" s="102" t="s">
        <v>117</v>
      </c>
      <c r="T36" s="69">
        <f t="shared" si="3"/>
        <v>0</v>
      </c>
      <c r="U36" s="104">
        <f t="shared" si="2"/>
        <v>0</v>
      </c>
      <c r="V36" s="170"/>
      <c r="W36" s="203"/>
      <c r="X36" s="204"/>
      <c r="Y36" s="106">
        <f t="shared" si="0"/>
        <v>0</v>
      </c>
    </row>
    <row r="37" spans="1:25">
      <c r="A37" s="158">
        <v>19</v>
      </c>
      <c r="B37" s="26"/>
      <c r="C37" s="26"/>
      <c r="D37" s="38"/>
      <c r="E37" s="102"/>
      <c r="F37" s="38"/>
      <c r="G37" s="38"/>
      <c r="H37" s="38"/>
      <c r="I37" s="155"/>
      <c r="J37" s="156"/>
      <c r="K37" s="157"/>
      <c r="L37" s="157"/>
      <c r="M37" s="155"/>
      <c r="N37" s="156"/>
      <c r="O37" s="157"/>
      <c r="P37" s="157"/>
      <c r="Q37" s="211" t="s">
        <v>116</v>
      </c>
      <c r="R37" s="211"/>
      <c r="S37" s="102" t="s">
        <v>117</v>
      </c>
      <c r="T37" s="69">
        <f t="shared" si="3"/>
        <v>0</v>
      </c>
      <c r="U37" s="104">
        <f t="shared" si="2"/>
        <v>0</v>
      </c>
      <c r="V37" s="170"/>
      <c r="W37" s="203"/>
      <c r="X37" s="204"/>
      <c r="Y37" s="106">
        <f t="shared" si="0"/>
        <v>0</v>
      </c>
    </row>
    <row r="38" spans="1:25">
      <c r="A38" s="158">
        <v>20</v>
      </c>
      <c r="B38" s="26"/>
      <c r="C38" s="26"/>
      <c r="D38" s="38"/>
      <c r="E38" s="102"/>
      <c r="F38" s="38"/>
      <c r="G38" s="38"/>
      <c r="H38" s="38"/>
      <c r="I38" s="155"/>
      <c r="J38" s="156"/>
      <c r="K38" s="157"/>
      <c r="L38" s="157"/>
      <c r="M38" s="155"/>
      <c r="N38" s="156"/>
      <c r="O38" s="157"/>
      <c r="P38" s="157"/>
      <c r="Q38" s="211" t="s">
        <v>116</v>
      </c>
      <c r="R38" s="211"/>
      <c r="S38" s="102" t="s">
        <v>117</v>
      </c>
      <c r="T38" s="69">
        <f t="shared" si="3"/>
        <v>0</v>
      </c>
      <c r="U38" s="104">
        <f t="shared" si="2"/>
        <v>0</v>
      </c>
      <c r="V38" s="170"/>
      <c r="W38" s="203"/>
      <c r="X38" s="204"/>
      <c r="Y38" s="106">
        <f t="shared" si="0"/>
        <v>0</v>
      </c>
    </row>
    <row r="39" spans="1:25">
      <c r="A39" s="158">
        <v>21</v>
      </c>
      <c r="B39" s="26"/>
      <c r="C39" s="26"/>
      <c r="D39" s="38"/>
      <c r="E39" s="102"/>
      <c r="F39" s="38"/>
      <c r="G39" s="38"/>
      <c r="H39" s="38"/>
      <c r="I39" s="155"/>
      <c r="J39" s="156"/>
      <c r="K39" s="157"/>
      <c r="L39" s="157"/>
      <c r="M39" s="155"/>
      <c r="N39" s="156"/>
      <c r="O39" s="157"/>
      <c r="P39" s="157"/>
      <c r="Q39" s="211" t="s">
        <v>116</v>
      </c>
      <c r="R39" s="211"/>
      <c r="S39" s="102" t="s">
        <v>117</v>
      </c>
      <c r="T39" s="69">
        <f t="shared" si="3"/>
        <v>0</v>
      </c>
      <c r="U39" s="104">
        <f t="shared" si="2"/>
        <v>0</v>
      </c>
      <c r="V39" s="170"/>
      <c r="W39" s="203"/>
      <c r="X39" s="204"/>
      <c r="Y39" s="106">
        <f t="shared" si="0"/>
        <v>0</v>
      </c>
    </row>
    <row r="40" spans="1:25">
      <c r="A40" s="158">
        <v>22</v>
      </c>
      <c r="B40" s="26"/>
      <c r="C40" s="26"/>
      <c r="D40" s="38"/>
      <c r="E40" s="102"/>
      <c r="F40" s="38"/>
      <c r="G40" s="38"/>
      <c r="H40" s="38"/>
      <c r="I40" s="155"/>
      <c r="J40" s="156"/>
      <c r="K40" s="157"/>
      <c r="L40" s="157"/>
      <c r="M40" s="155"/>
      <c r="N40" s="156"/>
      <c r="O40" s="157"/>
      <c r="P40" s="157"/>
      <c r="Q40" s="211" t="s">
        <v>116</v>
      </c>
      <c r="R40" s="211"/>
      <c r="S40" s="102" t="s">
        <v>117</v>
      </c>
      <c r="T40" s="69">
        <f t="shared" si="3"/>
        <v>0</v>
      </c>
      <c r="U40" s="104">
        <f t="shared" si="2"/>
        <v>0</v>
      </c>
      <c r="V40" s="170"/>
      <c r="W40" s="203"/>
      <c r="X40" s="204"/>
      <c r="Y40" s="106">
        <f t="shared" si="0"/>
        <v>0</v>
      </c>
    </row>
    <row r="41" spans="1:25">
      <c r="A41" s="158">
        <v>23</v>
      </c>
      <c r="B41" s="26"/>
      <c r="C41" s="26"/>
      <c r="D41" s="38"/>
      <c r="E41" s="102"/>
      <c r="F41" s="38"/>
      <c r="G41" s="38"/>
      <c r="H41" s="38"/>
      <c r="I41" s="155"/>
      <c r="J41" s="156"/>
      <c r="K41" s="157"/>
      <c r="L41" s="157"/>
      <c r="M41" s="155"/>
      <c r="N41" s="156"/>
      <c r="O41" s="157"/>
      <c r="P41" s="157"/>
      <c r="Q41" s="211" t="s">
        <v>116</v>
      </c>
      <c r="R41" s="211"/>
      <c r="S41" s="102" t="s">
        <v>117</v>
      </c>
      <c r="T41" s="69">
        <f t="shared" si="3"/>
        <v>0</v>
      </c>
      <c r="U41" s="104">
        <f t="shared" si="2"/>
        <v>0</v>
      </c>
      <c r="V41" s="170"/>
      <c r="W41" s="203"/>
      <c r="X41" s="204"/>
      <c r="Y41" s="106">
        <f t="shared" si="0"/>
        <v>0</v>
      </c>
    </row>
    <row r="42" spans="1:25">
      <c r="A42" s="158">
        <v>24</v>
      </c>
      <c r="B42" s="26"/>
      <c r="C42" s="26"/>
      <c r="D42" s="38"/>
      <c r="E42" s="102"/>
      <c r="F42" s="38"/>
      <c r="G42" s="38"/>
      <c r="H42" s="38"/>
      <c r="I42" s="155"/>
      <c r="J42" s="156"/>
      <c r="K42" s="157"/>
      <c r="L42" s="157"/>
      <c r="M42" s="155"/>
      <c r="N42" s="156"/>
      <c r="O42" s="157"/>
      <c r="P42" s="157"/>
      <c r="Q42" s="211" t="s">
        <v>116</v>
      </c>
      <c r="R42" s="211"/>
      <c r="S42" s="102" t="s">
        <v>117</v>
      </c>
      <c r="T42" s="69">
        <f t="shared" si="3"/>
        <v>0</v>
      </c>
      <c r="U42" s="104">
        <f t="shared" si="2"/>
        <v>0</v>
      </c>
      <c r="V42" s="170"/>
      <c r="W42" s="203"/>
      <c r="X42" s="204"/>
      <c r="Y42" s="106">
        <f t="shared" si="0"/>
        <v>0</v>
      </c>
    </row>
    <row r="43" spans="1:25">
      <c r="Q43" s="111" t="s">
        <v>123</v>
      </c>
      <c r="R43" s="112"/>
      <c r="S43" s="113"/>
      <c r="T43" s="113"/>
      <c r="U43" s="113"/>
      <c r="V43" s="113"/>
      <c r="W43" s="113"/>
      <c r="X43" s="114"/>
    </row>
    <row r="44" spans="1:25" ht="15" thickBot="1">
      <c r="Y44" s="115"/>
    </row>
    <row r="45" spans="1:25" ht="15" thickBot="1">
      <c r="E45">
        <f>COUNTIF(E19:E42,"Competitor")</f>
        <v>0</v>
      </c>
      <c r="F45" s="116"/>
      <c r="G45" s="117"/>
      <c r="H45" s="115"/>
      <c r="I45" s="115"/>
      <c r="J45" s="115"/>
      <c r="K45" s="115"/>
      <c r="L45" s="115"/>
      <c r="X45" s="121" t="s">
        <v>118</v>
      </c>
      <c r="Y45" s="108">
        <f>SUM(Y19:Y42)</f>
        <v>0</v>
      </c>
    </row>
  </sheetData>
  <sheetProtection algorithmName="SHA-512" hashValue="zGHx+EA/8nbVJdmo9YFbp1UT3iiW4XNBxpJkuJtp4crJzjJhz0x1VZ2oouO9+78iJPNrsQ7NAKvz6Kt1r0tHZQ==" saltValue="u6DH5FzL3Hz2/NewoI7b3g==" spinCount="100000" sheet="1" objects="1" scenarios="1" insertRows="0"/>
  <protectedRanges>
    <protectedRange sqref="L14 P14" name="Range5"/>
    <protectedRange sqref="W19:X42" name="Range2"/>
    <protectedRange sqref="I18 M18 B19:S42" name="Range3"/>
  </protectedRanges>
  <mergeCells count="78">
    <mergeCell ref="Y16:Y17"/>
    <mergeCell ref="Q30:R30"/>
    <mergeCell ref="Q31:R31"/>
    <mergeCell ref="T16:T17"/>
    <mergeCell ref="S16:S17"/>
    <mergeCell ref="W16:X17"/>
    <mergeCell ref="W18:X18"/>
    <mergeCell ref="W19:X19"/>
    <mergeCell ref="W20:X20"/>
    <mergeCell ref="W21:X21"/>
    <mergeCell ref="W27:X27"/>
    <mergeCell ref="W28:X28"/>
    <mergeCell ref="W29:X29"/>
    <mergeCell ref="W30:X30"/>
    <mergeCell ref="W31:X31"/>
    <mergeCell ref="W22:X22"/>
    <mergeCell ref="Q42:R42"/>
    <mergeCell ref="W42:X42"/>
    <mergeCell ref="W36:X36"/>
    <mergeCell ref="Q18:R18"/>
    <mergeCell ref="Q22:R22"/>
    <mergeCell ref="Q23:R23"/>
    <mergeCell ref="Q24:R24"/>
    <mergeCell ref="Q25:R25"/>
    <mergeCell ref="Q26:R26"/>
    <mergeCell ref="W23:X23"/>
    <mergeCell ref="W24:X24"/>
    <mergeCell ref="W25:X25"/>
    <mergeCell ref="W26:X26"/>
    <mergeCell ref="W34:X34"/>
    <mergeCell ref="Q35:R35"/>
    <mergeCell ref="W35:X35"/>
    <mergeCell ref="W39:X39"/>
    <mergeCell ref="Q40:R40"/>
    <mergeCell ref="W40:X40"/>
    <mergeCell ref="Q41:R41"/>
    <mergeCell ref="W41:X41"/>
    <mergeCell ref="Q39:R39"/>
    <mergeCell ref="A14:G14"/>
    <mergeCell ref="Q37:R37"/>
    <mergeCell ref="W37:X37"/>
    <mergeCell ref="Q38:R38"/>
    <mergeCell ref="W38:X38"/>
    <mergeCell ref="Q36:R36"/>
    <mergeCell ref="Q34:R34"/>
    <mergeCell ref="Q32:R32"/>
    <mergeCell ref="Q33:R33"/>
    <mergeCell ref="I16:L16"/>
    <mergeCell ref="M16:P16"/>
    <mergeCell ref="Q29:R29"/>
    <mergeCell ref="Q27:R27"/>
    <mergeCell ref="Q28:R28"/>
    <mergeCell ref="J14:K14"/>
    <mergeCell ref="N14:O14"/>
    <mergeCell ref="C9:H9"/>
    <mergeCell ref="K9:M9"/>
    <mergeCell ref="K10:M10"/>
    <mergeCell ref="K11:M11"/>
    <mergeCell ref="A11:F11"/>
    <mergeCell ref="A16:A17"/>
    <mergeCell ref="D16:D17"/>
    <mergeCell ref="C16:C17"/>
    <mergeCell ref="B16:B17"/>
    <mergeCell ref="H16:H17"/>
    <mergeCell ref="G16:G17"/>
    <mergeCell ref="F16:F17"/>
    <mergeCell ref="E16:E17"/>
    <mergeCell ref="O3:U4"/>
    <mergeCell ref="O2:P2"/>
    <mergeCell ref="W32:X32"/>
    <mergeCell ref="W33:X33"/>
    <mergeCell ref="N7:P7"/>
    <mergeCell ref="U16:U17"/>
    <mergeCell ref="V16:V17"/>
    <mergeCell ref="Q19:R19"/>
    <mergeCell ref="Q20:R20"/>
    <mergeCell ref="Q21:R21"/>
    <mergeCell ref="Q16:R17"/>
  </mergeCells>
  <dataValidations count="7">
    <dataValidation type="list" allowBlank="1" showInputMessage="1" showErrorMessage="1" sqref="D18:D42">
      <formula1>"M, F"</formula1>
    </dataValidation>
    <dataValidation type="list" allowBlank="1" showInputMessage="1" showErrorMessage="1" sqref="F19:F42">
      <formula1>"60 kg, 66 kg, 73 kg, 81 kg, 90 kg, 100 kg, over 100 kg,  , 48 kg, 52 kg, 57 kg, 63 kg, 70  kg, 78 kg, 78 kg, over 78 kg"</formula1>
    </dataValidation>
    <dataValidation type="list" allowBlank="1" showInputMessage="1" showErrorMessage="1" sqref="S18:S42">
      <formula1>"ROOM, Single, Double, Triple"</formula1>
    </dataValidation>
    <dataValidation type="list" showInputMessage="1" showErrorMessage="1" sqref="F18">
      <formula1>"60 kg, 66 kg, 73 kg, 81 kg, 90 kg, 100 kg, over 100 kg, no category, 48 kg, 52 kg, 57 kg, 63 kg, 70  kg, 78 kg, over 78 kg"</formula1>
    </dataValidation>
    <dataValidation type="list" allowBlank="1" showInputMessage="1" showErrorMessage="1" sqref="E18:E42">
      <formula1>"Competitor, Coach, Referee, Doctor, Physiotherapist, Team Official, President, Training partner, Other"</formula1>
    </dataValidation>
    <dataValidation type="list" allowBlank="1" showInputMessage="1" showErrorMessage="1" sqref="Q18:R42">
      <formula1>"HOTEL, Double Tree by Hilton, Hotel Rusia, Hotel Next Door Park"</formula1>
    </dataValidation>
    <dataValidation type="list" allowBlank="1" showInputMessage="1" showErrorMessage="1" sqref="V18:V42">
      <formula1>"Yes, No"</formula1>
    </dataValidation>
  </dataValidations>
  <hyperlinks>
    <hyperlink ref="B5" r:id="rId1"/>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Sheet1!$A$13:$A$18</xm:f>
          </x14:formula1>
          <xm:sqref>I18:I42</xm:sqref>
        </x14:dataValidation>
        <x14:dataValidation type="list" allowBlank="1" showInputMessage="1" showErrorMessage="1">
          <x14:formula1>
            <xm:f>Sheet1!$A$15:$A$23</xm:f>
          </x14:formula1>
          <xm:sqref>M18:M42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activeCell="C21" sqref="C21"/>
    </sheetView>
  </sheetViews>
  <sheetFormatPr defaultRowHeight="14.4"/>
  <cols>
    <col min="1" max="1" width="24.6640625" style="150" customWidth="1"/>
    <col min="2" max="2" width="11.5546875" customWidth="1"/>
  </cols>
  <sheetData>
    <row r="1" spans="1:5">
      <c r="A1" s="152"/>
    </row>
    <row r="2" spans="1:5">
      <c r="A2" s="152">
        <v>45511</v>
      </c>
    </row>
    <row r="3" spans="1:5">
      <c r="A3" s="152">
        <v>45512</v>
      </c>
    </row>
    <row r="4" spans="1:5">
      <c r="A4" s="152">
        <v>45513</v>
      </c>
      <c r="D4" s="151">
        <v>11</v>
      </c>
      <c r="E4">
        <v>15</v>
      </c>
    </row>
    <row r="5" spans="1:5">
      <c r="A5" s="152">
        <v>45514</v>
      </c>
      <c r="D5">
        <v>12</v>
      </c>
      <c r="E5">
        <v>18</v>
      </c>
    </row>
    <row r="6" spans="1:5">
      <c r="A6" s="152">
        <v>45515</v>
      </c>
    </row>
    <row r="7" spans="1:5">
      <c r="A7" s="152">
        <v>45516</v>
      </c>
    </row>
    <row r="8" spans="1:5">
      <c r="A8" s="152">
        <v>45517</v>
      </c>
      <c r="B8" s="148"/>
    </row>
    <row r="9" spans="1:5">
      <c r="A9" s="152">
        <v>45518</v>
      </c>
    </row>
    <row r="10" spans="1:5">
      <c r="A10" s="152">
        <v>45519</v>
      </c>
    </row>
    <row r="13" spans="1:5">
      <c r="A13" s="152"/>
    </row>
    <row r="14" spans="1:5">
      <c r="A14" s="152">
        <v>45511</v>
      </c>
    </row>
    <row r="15" spans="1:5">
      <c r="A15" s="152">
        <v>45512</v>
      </c>
    </row>
    <row r="16" spans="1:5">
      <c r="A16" s="152">
        <v>45513</v>
      </c>
    </row>
    <row r="17" spans="1:1">
      <c r="A17" s="152">
        <v>45514</v>
      </c>
    </row>
    <row r="18" spans="1:1">
      <c r="A18" s="152">
        <v>45515</v>
      </c>
    </row>
    <row r="19" spans="1:1">
      <c r="A19" s="152">
        <v>45516</v>
      </c>
    </row>
    <row r="20" spans="1:1">
      <c r="A20" s="152">
        <v>45517</v>
      </c>
    </row>
    <row r="21" spans="1:1">
      <c r="A21" s="152">
        <v>45518</v>
      </c>
    </row>
    <row r="22" spans="1:1">
      <c r="A22" s="152">
        <v>45519</v>
      </c>
    </row>
    <row r="23" spans="1:1">
      <c r="A23" s="152">
        <v>45520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33"/>
  <sheetViews>
    <sheetView showGridLines="0" topLeftCell="A9" workbookViewId="0">
      <selection activeCell="I17" sqref="I17"/>
    </sheetView>
  </sheetViews>
  <sheetFormatPr defaultRowHeight="14.4"/>
  <cols>
    <col min="1" max="1" width="6.88671875" customWidth="1"/>
    <col min="2" max="2" width="11.5546875" customWidth="1"/>
    <col min="3" max="5" width="12.5546875" bestFit="1" customWidth="1"/>
    <col min="6" max="6" width="12.88671875" customWidth="1"/>
    <col min="7" max="7" width="12.5546875" customWidth="1"/>
    <col min="8" max="8" width="13.109375" customWidth="1"/>
    <col min="9" max="9" width="14.109375" customWidth="1"/>
    <col min="10" max="10" width="10.5546875" customWidth="1"/>
    <col min="14" max="16" width="9.44140625" bestFit="1" customWidth="1"/>
  </cols>
  <sheetData>
    <row r="1" spans="1:16" ht="25.8">
      <c r="A1" s="9" t="s">
        <v>33</v>
      </c>
      <c r="B1" s="10"/>
      <c r="C1" s="10"/>
      <c r="D1" s="11"/>
    </row>
    <row r="2" spans="1:16" ht="15" thickBot="1">
      <c r="K2" s="7"/>
    </row>
    <row r="3" spans="1:16" ht="18">
      <c r="A3" s="3" t="s">
        <v>169</v>
      </c>
      <c r="B3" s="3"/>
      <c r="C3" s="3"/>
      <c r="D3" s="4"/>
      <c r="F3" s="12"/>
      <c r="G3" s="13"/>
      <c r="H3" s="14" t="s">
        <v>170</v>
      </c>
      <c r="I3" s="14"/>
      <c r="J3" s="15"/>
      <c r="K3" s="8"/>
    </row>
    <row r="4" spans="1:16" ht="18">
      <c r="A4" t="s">
        <v>126</v>
      </c>
      <c r="F4" s="16"/>
      <c r="G4" s="2"/>
      <c r="H4" s="17" t="s">
        <v>165</v>
      </c>
      <c r="I4" s="17"/>
      <c r="J4" s="18"/>
      <c r="K4" s="8"/>
    </row>
    <row r="5" spans="1:16" ht="18.600000000000001" thickBot="1">
      <c r="A5" t="s">
        <v>0</v>
      </c>
      <c r="B5" s="6" t="s">
        <v>6</v>
      </c>
      <c r="F5" s="19"/>
      <c r="G5" s="20"/>
      <c r="H5" s="21" t="s">
        <v>127</v>
      </c>
      <c r="I5" s="21"/>
      <c r="J5" s="22"/>
    </row>
    <row r="6" spans="1:16">
      <c r="A6" s="72" t="s">
        <v>109</v>
      </c>
    </row>
    <row r="7" spans="1:16" ht="15" thickBot="1"/>
    <row r="8" spans="1:16" ht="15" thickBot="1">
      <c r="N8" s="48" t="s">
        <v>42</v>
      </c>
      <c r="O8" s="49" t="s">
        <v>43</v>
      </c>
      <c r="P8" s="50" t="s">
        <v>44</v>
      </c>
    </row>
    <row r="9" spans="1:16" ht="16.2" thickBot="1">
      <c r="A9" s="5" t="s">
        <v>5</v>
      </c>
      <c r="B9" s="5"/>
      <c r="C9" s="184">
        <f>'General lnfo'!A13</f>
        <v>0</v>
      </c>
      <c r="D9" s="185"/>
      <c r="E9" s="185"/>
      <c r="F9" s="185"/>
      <c r="G9" s="185"/>
      <c r="H9" s="186"/>
      <c r="J9" s="64" t="s">
        <v>37</v>
      </c>
      <c r="K9" s="212" t="s">
        <v>40</v>
      </c>
      <c r="L9" s="213"/>
      <c r="M9" s="238"/>
      <c r="N9" s="51">
        <v>30</v>
      </c>
      <c r="O9" s="52">
        <v>30</v>
      </c>
      <c r="P9" s="53">
        <v>15</v>
      </c>
    </row>
    <row r="10" spans="1:16" ht="15" thickBot="1">
      <c r="A10" s="1" t="s">
        <v>0</v>
      </c>
      <c r="C10" s="184">
        <f>'General lnfo'!A19</f>
        <v>0</v>
      </c>
      <c r="D10" s="185"/>
      <c r="E10" s="185"/>
      <c r="F10" s="185"/>
      <c r="G10" s="185"/>
      <c r="H10" s="186"/>
      <c r="J10" s="62" t="s">
        <v>38</v>
      </c>
      <c r="K10" s="214" t="s">
        <v>39</v>
      </c>
      <c r="L10" s="215"/>
      <c r="M10" s="237"/>
      <c r="N10" s="53">
        <v>25</v>
      </c>
      <c r="O10" s="53">
        <v>25</v>
      </c>
      <c r="P10" s="53">
        <v>15</v>
      </c>
    </row>
    <row r="11" spans="1:16" ht="15" thickBot="1">
      <c r="A11" s="1" t="s">
        <v>34</v>
      </c>
      <c r="B11" s="1"/>
      <c r="C11" s="184">
        <f>'General lnfo'!A22</f>
        <v>0</v>
      </c>
      <c r="D11" s="185"/>
      <c r="E11" s="185"/>
      <c r="F11" s="185"/>
      <c r="G11" s="185"/>
      <c r="H11" s="186"/>
      <c r="J11" s="63" t="s">
        <v>41</v>
      </c>
      <c r="K11" s="214" t="s">
        <v>183</v>
      </c>
      <c r="L11" s="215"/>
      <c r="M11" s="237"/>
      <c r="N11" s="53">
        <v>25</v>
      </c>
      <c r="O11" s="53">
        <v>25</v>
      </c>
      <c r="P11" s="53">
        <v>15</v>
      </c>
    </row>
    <row r="12" spans="1:16" ht="15" thickBot="1">
      <c r="A12" s="1" t="s">
        <v>35</v>
      </c>
      <c r="C12" s="184">
        <f>'General lnfo'!A25</f>
        <v>0</v>
      </c>
      <c r="D12" s="185"/>
      <c r="E12" s="185"/>
      <c r="F12" s="185"/>
      <c r="G12" s="185"/>
      <c r="H12" s="186"/>
    </row>
    <row r="13" spans="1:16" ht="15" thickBot="1"/>
    <row r="14" spans="1:16" ht="15" thickBot="1">
      <c r="A14" s="205" t="s">
        <v>66</v>
      </c>
      <c r="B14" s="206"/>
      <c r="C14" s="207"/>
      <c r="D14" s="45"/>
      <c r="E14" s="45"/>
      <c r="F14" s="45"/>
    </row>
    <row r="15" spans="1:16" ht="15" thickBot="1"/>
    <row r="16" spans="1:16" ht="15" thickBot="1">
      <c r="C16" s="205" t="s">
        <v>65</v>
      </c>
      <c r="D16" s="207"/>
      <c r="E16" s="205" t="s">
        <v>39</v>
      </c>
      <c r="F16" s="207"/>
      <c r="G16" s="205" t="s">
        <v>183</v>
      </c>
      <c r="H16" s="207"/>
    </row>
    <row r="17" spans="1:14" ht="35.25" customHeight="1">
      <c r="C17" s="43" t="s">
        <v>70</v>
      </c>
      <c r="D17" s="43" t="s">
        <v>71</v>
      </c>
      <c r="E17" s="43" t="s">
        <v>70</v>
      </c>
      <c r="F17" s="43" t="s">
        <v>72</v>
      </c>
      <c r="G17" s="43" t="s">
        <v>70</v>
      </c>
      <c r="H17" s="43" t="s">
        <v>71</v>
      </c>
      <c r="I17" s="41" t="s">
        <v>73</v>
      </c>
      <c r="J17" s="25" t="s">
        <v>64</v>
      </c>
      <c r="K17" s="242" t="s">
        <v>135</v>
      </c>
      <c r="L17" s="243"/>
      <c r="M17" s="243"/>
      <c r="N17" s="244"/>
    </row>
    <row r="18" spans="1:14">
      <c r="A18" s="26" t="s">
        <v>58</v>
      </c>
      <c r="B18" s="42" t="s">
        <v>174</v>
      </c>
      <c r="C18" s="44"/>
      <c r="D18" s="44"/>
      <c r="E18" s="44"/>
      <c r="F18" s="44"/>
      <c r="G18" s="44"/>
      <c r="H18" s="44"/>
      <c r="I18" s="44"/>
      <c r="J18" s="39">
        <f>SUM(C18*$N$9)+(D18*$O$9)+E18*$N$10+F18*$O$10+G18*$N$11+H18*$O$11+I18*$P$9</f>
        <v>0</v>
      </c>
      <c r="K18" s="234"/>
      <c r="L18" s="234"/>
      <c r="M18" s="234"/>
      <c r="N18" s="234"/>
    </row>
    <row r="19" spans="1:14">
      <c r="A19" s="26" t="s">
        <v>59</v>
      </c>
      <c r="B19" s="42" t="s">
        <v>175</v>
      </c>
      <c r="C19" s="44"/>
      <c r="D19" s="44"/>
      <c r="E19" s="44"/>
      <c r="F19" s="44"/>
      <c r="G19" s="44"/>
      <c r="H19" s="44"/>
      <c r="I19" s="44"/>
      <c r="J19" s="39">
        <f t="shared" ref="J19:J26" si="0">SUM(C19*$N$9)+(D19*$O$9)+E19*$N$10+F19*$O$10+G19*$N$11+H19*$O$11+I19*$P$9</f>
        <v>0</v>
      </c>
      <c r="K19" s="234"/>
      <c r="L19" s="234"/>
      <c r="M19" s="234"/>
      <c r="N19" s="234"/>
    </row>
    <row r="20" spans="1:14">
      <c r="A20" s="26" t="s">
        <v>60</v>
      </c>
      <c r="B20" s="59" t="s">
        <v>176</v>
      </c>
      <c r="C20" s="44"/>
      <c r="D20" s="44"/>
      <c r="E20" s="44"/>
      <c r="F20" s="44"/>
      <c r="G20" s="44"/>
      <c r="H20" s="44"/>
      <c r="I20" s="44"/>
      <c r="J20" s="39">
        <f t="shared" si="0"/>
        <v>0</v>
      </c>
      <c r="K20" s="234"/>
      <c r="L20" s="234"/>
      <c r="M20" s="234"/>
      <c r="N20" s="234"/>
    </row>
    <row r="21" spans="1:14">
      <c r="A21" s="26" t="s">
        <v>61</v>
      </c>
      <c r="B21" s="59" t="s">
        <v>181</v>
      </c>
      <c r="C21" s="44"/>
      <c r="D21" s="44"/>
      <c r="E21" s="44"/>
      <c r="F21" s="44"/>
      <c r="G21" s="44"/>
      <c r="H21" s="44"/>
      <c r="I21" s="44"/>
      <c r="J21" s="39">
        <f t="shared" si="0"/>
        <v>0</v>
      </c>
      <c r="K21" s="234"/>
      <c r="L21" s="234"/>
      <c r="M21" s="234"/>
      <c r="N21" s="234"/>
    </row>
    <row r="22" spans="1:14">
      <c r="A22" s="26" t="s">
        <v>62</v>
      </c>
      <c r="B22" s="60" t="s">
        <v>182</v>
      </c>
      <c r="C22" s="44"/>
      <c r="D22" s="44"/>
      <c r="E22" s="44"/>
      <c r="F22" s="44"/>
      <c r="G22" s="44"/>
      <c r="H22" s="44"/>
      <c r="I22" s="44"/>
      <c r="J22" s="39">
        <f t="shared" si="0"/>
        <v>0</v>
      </c>
      <c r="K22" s="234"/>
      <c r="L22" s="234"/>
      <c r="M22" s="234"/>
      <c r="N22" s="234"/>
    </row>
    <row r="23" spans="1:14">
      <c r="A23" s="26" t="s">
        <v>63</v>
      </c>
      <c r="B23" s="60" t="s">
        <v>177</v>
      </c>
      <c r="C23" s="44"/>
      <c r="D23" s="44"/>
      <c r="E23" s="44"/>
      <c r="F23" s="44"/>
      <c r="G23" s="44"/>
      <c r="H23" s="44"/>
      <c r="I23" s="44"/>
      <c r="J23" s="39">
        <f t="shared" si="0"/>
        <v>0</v>
      </c>
      <c r="K23" s="234"/>
      <c r="L23" s="234"/>
      <c r="M23" s="234"/>
      <c r="N23" s="234"/>
    </row>
    <row r="24" spans="1:14">
      <c r="A24" s="26" t="s">
        <v>57</v>
      </c>
      <c r="B24" s="60" t="s">
        <v>178</v>
      </c>
      <c r="C24" s="44"/>
      <c r="D24" s="44"/>
      <c r="E24" s="44"/>
      <c r="F24" s="44"/>
      <c r="G24" s="44"/>
      <c r="H24" s="44"/>
      <c r="I24" s="44"/>
      <c r="J24" s="39">
        <f t="shared" si="0"/>
        <v>0</v>
      </c>
      <c r="K24" s="234"/>
      <c r="L24" s="234"/>
      <c r="M24" s="234"/>
      <c r="N24" s="234"/>
    </row>
    <row r="25" spans="1:14">
      <c r="A25" s="26" t="s">
        <v>58</v>
      </c>
      <c r="B25" s="56" t="s">
        <v>179</v>
      </c>
      <c r="C25" s="44"/>
      <c r="D25" s="44"/>
      <c r="E25" s="44"/>
      <c r="F25" s="44"/>
      <c r="G25" s="44"/>
      <c r="H25" s="44"/>
      <c r="I25" s="44"/>
      <c r="J25" s="39">
        <f t="shared" si="0"/>
        <v>0</v>
      </c>
      <c r="K25" s="234"/>
      <c r="L25" s="234"/>
      <c r="M25" s="234"/>
      <c r="N25" s="234"/>
    </row>
    <row r="26" spans="1:14">
      <c r="A26" s="26" t="s">
        <v>59</v>
      </c>
      <c r="B26" s="56" t="s">
        <v>180</v>
      </c>
      <c r="C26" s="44"/>
      <c r="D26" s="44"/>
      <c r="E26" s="44"/>
      <c r="F26" s="44"/>
      <c r="G26" s="44"/>
      <c r="H26" s="44"/>
      <c r="I26" s="44"/>
      <c r="J26" s="39">
        <f t="shared" si="0"/>
        <v>0</v>
      </c>
      <c r="K26" s="234"/>
      <c r="L26" s="234"/>
      <c r="M26" s="234"/>
      <c r="N26" s="234"/>
    </row>
    <row r="27" spans="1:14" ht="15" thickBot="1"/>
    <row r="28" spans="1:14" ht="15" thickBot="1">
      <c r="I28" s="46" t="s">
        <v>133</v>
      </c>
      <c r="J28" s="47">
        <f>SUM(J18:J24)</f>
        <v>0</v>
      </c>
    </row>
    <row r="29" spans="1:14" ht="15" thickBot="1"/>
    <row r="30" spans="1:14" ht="15" thickBot="1">
      <c r="I30" s="120" t="s">
        <v>134</v>
      </c>
      <c r="J30" s="119">
        <f>' Hotel Form for Competition'!Y45</f>
        <v>0</v>
      </c>
    </row>
    <row r="31" spans="1:14" ht="15" thickBot="1">
      <c r="B31" s="239" t="s">
        <v>186</v>
      </c>
      <c r="C31" s="240"/>
      <c r="D31" s="241"/>
      <c r="E31" s="58" t="s">
        <v>172</v>
      </c>
    </row>
    <row r="32" spans="1:14" ht="15" thickBot="1">
      <c r="B32" s="235" t="s">
        <v>187</v>
      </c>
      <c r="C32" s="236"/>
      <c r="D32" s="236"/>
      <c r="E32" s="61" t="s">
        <v>171</v>
      </c>
      <c r="H32" s="46" t="s">
        <v>120</v>
      </c>
      <c r="I32" s="107"/>
      <c r="J32" s="47">
        <f>SUM(' Hotel Form for Competition'!Y45+'Meals Form'!J28)</f>
        <v>0</v>
      </c>
    </row>
    <row r="33" spans="2:5">
      <c r="B33" t="s">
        <v>75</v>
      </c>
      <c r="E33" t="s">
        <v>173</v>
      </c>
    </row>
  </sheetData>
  <sheetProtection algorithmName="SHA-512" hashValue="4l8L2ZikcHb7wkthCLaLBCwzARgoqcMbi7/HUAofxkslSpKghh0YYjp9HVQ3pNQ0OWNB4LaWjEl9Em6kKoi6Sg==" saltValue="+ACafc4gD/mRlRfL8FO/dQ==" spinCount="100000" sheet="1" objects="1" scenarios="1"/>
  <protectedRanges>
    <protectedRange sqref="C18:I26 K18:N26" name="Range1"/>
  </protectedRanges>
  <mergeCells count="23">
    <mergeCell ref="B32:D32"/>
    <mergeCell ref="K10:M10"/>
    <mergeCell ref="K9:M9"/>
    <mergeCell ref="K11:M11"/>
    <mergeCell ref="A14:C14"/>
    <mergeCell ref="B31:D31"/>
    <mergeCell ref="C16:D16"/>
    <mergeCell ref="E16:F16"/>
    <mergeCell ref="G16:H16"/>
    <mergeCell ref="C9:H9"/>
    <mergeCell ref="C10:H10"/>
    <mergeCell ref="C11:H11"/>
    <mergeCell ref="C12:H12"/>
    <mergeCell ref="K17:N17"/>
    <mergeCell ref="K18:N18"/>
    <mergeCell ref="K19:N19"/>
    <mergeCell ref="K25:N25"/>
    <mergeCell ref="K26:N26"/>
    <mergeCell ref="K20:N20"/>
    <mergeCell ref="K21:N21"/>
    <mergeCell ref="K22:N22"/>
    <mergeCell ref="K23:N23"/>
    <mergeCell ref="K24:N24"/>
  </mergeCells>
  <hyperlinks>
    <hyperlink ref="B5" r:id="rI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33"/>
  <sheetViews>
    <sheetView showGridLines="0" workbookViewId="0">
      <selection activeCell="I8" sqref="I8"/>
    </sheetView>
  </sheetViews>
  <sheetFormatPr defaultRowHeight="14.4"/>
  <cols>
    <col min="1" max="1" width="4.5546875" customWidth="1"/>
    <col min="2" max="2" width="14.44140625" customWidth="1"/>
    <col min="3" max="3" width="16" customWidth="1"/>
    <col min="4" max="4" width="15.44140625" customWidth="1"/>
    <col min="5" max="5" width="13" customWidth="1"/>
    <col min="6" max="6" width="14.6640625" customWidth="1"/>
    <col min="7" max="7" width="10.88671875" customWidth="1"/>
    <col min="8" max="8" width="11.88671875" customWidth="1"/>
    <col min="9" max="9" width="12" customWidth="1"/>
    <col min="10" max="10" width="11.44140625" customWidth="1"/>
    <col min="11" max="12" width="10.44140625" customWidth="1"/>
    <col min="13" max="13" width="11.5546875" customWidth="1"/>
  </cols>
  <sheetData>
    <row r="1" spans="1:13" ht="25.8">
      <c r="A1" s="9" t="s">
        <v>32</v>
      </c>
      <c r="B1" s="10"/>
      <c r="C1" s="10"/>
      <c r="D1" s="11"/>
    </row>
    <row r="2" spans="1:13" ht="15" thickBot="1">
      <c r="K2" s="7"/>
    </row>
    <row r="3" spans="1:13" ht="18">
      <c r="A3" s="3" t="s">
        <v>167</v>
      </c>
      <c r="B3" s="3"/>
      <c r="C3" s="3"/>
      <c r="F3" s="12"/>
      <c r="G3" s="13"/>
      <c r="H3" s="110" t="s">
        <v>168</v>
      </c>
      <c r="I3" s="14"/>
      <c r="J3" s="15"/>
      <c r="K3" s="8"/>
    </row>
    <row r="4" spans="1:13" ht="18">
      <c r="A4" t="s">
        <v>126</v>
      </c>
      <c r="F4" s="16"/>
      <c r="G4" s="2"/>
      <c r="H4" s="17" t="s">
        <v>165</v>
      </c>
      <c r="I4" s="17"/>
      <c r="J4" s="18"/>
      <c r="K4" s="8"/>
    </row>
    <row r="5" spans="1:13" ht="18.600000000000001" thickBot="1">
      <c r="A5" t="s">
        <v>0</v>
      </c>
      <c r="B5" s="6" t="s">
        <v>6</v>
      </c>
      <c r="F5" s="19"/>
      <c r="G5" s="20"/>
      <c r="H5" s="21" t="s">
        <v>127</v>
      </c>
      <c r="I5" s="21"/>
      <c r="J5" s="22"/>
    </row>
    <row r="6" spans="1:13">
      <c r="A6" s="72" t="s">
        <v>109</v>
      </c>
    </row>
    <row r="7" spans="1:13" ht="15" thickBot="1"/>
    <row r="8" spans="1:13" ht="16.2" thickBot="1">
      <c r="A8" s="248" t="s">
        <v>188</v>
      </c>
      <c r="B8" s="248"/>
      <c r="C8" s="249"/>
      <c r="D8" s="163">
        <f>'General lnfo'!A13</f>
        <v>0</v>
      </c>
      <c r="E8" s="164"/>
      <c r="F8" s="164"/>
      <c r="G8" s="164"/>
      <c r="H8" s="165"/>
    </row>
    <row r="9" spans="1:13" ht="15" thickBot="1"/>
    <row r="10" spans="1:13" ht="15" thickBot="1">
      <c r="A10" s="245" t="s">
        <v>129</v>
      </c>
      <c r="B10" s="246"/>
      <c r="C10" s="246"/>
      <c r="D10" s="247"/>
    </row>
    <row r="11" spans="1:13">
      <c r="A11" s="6" t="s">
        <v>130</v>
      </c>
    </row>
    <row r="13" spans="1:13" ht="28.8">
      <c r="A13" s="23" t="s">
        <v>7</v>
      </c>
      <c r="B13" s="23" t="s">
        <v>9</v>
      </c>
      <c r="C13" s="23" t="s">
        <v>8</v>
      </c>
      <c r="D13" s="23" t="s">
        <v>10</v>
      </c>
      <c r="E13" s="23" t="s">
        <v>11</v>
      </c>
      <c r="F13" s="23" t="s">
        <v>108</v>
      </c>
      <c r="G13" s="25" t="s">
        <v>12</v>
      </c>
      <c r="H13" s="25" t="s">
        <v>13</v>
      </c>
      <c r="I13" s="23" t="s">
        <v>14</v>
      </c>
      <c r="J13" s="25" t="s">
        <v>15</v>
      </c>
      <c r="K13" s="24" t="s">
        <v>16</v>
      </c>
      <c r="L13" s="24" t="s">
        <v>17</v>
      </c>
      <c r="M13" s="23" t="s">
        <v>18</v>
      </c>
    </row>
    <row r="14" spans="1:13">
      <c r="A14" s="29" t="s">
        <v>19</v>
      </c>
      <c r="B14" s="30" t="s">
        <v>20</v>
      </c>
      <c r="C14" s="30" t="s">
        <v>21</v>
      </c>
      <c r="D14" s="69" t="s">
        <v>128</v>
      </c>
      <c r="E14" s="95">
        <v>45512</v>
      </c>
      <c r="F14" s="95">
        <v>45515</v>
      </c>
      <c r="G14" s="31" t="s">
        <v>22</v>
      </c>
      <c r="H14" s="31" t="s">
        <v>23</v>
      </c>
      <c r="I14" s="30" t="s">
        <v>24</v>
      </c>
      <c r="J14" s="31" t="s">
        <v>25</v>
      </c>
      <c r="K14" s="32" t="s">
        <v>26</v>
      </c>
      <c r="L14" s="32" t="s">
        <v>27</v>
      </c>
      <c r="M14" s="33" t="s">
        <v>28</v>
      </c>
    </row>
    <row r="15" spans="1:13">
      <c r="A15" s="29"/>
      <c r="B15" s="30"/>
      <c r="C15" s="30"/>
      <c r="D15" s="69"/>
      <c r="E15" s="26"/>
      <c r="F15" s="26"/>
      <c r="G15" s="31"/>
      <c r="H15" s="31"/>
      <c r="I15" s="30"/>
      <c r="J15" s="31"/>
      <c r="K15" s="32"/>
      <c r="L15" s="32"/>
      <c r="M15" s="33"/>
    </row>
    <row r="16" spans="1:13">
      <c r="A16" s="26">
        <v>1</v>
      </c>
      <c r="B16" s="27"/>
      <c r="C16" s="27"/>
      <c r="D16" s="69"/>
      <c r="E16" s="173"/>
      <c r="F16" s="173"/>
      <c r="G16" s="28"/>
      <c r="H16" s="27"/>
      <c r="I16" s="27"/>
      <c r="J16" s="27"/>
      <c r="K16" s="27"/>
      <c r="L16" s="27"/>
      <c r="M16" s="27"/>
    </row>
    <row r="17" spans="1:13">
      <c r="A17" s="26">
        <v>2</v>
      </c>
      <c r="B17" s="27"/>
      <c r="C17" s="27"/>
      <c r="D17" s="69"/>
      <c r="E17" s="173"/>
      <c r="F17" s="173"/>
      <c r="G17" s="28"/>
      <c r="H17" s="27"/>
      <c r="I17" s="27"/>
      <c r="J17" s="27"/>
      <c r="K17" s="27"/>
      <c r="L17" s="27"/>
      <c r="M17" s="27"/>
    </row>
    <row r="18" spans="1:13">
      <c r="A18" s="26">
        <v>3</v>
      </c>
      <c r="B18" s="27"/>
      <c r="C18" s="27"/>
      <c r="D18" s="69"/>
      <c r="E18" s="173"/>
      <c r="F18" s="173"/>
      <c r="G18" s="28"/>
      <c r="H18" s="27"/>
      <c r="I18" s="27"/>
      <c r="J18" s="27"/>
      <c r="K18" s="27"/>
      <c r="L18" s="27"/>
      <c r="M18" s="27"/>
    </row>
    <row r="19" spans="1:13">
      <c r="A19" s="26">
        <v>4</v>
      </c>
      <c r="B19" s="27"/>
      <c r="C19" s="27"/>
      <c r="D19" s="69"/>
      <c r="E19" s="173"/>
      <c r="F19" s="173"/>
      <c r="G19" s="28"/>
      <c r="H19" s="27"/>
      <c r="I19" s="27"/>
      <c r="J19" s="27"/>
      <c r="K19" s="27"/>
      <c r="L19" s="27"/>
      <c r="M19" s="27"/>
    </row>
    <row r="20" spans="1:13">
      <c r="A20" s="26">
        <v>5</v>
      </c>
      <c r="B20" s="27"/>
      <c r="C20" s="27"/>
      <c r="D20" s="69"/>
      <c r="E20" s="173"/>
      <c r="F20" s="173"/>
      <c r="G20" s="28"/>
      <c r="H20" s="27"/>
      <c r="I20" s="27"/>
      <c r="J20" s="27"/>
      <c r="K20" s="27"/>
      <c r="L20" s="27"/>
      <c r="M20" s="27"/>
    </row>
    <row r="21" spans="1:13">
      <c r="A21" s="26">
        <v>6</v>
      </c>
      <c r="B21" s="27"/>
      <c r="C21" s="27"/>
      <c r="D21" s="69"/>
      <c r="E21" s="173"/>
      <c r="F21" s="173"/>
      <c r="G21" s="28"/>
      <c r="H21" s="27"/>
      <c r="I21" s="27"/>
      <c r="J21" s="27"/>
      <c r="K21" s="27"/>
      <c r="L21" s="27"/>
      <c r="M21" s="27"/>
    </row>
    <row r="22" spans="1:13">
      <c r="A22" s="26">
        <v>7</v>
      </c>
      <c r="B22" s="27"/>
      <c r="C22" s="27"/>
      <c r="D22" s="69"/>
      <c r="E22" s="173"/>
      <c r="F22" s="173"/>
      <c r="G22" s="28"/>
      <c r="H22" s="27"/>
      <c r="I22" s="27"/>
      <c r="J22" s="27"/>
      <c r="K22" s="27"/>
      <c r="L22" s="27"/>
      <c r="M22" s="27"/>
    </row>
    <row r="23" spans="1:13">
      <c r="A23" s="26">
        <v>8</v>
      </c>
      <c r="B23" s="27"/>
      <c r="C23" s="27"/>
      <c r="D23" s="69"/>
      <c r="E23" s="173"/>
      <c r="F23" s="173"/>
      <c r="G23" s="28"/>
      <c r="H23" s="27"/>
      <c r="I23" s="27"/>
      <c r="J23" s="27"/>
      <c r="K23" s="27"/>
      <c r="L23" s="27"/>
      <c r="M23" s="27"/>
    </row>
    <row r="24" spans="1:13">
      <c r="A24" s="26">
        <v>9</v>
      </c>
      <c r="B24" s="27"/>
      <c r="C24" s="27"/>
      <c r="D24" s="69"/>
      <c r="E24" s="173"/>
      <c r="F24" s="173"/>
      <c r="G24" s="28"/>
      <c r="H24" s="27"/>
      <c r="I24" s="27"/>
      <c r="J24" s="27"/>
      <c r="K24" s="27"/>
      <c r="L24" s="27"/>
      <c r="M24" s="27"/>
    </row>
    <row r="25" spans="1:13">
      <c r="A25" s="26">
        <v>10</v>
      </c>
      <c r="B25" s="27"/>
      <c r="C25" s="27"/>
      <c r="D25" s="69"/>
      <c r="E25" s="173"/>
      <c r="F25" s="173"/>
      <c r="G25" s="28"/>
      <c r="H25" s="27"/>
      <c r="I25" s="27"/>
      <c r="J25" s="27"/>
      <c r="K25" s="27"/>
      <c r="L25" s="27"/>
      <c r="M25" s="27"/>
    </row>
    <row r="26" spans="1:13">
      <c r="A26" s="26">
        <v>11</v>
      </c>
      <c r="B26" s="27"/>
      <c r="C26" s="27"/>
      <c r="D26" s="69"/>
      <c r="E26" s="173"/>
      <c r="F26" s="173"/>
      <c r="G26" s="28"/>
      <c r="H26" s="27"/>
      <c r="I26" s="27"/>
      <c r="J26" s="27"/>
      <c r="K26" s="27"/>
      <c r="L26" s="27"/>
      <c r="M26" s="27"/>
    </row>
    <row r="27" spans="1:13">
      <c r="A27" s="26">
        <v>12</v>
      </c>
      <c r="B27" s="27"/>
      <c r="C27" s="27"/>
      <c r="D27" s="69"/>
      <c r="E27" s="173"/>
      <c r="F27" s="173"/>
      <c r="G27" s="28"/>
      <c r="H27" s="27"/>
      <c r="I27" s="27"/>
      <c r="J27" s="27"/>
      <c r="K27" s="27"/>
      <c r="L27" s="27"/>
      <c r="M27" s="27"/>
    </row>
    <row r="28" spans="1:13">
      <c r="A28" s="26">
        <v>13</v>
      </c>
      <c r="B28" s="27"/>
      <c r="C28" s="27"/>
      <c r="D28" s="69"/>
      <c r="E28" s="173"/>
      <c r="F28" s="173"/>
      <c r="G28" s="28"/>
      <c r="H28" s="27"/>
      <c r="I28" s="27"/>
      <c r="J28" s="27"/>
      <c r="K28" s="27"/>
      <c r="L28" s="27"/>
      <c r="M28" s="27"/>
    </row>
    <row r="29" spans="1:13">
      <c r="A29" s="26">
        <v>14</v>
      </c>
      <c r="B29" s="27"/>
      <c r="C29" s="27"/>
      <c r="D29" s="69"/>
      <c r="E29" s="173"/>
      <c r="F29" s="173"/>
      <c r="G29" s="28"/>
      <c r="H29" s="27"/>
      <c r="I29" s="27"/>
      <c r="J29" s="27"/>
      <c r="K29" s="27"/>
      <c r="L29" s="27"/>
      <c r="M29" s="27"/>
    </row>
    <row r="30" spans="1:13" ht="15" thickBot="1"/>
    <row r="31" spans="1:13" ht="15" thickBot="1">
      <c r="A31" s="34" t="s">
        <v>29</v>
      </c>
      <c r="B31" s="35"/>
      <c r="C31" s="35"/>
      <c r="D31" s="35"/>
      <c r="E31" s="35"/>
      <c r="F31" s="35"/>
      <c r="G31" s="35"/>
      <c r="H31" s="35"/>
      <c r="I31" s="35"/>
      <c r="J31" s="36"/>
    </row>
    <row r="32" spans="1:13" ht="7.5" customHeight="1" thickBot="1"/>
    <row r="33" spans="2:11" ht="15" thickBot="1">
      <c r="B33" s="37" t="s">
        <v>30</v>
      </c>
      <c r="C33" s="118"/>
      <c r="F33" s="205" t="s">
        <v>31</v>
      </c>
      <c r="G33" s="207"/>
      <c r="H33" s="184">
        <f>'General lnfo'!A22</f>
        <v>0</v>
      </c>
      <c r="I33" s="185"/>
      <c r="J33" s="185"/>
      <c r="K33" s="186"/>
    </row>
  </sheetData>
  <sheetProtection algorithmName="SHA-512" hashValue="4oRPD6SsU4GoLwu1LlwAnJcIFjLSx/WO0e8Tc6oS/FIE+6KOmQiC4wqh/q+VnFndNE09kJ695TVz3C/tDFY1Og==" saltValue="bl1YlQ5AmY3qQuVPEjE9kQ==" spinCount="100000" sheet="1" objects="1" scenarios="1" insertRows="0"/>
  <protectedRanges>
    <protectedRange sqref="C33" name="Range2"/>
    <protectedRange sqref="B15:M15 G16:M29 B16:D29" name="Range1"/>
  </protectedRanges>
  <mergeCells count="4">
    <mergeCell ref="F33:G33"/>
    <mergeCell ref="H33:K33"/>
    <mergeCell ref="A10:D10"/>
    <mergeCell ref="A8:C8"/>
  </mergeCells>
  <dataValidations count="1">
    <dataValidation type="list" allowBlank="1" showInputMessage="1" showErrorMessage="1" sqref="D14:D29">
      <formula1>"Competitor, Coach, Referee, Doctor, Physiotherapist, Team Official, President, Training partner, Other"</formula1>
    </dataValidation>
  </dataValidations>
  <hyperlinks>
    <hyperlink ref="B5" r:id="rId1"/>
    <hyperlink ref="A11" r:id="rId2"/>
  </hyperlinks>
  <pageMargins left="0.7" right="0.7" top="0.75" bottom="0.75" header="0.3" footer="0.3"/>
  <pageSetup paperSize="9" orientation="portrait" verticalDpi="0"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Sheet1!$A$2:$A$7</xm:f>
          </x14:formula1>
          <xm:sqref>F14 F16:F29 E14:E29</xm:sqref>
        </x14:dataValidation>
        <x14:dataValidation type="list" allowBlank="1" showInputMessage="1" showErrorMessage="1">
          <x14:formula1>
            <xm:f>Sheet1!$A$4:$A$10</xm:f>
          </x14:formula1>
          <xm:sqref>F15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T51"/>
  <sheetViews>
    <sheetView showGridLines="0" tabSelected="1" zoomScaleNormal="100" workbookViewId="0">
      <selection activeCell="F25" sqref="F25"/>
    </sheetView>
  </sheetViews>
  <sheetFormatPr defaultColWidth="8.88671875" defaultRowHeight="13.2"/>
  <cols>
    <col min="1" max="1" width="5.109375" style="122" customWidth="1"/>
    <col min="2" max="2" width="19.88671875" style="122" customWidth="1"/>
    <col min="3" max="3" width="15" style="122" customWidth="1"/>
    <col min="4" max="5" width="8.88671875" style="122"/>
    <col min="6" max="6" width="10.5546875" style="122" bestFit="1" customWidth="1"/>
    <col min="7" max="7" width="8.88671875" style="122"/>
    <col min="8" max="9" width="8.88671875" style="123"/>
    <col min="10" max="16384" width="8.88671875" style="122"/>
  </cols>
  <sheetData>
    <row r="1" spans="1:9" ht="13.8">
      <c r="A1" s="124"/>
      <c r="B1" s="124"/>
      <c r="C1" s="124"/>
      <c r="D1" s="124"/>
      <c r="E1" s="124"/>
      <c r="F1" s="124"/>
      <c r="G1" s="124"/>
      <c r="H1" s="137"/>
    </row>
    <row r="2" spans="1:9" ht="15.6">
      <c r="A2" s="124"/>
      <c r="B2" s="124"/>
      <c r="C2" s="71" t="s">
        <v>89</v>
      </c>
      <c r="D2" s="126"/>
      <c r="E2" s="140"/>
      <c r="F2" s="140"/>
      <c r="G2" s="124"/>
      <c r="H2" s="137"/>
    </row>
    <row r="3" spans="1:9" ht="15.6">
      <c r="A3" s="124"/>
      <c r="B3" s="124"/>
      <c r="C3" s="126"/>
      <c r="D3" s="126"/>
      <c r="E3" s="126"/>
      <c r="F3" s="126"/>
      <c r="G3" s="124"/>
      <c r="H3" s="137"/>
    </row>
    <row r="4" spans="1:9" ht="15.6">
      <c r="A4" s="124"/>
      <c r="B4" s="124"/>
      <c r="C4" s="141"/>
      <c r="D4" s="128" t="s">
        <v>163</v>
      </c>
      <c r="E4" s="126"/>
      <c r="F4" s="126"/>
      <c r="G4" s="124"/>
      <c r="H4" s="124"/>
      <c r="I4" s="122"/>
    </row>
    <row r="5" spans="1:9" ht="15.6">
      <c r="A5" s="124"/>
      <c r="B5" s="124"/>
      <c r="C5" s="253" t="s">
        <v>164</v>
      </c>
      <c r="D5" s="253"/>
      <c r="E5" s="253"/>
      <c r="F5" s="253"/>
      <c r="G5" s="124"/>
      <c r="H5" s="137"/>
    </row>
    <row r="6" spans="1:9" ht="15.6">
      <c r="A6" s="124"/>
      <c r="B6" s="124"/>
      <c r="C6" s="254" t="s">
        <v>147</v>
      </c>
      <c r="D6" s="254"/>
      <c r="E6" s="254"/>
      <c r="F6" s="254"/>
      <c r="G6" s="124"/>
      <c r="H6" s="137"/>
    </row>
    <row r="7" spans="1:9" ht="15.6">
      <c r="A7" s="124"/>
      <c r="B7" s="124"/>
      <c r="C7" s="254" t="s">
        <v>165</v>
      </c>
      <c r="D7" s="254"/>
      <c r="E7" s="254"/>
      <c r="F7" s="254"/>
      <c r="G7" s="124"/>
      <c r="H7" s="137"/>
    </row>
    <row r="8" spans="1:9" ht="13.8">
      <c r="A8" s="124"/>
      <c r="B8" s="124"/>
      <c r="C8" s="124"/>
      <c r="D8" s="124"/>
      <c r="E8" s="124"/>
      <c r="F8" s="124"/>
      <c r="G8" s="124"/>
      <c r="H8" s="137"/>
    </row>
    <row r="9" spans="1:9" ht="14.4">
      <c r="A9" s="124"/>
      <c r="B9" s="138" t="s">
        <v>30</v>
      </c>
      <c r="C9" s="139">
        <f ca="1">TODAY()</f>
        <v>45456</v>
      </c>
      <c r="D9" s="124"/>
      <c r="E9" s="124"/>
      <c r="F9" s="124"/>
      <c r="G9" s="124"/>
      <c r="H9" s="137"/>
    </row>
    <row r="10" spans="1:9" ht="13.8">
      <c r="A10" s="124"/>
      <c r="B10" s="124"/>
      <c r="C10" s="124"/>
      <c r="D10" s="124"/>
      <c r="E10" s="124"/>
      <c r="F10" s="124"/>
      <c r="G10" s="124"/>
      <c r="H10" s="137"/>
    </row>
    <row r="11" spans="1:9" ht="13.8">
      <c r="A11" s="124"/>
      <c r="B11" s="124"/>
      <c r="C11" s="124"/>
      <c r="D11" s="124"/>
      <c r="E11" s="124"/>
      <c r="F11" s="124"/>
      <c r="G11" s="124"/>
      <c r="H11" s="137"/>
    </row>
    <row r="12" spans="1:9" ht="14.4">
      <c r="A12" s="124"/>
      <c r="B12" s="127" t="s">
        <v>137</v>
      </c>
      <c r="C12" s="255">
        <f>'General lnfo'!A16</f>
        <v>0</v>
      </c>
      <c r="D12" s="255"/>
      <c r="E12" s="255"/>
      <c r="F12" s="255"/>
      <c r="G12" s="255"/>
      <c r="H12" s="137"/>
    </row>
    <row r="13" spans="1:9" ht="14.4">
      <c r="A13" s="124"/>
      <c r="B13" s="127" t="s">
        <v>131</v>
      </c>
      <c r="C13" s="255">
        <f>'General lnfo'!A13</f>
        <v>0</v>
      </c>
      <c r="D13" s="255"/>
      <c r="E13" s="255"/>
      <c r="F13" s="255"/>
      <c r="G13" s="255"/>
      <c r="H13" s="137"/>
    </row>
    <row r="14" spans="1:9" ht="14.4">
      <c r="A14" s="124"/>
      <c r="B14" s="127" t="s">
        <v>132</v>
      </c>
      <c r="C14" s="255">
        <f>'General lnfo'!A28</f>
        <v>0</v>
      </c>
      <c r="D14" s="255"/>
      <c r="E14" s="255"/>
      <c r="F14" s="255"/>
      <c r="G14" s="255"/>
      <c r="H14" s="137"/>
    </row>
    <row r="15" spans="1:9" ht="14.4">
      <c r="A15" s="124"/>
      <c r="B15" s="127" t="s">
        <v>138</v>
      </c>
      <c r="C15" s="255">
        <f>'General lnfo'!A22</f>
        <v>0</v>
      </c>
      <c r="D15" s="255"/>
      <c r="E15" s="255"/>
      <c r="F15" s="255"/>
      <c r="G15" s="255"/>
      <c r="H15" s="137"/>
    </row>
    <row r="16" spans="1:9" ht="14.4">
      <c r="A16" s="124"/>
      <c r="B16" s="127" t="s">
        <v>139</v>
      </c>
      <c r="C16" s="255">
        <f>'General lnfo'!A19</f>
        <v>0</v>
      </c>
      <c r="D16" s="255"/>
      <c r="E16" s="255"/>
      <c r="F16" s="255"/>
      <c r="G16" s="255"/>
      <c r="H16" s="137"/>
    </row>
    <row r="17" spans="1:9" ht="13.8">
      <c r="A17" s="124"/>
      <c r="B17" s="124"/>
      <c r="C17" s="124"/>
      <c r="D17" s="124"/>
      <c r="E17" s="124"/>
      <c r="F17" s="124"/>
      <c r="G17" s="124"/>
      <c r="H17" s="137"/>
    </row>
    <row r="18" spans="1:9" ht="13.8">
      <c r="A18" s="124"/>
      <c r="B18" s="124"/>
      <c r="C18" s="124"/>
      <c r="D18" s="124"/>
      <c r="E18" s="124"/>
      <c r="F18" s="124"/>
      <c r="G18" s="124"/>
      <c r="H18" s="137"/>
    </row>
    <row r="19" spans="1:9" ht="14.4">
      <c r="A19" s="124"/>
      <c r="B19" s="127" t="s">
        <v>140</v>
      </c>
      <c r="C19" s="125"/>
      <c r="D19" s="125"/>
      <c r="E19" s="125"/>
      <c r="F19" s="125"/>
      <c r="G19" s="124"/>
      <c r="H19" s="137"/>
    </row>
    <row r="20" spans="1:9" ht="14.4">
      <c r="A20" s="124"/>
      <c r="B20" s="125"/>
      <c r="C20" s="125"/>
      <c r="D20" s="125"/>
      <c r="E20" s="125"/>
      <c r="F20" s="125"/>
      <c r="G20" s="124"/>
      <c r="H20" s="137"/>
    </row>
    <row r="21" spans="1:9" ht="14.4">
      <c r="A21" s="124"/>
      <c r="B21" s="127" t="s">
        <v>134</v>
      </c>
      <c r="C21" s="250" t="s">
        <v>154</v>
      </c>
      <c r="D21" s="250"/>
      <c r="E21" s="250"/>
      <c r="F21" s="144">
        <f>' Hotel Form for Competition'!Y45</f>
        <v>0</v>
      </c>
      <c r="G21" s="124"/>
      <c r="H21" s="137"/>
    </row>
    <row r="22" spans="1:9" ht="14.4">
      <c r="A22" s="124"/>
      <c r="B22" s="127" t="s">
        <v>146</v>
      </c>
      <c r="C22" s="250" t="s">
        <v>154</v>
      </c>
      <c r="D22" s="250"/>
      <c r="E22" s="250"/>
      <c r="F22" s="144">
        <f>'Meals Form'!J28</f>
        <v>0</v>
      </c>
      <c r="G22" s="124"/>
      <c r="H22" s="137"/>
    </row>
    <row r="23" spans="1:9" ht="14.4">
      <c r="A23" s="124"/>
      <c r="B23" s="127" t="s">
        <v>190</v>
      </c>
      <c r="C23" s="250" t="s">
        <v>191</v>
      </c>
      <c r="D23" s="250"/>
      <c r="E23" s="250"/>
      <c r="F23" s="144">
        <f>' Hotel Form for Competition'!E45*25</f>
        <v>0</v>
      </c>
      <c r="G23" s="124"/>
      <c r="H23" s="137"/>
    </row>
    <row r="24" spans="1:9" ht="14.4" thickBot="1">
      <c r="A24" s="124"/>
      <c r="B24" s="124"/>
      <c r="C24" s="142"/>
      <c r="D24" s="124"/>
      <c r="E24" s="124"/>
      <c r="F24" s="145"/>
      <c r="G24" s="124"/>
      <c r="H24" s="137"/>
    </row>
    <row r="25" spans="1:9" ht="16.2" thickBot="1">
      <c r="A25" s="124"/>
      <c r="D25" s="251" t="s">
        <v>148</v>
      </c>
      <c r="E25" s="252"/>
      <c r="F25" s="146">
        <f>F21+F22+F23</f>
        <v>0</v>
      </c>
      <c r="G25" s="124"/>
      <c r="H25" s="137"/>
    </row>
    <row r="26" spans="1:9" ht="13.8">
      <c r="A26" s="124"/>
      <c r="G26" s="124"/>
      <c r="H26" s="137"/>
    </row>
    <row r="27" spans="1:9">
      <c r="B27" s="122" t="s">
        <v>149</v>
      </c>
    </row>
    <row r="28" spans="1:9" ht="13.8">
      <c r="B28" s="124" t="s">
        <v>150</v>
      </c>
      <c r="C28" s="124"/>
      <c r="D28" s="124"/>
      <c r="E28" s="124"/>
      <c r="F28" s="124"/>
    </row>
    <row r="29" spans="1:9" ht="14.4">
      <c r="B29" s="125" t="s">
        <v>155</v>
      </c>
      <c r="C29" s="125"/>
      <c r="D29" s="125"/>
      <c r="E29" s="125"/>
      <c r="F29" s="125"/>
      <c r="G29" s="124"/>
      <c r="H29" s="137"/>
      <c r="I29" s="137"/>
    </row>
    <row r="30" spans="1:9" ht="14.4">
      <c r="B30" s="122" t="s">
        <v>156</v>
      </c>
      <c r="C30" s="122" t="s">
        <v>162</v>
      </c>
      <c r="G30" s="125"/>
      <c r="H30" s="143"/>
    </row>
    <row r="31" spans="1:9" ht="14.4">
      <c r="B31" s="122" t="s">
        <v>151</v>
      </c>
      <c r="C31" s="6" t="s">
        <v>122</v>
      </c>
    </row>
    <row r="33" spans="2:20" ht="15.6">
      <c r="S33" s="132"/>
      <c r="T33" s="133"/>
    </row>
    <row r="34" spans="2:20" ht="15.6">
      <c r="S34" s="130"/>
      <c r="T34" s="131"/>
    </row>
    <row r="35" spans="2:20" ht="15.6">
      <c r="B35" s="127" t="s">
        <v>143</v>
      </c>
      <c r="C35" s="166" t="s">
        <v>89</v>
      </c>
      <c r="D35" s="166"/>
      <c r="E35" s="166"/>
      <c r="F35" s="166"/>
      <c r="S35" s="130"/>
      <c r="T35" s="134"/>
    </row>
    <row r="36" spans="2:20" ht="15.6">
      <c r="B36" s="127" t="s">
        <v>144</v>
      </c>
      <c r="C36" s="167" t="s">
        <v>96</v>
      </c>
      <c r="D36" s="167"/>
      <c r="E36" s="167"/>
      <c r="F36" s="167"/>
      <c r="G36" s="176"/>
      <c r="S36" s="130"/>
      <c r="T36" s="130"/>
    </row>
    <row r="37" spans="2:20" ht="15.6">
      <c r="B37" s="180" t="s">
        <v>145</v>
      </c>
      <c r="C37" s="174" t="s">
        <v>98</v>
      </c>
      <c r="D37" s="181"/>
      <c r="E37" s="181"/>
      <c r="F37" s="182"/>
      <c r="G37" s="177"/>
      <c r="S37" s="134"/>
      <c r="T37" s="82"/>
    </row>
    <row r="38" spans="2:20" ht="14.4">
      <c r="B38" s="127" t="s">
        <v>99</v>
      </c>
      <c r="C38" s="168" t="s">
        <v>100</v>
      </c>
      <c r="D38" s="175"/>
      <c r="E38" s="179"/>
      <c r="F38" s="183"/>
      <c r="G38" s="177"/>
    </row>
    <row r="39" spans="2:20" ht="14.4">
      <c r="B39" s="127" t="s">
        <v>101</v>
      </c>
      <c r="C39" s="167" t="s">
        <v>102</v>
      </c>
      <c r="D39" s="174"/>
      <c r="E39" s="181"/>
      <c r="F39" s="182"/>
      <c r="G39" s="178"/>
    </row>
    <row r="40" spans="2:20" ht="14.4">
      <c r="B40" s="127" t="s">
        <v>103</v>
      </c>
      <c r="C40" s="167" t="s">
        <v>104</v>
      </c>
      <c r="D40" s="174"/>
      <c r="E40" s="181"/>
      <c r="F40" s="182"/>
      <c r="G40" s="177"/>
    </row>
    <row r="41" spans="2:20" ht="14.4">
      <c r="B41" s="127" t="s">
        <v>105</v>
      </c>
      <c r="C41" s="166" t="s">
        <v>189</v>
      </c>
      <c r="D41" s="166"/>
      <c r="E41" s="166"/>
      <c r="F41" s="166"/>
      <c r="G41" s="177"/>
    </row>
    <row r="42" spans="2:20" ht="14.4">
      <c r="G42" s="176"/>
    </row>
    <row r="45" spans="2:20" ht="14.4">
      <c r="B45" s="125" t="s">
        <v>142</v>
      </c>
    </row>
    <row r="46" spans="2:20" ht="14.4">
      <c r="B46" s="129">
        <f ca="1">TODAY()</f>
        <v>45456</v>
      </c>
      <c r="D46" s="125"/>
      <c r="E46" s="125"/>
      <c r="F46" s="135" t="s">
        <v>89</v>
      </c>
    </row>
    <row r="47" spans="2:20" ht="14.4">
      <c r="D47" s="125"/>
      <c r="E47" s="125"/>
      <c r="F47" s="136" t="s">
        <v>152</v>
      </c>
      <c r="G47" s="125"/>
      <c r="H47" s="125"/>
    </row>
    <row r="48" spans="2:20" ht="14.4">
      <c r="G48" s="125"/>
      <c r="H48" s="125"/>
    </row>
    <row r="49" spans="1:4" ht="13.8">
      <c r="B49" s="124"/>
      <c r="C49" s="124"/>
      <c r="D49" s="124"/>
    </row>
    <row r="50" spans="1:4" ht="13.8">
      <c r="A50" s="124"/>
      <c r="B50" s="124"/>
      <c r="C50" s="124"/>
      <c r="D50" s="124"/>
    </row>
    <row r="51" spans="1:4" ht="13.8">
      <c r="A51" s="124" t="s">
        <v>141</v>
      </c>
    </row>
  </sheetData>
  <sheetProtection algorithmName="SHA-512" hashValue="gzzVkMW3R9dMw4EJOIGxkEyg6ndaDGFx/2p4HAPDGXomWYSsQB+h2IBFhdKhky7aQssJXGyoB0hHi5pX2Gy2DQ==" saltValue="30Rlc5zE442zvVLJ75cJkA==" spinCount="100000" sheet="1" objects="1" scenarios="1" selectLockedCells="1" selectUnlockedCells="1"/>
  <mergeCells count="12">
    <mergeCell ref="C21:E21"/>
    <mergeCell ref="C22:E22"/>
    <mergeCell ref="D25:E25"/>
    <mergeCell ref="C5:F5"/>
    <mergeCell ref="C6:F6"/>
    <mergeCell ref="C12:G12"/>
    <mergeCell ref="C16:G16"/>
    <mergeCell ref="C15:G15"/>
    <mergeCell ref="C14:G14"/>
    <mergeCell ref="C13:G13"/>
    <mergeCell ref="C7:F7"/>
    <mergeCell ref="C23:E23"/>
  </mergeCells>
  <dataValidations count="1">
    <dataValidation imeMode="off" allowBlank="1" showInputMessage="1" showErrorMessage="1" sqref="S34:S37 T35:T36"/>
  </dataValidations>
  <hyperlinks>
    <hyperlink ref="C31" r:id="rId1"/>
  </hyperlinks>
  <pageMargins left="0.7" right="0.7" top="0.75" bottom="0.75" header="0.3" footer="0.3"/>
  <pageSetup paperSize="9"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H42"/>
  <sheetViews>
    <sheetView showGridLines="0" workbookViewId="0">
      <selection activeCell="D13" sqref="D13"/>
    </sheetView>
  </sheetViews>
  <sheetFormatPr defaultRowHeight="14.4"/>
  <cols>
    <col min="1" max="1" width="25" bestFit="1" customWidth="1"/>
    <col min="2" max="2" width="45" bestFit="1" customWidth="1"/>
  </cols>
  <sheetData>
    <row r="2" spans="1:2" ht="15" thickBot="1"/>
    <row r="3" spans="1:2" ht="15.6">
      <c r="A3" s="76" t="s">
        <v>88</v>
      </c>
      <c r="B3" s="77" t="s">
        <v>89</v>
      </c>
    </row>
    <row r="4" spans="1:2" ht="15.6">
      <c r="A4" s="78" t="s">
        <v>90</v>
      </c>
      <c r="B4" s="79" t="s">
        <v>91</v>
      </c>
    </row>
    <row r="5" spans="1:2" ht="15.6">
      <c r="A5" s="78" t="s">
        <v>92</v>
      </c>
      <c r="B5" s="80">
        <v>38971303748</v>
      </c>
    </row>
    <row r="6" spans="1:2" ht="16.2" thickBot="1">
      <c r="A6" s="81" t="s">
        <v>93</v>
      </c>
      <c r="B6" s="109" t="s">
        <v>122</v>
      </c>
    </row>
    <row r="7" spans="1:2" ht="16.2" thickBot="1">
      <c r="A7" s="82"/>
      <c r="B7" s="82"/>
    </row>
    <row r="8" spans="1:2" ht="15.6">
      <c r="A8" s="83" t="s">
        <v>94</v>
      </c>
      <c r="B8" s="73"/>
    </row>
    <row r="9" spans="1:2" ht="15.6">
      <c r="A9" s="84" t="s">
        <v>95</v>
      </c>
      <c r="B9" s="74" t="s">
        <v>96</v>
      </c>
    </row>
    <row r="10" spans="1:2" ht="15.6">
      <c r="A10" s="84" t="s">
        <v>97</v>
      </c>
      <c r="B10" s="75" t="s">
        <v>98</v>
      </c>
    </row>
    <row r="11" spans="1:2" ht="15.6">
      <c r="A11" s="84" t="s">
        <v>99</v>
      </c>
      <c r="B11" s="74" t="s">
        <v>100</v>
      </c>
    </row>
    <row r="12" spans="1:2" ht="15.6">
      <c r="A12" s="84" t="s">
        <v>101</v>
      </c>
      <c r="B12" s="85" t="s">
        <v>102</v>
      </c>
    </row>
    <row r="13" spans="1:2" ht="15.6">
      <c r="A13" s="84" t="s">
        <v>103</v>
      </c>
      <c r="B13" s="86" t="s">
        <v>104</v>
      </c>
    </row>
    <row r="14" spans="1:2" ht="16.2" thickBot="1">
      <c r="A14" s="87" t="s">
        <v>105</v>
      </c>
      <c r="B14" s="88" t="s">
        <v>106</v>
      </c>
    </row>
    <row r="15" spans="1:2" ht="16.2" thickBot="1">
      <c r="A15" s="82"/>
      <c r="B15" s="82"/>
    </row>
    <row r="16" spans="1:2" ht="15.6">
      <c r="A16" s="89" t="s">
        <v>107</v>
      </c>
      <c r="B16" s="92" t="s">
        <v>162</v>
      </c>
    </row>
    <row r="17" spans="1:4" ht="15.6">
      <c r="A17" s="90" t="s">
        <v>110</v>
      </c>
      <c r="B17" s="93" t="s">
        <v>162</v>
      </c>
    </row>
    <row r="18" spans="1:4" ht="16.2" thickBot="1">
      <c r="A18" s="91" t="s">
        <v>111</v>
      </c>
      <c r="B18" s="94" t="s">
        <v>162</v>
      </c>
    </row>
    <row r="19" spans="1:4" ht="15" thickBot="1"/>
    <row r="20" spans="1:4" ht="15" thickBot="1">
      <c r="A20" s="159" t="s">
        <v>166</v>
      </c>
      <c r="B20" s="160"/>
      <c r="C20" s="161"/>
      <c r="D20" s="162"/>
    </row>
    <row r="42" spans="8:8">
      <c r="H42">
        <f>'General lnfo'!A22</f>
        <v>0</v>
      </c>
    </row>
  </sheetData>
  <sheetProtection algorithmName="SHA-512" hashValue="Ct9xJhDKgB2RhUCdS+77kNHxVV18ULgtIRzB4HQCNo0GH8QB8d0v4j2067nVrC7O/LL3+biN6JjCpH299J1KqA==" saltValue="tZjjw8gZmJiDcLUgG8CVyg==" spinCount="100000" sheet="1" objects="1" scenarios="1" selectLockedCells="1" selectUnlockedCells="1"/>
  <dataValidations count="1">
    <dataValidation imeMode="off" allowBlank="1" showInputMessage="1" showErrorMessage="1" sqref="A11:A14 A9 B12:B13"/>
  </dataValidations>
  <hyperlinks>
    <hyperlink ref="B6" r:id="rId1"/>
  </hyperlinks>
  <pageMargins left="0.7" right="0.7" top="0.75" bottom="0.75" header="0.3" footer="0.3"/>
  <pageSetup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General lnfo</vt:lpstr>
      <vt:lpstr> Hotel Form for Competition</vt:lpstr>
      <vt:lpstr>Sheet1</vt:lpstr>
      <vt:lpstr>Meals Form</vt:lpstr>
      <vt:lpstr>Visa Form</vt:lpstr>
      <vt:lpstr>Invoice Template</vt:lpstr>
      <vt:lpstr>Bank Details for payment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User</cp:lastModifiedBy>
  <cp:lastPrinted>2023-06-16T20:46:32Z</cp:lastPrinted>
  <dcterms:created xsi:type="dcterms:W3CDTF">2023-06-14T19:26:48Z</dcterms:created>
  <dcterms:modified xsi:type="dcterms:W3CDTF">2024-06-13T06:04:06Z</dcterms:modified>
</cp:coreProperties>
</file>