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8_{EEEB7BB2-2A1E-47DF-9D65-2EB268918AD9}" xr6:coauthVersionLast="47" xr6:coauthVersionMax="47" xr10:uidLastSave="{00000000-0000-0000-0000-000000000000}"/>
  <workbookProtection workbookAlgorithmName="SHA-512" workbookHashValue="cI+43FI2vUJewKVCaQxjymZv9e3vz4/BJELV+I/kRMXPwyodtINw6ebnVTpeqrUFlv2TgY4YomzIV13b9lcjxw==" workbookSaltValue="U5suN0JCBjFre0v3q//zTA==" workbookSpinCount="100000" lockStructure="1"/>
  <bookViews>
    <workbookView xWindow="-108" yWindow="-108" windowWidth="23256" windowHeight="12456" tabRatio="579" activeTab="2" xr2:uid="{00000000-000D-0000-FFFF-FFFF00000000}"/>
  </bookViews>
  <sheets>
    <sheet name="1. Summary" sheetId="1" r:id="rId1"/>
    <sheet name="2. Hotel Cat. A" sheetId="5" r:id="rId2"/>
    <sheet name="3 Hotel Cat. B" sheetId="7" r:id="rId3"/>
    <sheet name="4. Meals Form " sheetId="10" r:id="rId4"/>
    <sheet name="Payment summary" sheetId="11" r:id="rId5"/>
    <sheet name="Listy rozwijane" sheetId="12" state="hidden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J22" i="7" l="1"/>
  <c r="AJ29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21" i="7"/>
  <c r="Z47" i="7"/>
  <c r="Z46" i="7"/>
  <c r="Z45" i="7"/>
  <c r="Z44" i="7"/>
  <c r="Z43" i="7"/>
  <c r="Z42" i="7"/>
  <c r="Z41" i="7"/>
  <c r="Z40" i="7"/>
  <c r="Z39" i="7"/>
  <c r="Z38" i="7"/>
  <c r="Z37" i="7"/>
  <c r="Z36" i="7"/>
  <c r="Z35" i="7"/>
  <c r="Z34" i="7"/>
  <c r="Z33" i="7"/>
  <c r="AJ33" i="7" s="1"/>
  <c r="Z32" i="7"/>
  <c r="AJ32" i="7" s="1"/>
  <c r="Z31" i="7"/>
  <c r="AJ31" i="7" s="1"/>
  <c r="Z30" i="7"/>
  <c r="AJ30" i="7" s="1"/>
  <c r="Z29" i="7"/>
  <c r="Z28" i="7"/>
  <c r="AJ28" i="7" s="1"/>
  <c r="Z27" i="7"/>
  <c r="AJ27" i="7" s="1"/>
  <c r="Z26" i="7"/>
  <c r="AJ26" i="7" s="1"/>
  <c r="Z25" i="7"/>
  <c r="AJ25" i="7" s="1"/>
  <c r="Z24" i="7"/>
  <c r="AJ24" i="7" s="1"/>
  <c r="Z23" i="7"/>
  <c r="AJ23" i="7" s="1"/>
  <c r="Z22" i="7"/>
  <c r="Z21" i="7"/>
  <c r="AJ22" i="5"/>
  <c r="AJ30" i="5"/>
  <c r="AJ32" i="5"/>
  <c r="AJ33" i="5"/>
  <c r="AJ35" i="5"/>
  <c r="AJ36" i="5"/>
  <c r="AJ37" i="5"/>
  <c r="AJ46" i="5"/>
  <c r="AJ47" i="5"/>
  <c r="AJ21" i="5"/>
  <c r="Z24" i="5"/>
  <c r="AJ24" i="5" s="1"/>
  <c r="Z25" i="5"/>
  <c r="AJ25" i="5" s="1"/>
  <c r="Z26" i="5"/>
  <c r="AJ26" i="5" s="1"/>
  <c r="Z27" i="5"/>
  <c r="AJ27" i="5" s="1"/>
  <c r="Z28" i="5"/>
  <c r="AJ28" i="5" s="1"/>
  <c r="Z29" i="5"/>
  <c r="AJ29" i="5" s="1"/>
  <c r="Z30" i="5"/>
  <c r="Z31" i="5"/>
  <c r="AJ31" i="5" s="1"/>
  <c r="Z32" i="5"/>
  <c r="Z33" i="5"/>
  <c r="Z34" i="5"/>
  <c r="AJ34" i="5" s="1"/>
  <c r="Z35" i="5"/>
  <c r="Z36" i="5"/>
  <c r="Z37" i="5"/>
  <c r="Z38" i="5"/>
  <c r="AJ38" i="5" s="1"/>
  <c r="Z39" i="5"/>
  <c r="AJ39" i="5" s="1"/>
  <c r="Z40" i="5"/>
  <c r="AJ40" i="5" s="1"/>
  <c r="Z41" i="5"/>
  <c r="AJ41" i="5" s="1"/>
  <c r="Z42" i="5"/>
  <c r="AJ42" i="5" s="1"/>
  <c r="Z43" i="5"/>
  <c r="AJ43" i="5" s="1"/>
  <c r="Z44" i="5"/>
  <c r="AJ44" i="5" s="1"/>
  <c r="Z45" i="5"/>
  <c r="AJ45" i="5" s="1"/>
  <c r="Z46" i="5"/>
  <c r="Z47" i="5"/>
  <c r="Z23" i="5"/>
  <c r="AJ23" i="5" s="1"/>
  <c r="Z22" i="5"/>
  <c r="Z21" i="5"/>
  <c r="AF26" i="7"/>
  <c r="AE26" i="7"/>
  <c r="AD26" i="7"/>
  <c r="AC26" i="7"/>
  <c r="AC21" i="7"/>
  <c r="H17" i="11"/>
  <c r="I17" i="11" s="1"/>
  <c r="H16" i="11"/>
  <c r="I16" i="11" s="1"/>
  <c r="H15" i="11"/>
  <c r="I15" i="11" s="1"/>
  <c r="W23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W31" i="10"/>
  <c r="X31" i="10"/>
  <c r="Y31" i="10"/>
  <c r="Z31" i="10"/>
  <c r="AA31" i="10"/>
  <c r="AB31" i="10"/>
  <c r="AC31" i="10"/>
  <c r="AD31" i="10"/>
  <c r="AE31" i="10"/>
  <c r="AF31" i="10"/>
  <c r="AG31" i="10"/>
  <c r="AH31" i="10"/>
  <c r="AI31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W34" i="10"/>
  <c r="X34" i="10"/>
  <c r="Y34" i="10"/>
  <c r="Z34" i="10"/>
  <c r="AA34" i="10"/>
  <c r="AB34" i="10"/>
  <c r="AC34" i="10"/>
  <c r="AD34" i="10"/>
  <c r="AE34" i="10"/>
  <c r="AF34" i="10"/>
  <c r="AG34" i="10"/>
  <c r="AH34" i="10"/>
  <c r="AI34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W37" i="10"/>
  <c r="X37" i="10"/>
  <c r="Y37" i="10"/>
  <c r="Z37" i="10"/>
  <c r="AA37" i="10"/>
  <c r="AB37" i="10"/>
  <c r="AC37" i="10"/>
  <c r="AD37" i="10"/>
  <c r="AE37" i="10"/>
  <c r="AF37" i="10"/>
  <c r="AG37" i="10"/>
  <c r="AH37" i="10"/>
  <c r="AI37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W40" i="10"/>
  <c r="X40" i="10"/>
  <c r="Y40" i="10"/>
  <c r="Z40" i="10"/>
  <c r="AA40" i="10"/>
  <c r="AB40" i="10"/>
  <c r="AC40" i="10"/>
  <c r="AD40" i="10"/>
  <c r="AE40" i="10"/>
  <c r="AF40" i="10"/>
  <c r="AG40" i="10"/>
  <c r="AH40" i="10"/>
  <c r="AI40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W42" i="10"/>
  <c r="X42" i="10"/>
  <c r="Y42" i="10"/>
  <c r="Z42" i="10"/>
  <c r="AA42" i="10"/>
  <c r="AB42" i="10"/>
  <c r="AC42" i="10"/>
  <c r="AD42" i="10"/>
  <c r="AE42" i="10"/>
  <c r="AF42" i="10"/>
  <c r="AG42" i="10"/>
  <c r="AH42" i="10"/>
  <c r="AI42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W44" i="10"/>
  <c r="X44" i="10"/>
  <c r="Y44" i="10"/>
  <c r="Z44" i="10"/>
  <c r="AA44" i="10"/>
  <c r="AB44" i="10"/>
  <c r="AC44" i="10"/>
  <c r="AD44" i="10"/>
  <c r="AE44" i="10"/>
  <c r="AF44" i="10"/>
  <c r="AG44" i="10"/>
  <c r="AH44" i="10"/>
  <c r="AI44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W48" i="10"/>
  <c r="X48" i="10"/>
  <c r="Y48" i="10"/>
  <c r="Z48" i="10"/>
  <c r="AA48" i="10"/>
  <c r="AB48" i="10"/>
  <c r="AC48" i="10"/>
  <c r="AD48" i="10"/>
  <c r="AE48" i="10"/>
  <c r="AF48" i="10"/>
  <c r="AG48" i="10"/>
  <c r="AH48" i="10"/>
  <c r="AI48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Y23" i="10"/>
  <c r="X23" i="10"/>
  <c r="Z23" i="10"/>
  <c r="AA23" i="10"/>
  <c r="AB23" i="10"/>
  <c r="AC23" i="10"/>
  <c r="AD23" i="10"/>
  <c r="AE23" i="10"/>
  <c r="AF23" i="10"/>
  <c r="AG23" i="10"/>
  <c r="AH23" i="10"/>
  <c r="AI23" i="10"/>
  <c r="AD21" i="7"/>
  <c r="AD22" i="7"/>
  <c r="AD23" i="7"/>
  <c r="AD24" i="7"/>
  <c r="AD25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AD44" i="7"/>
  <c r="AD45" i="7"/>
  <c r="AD46" i="7"/>
  <c r="AD47" i="7"/>
  <c r="AD22" i="5"/>
  <c r="AD23" i="5"/>
  <c r="AD24" i="5"/>
  <c r="AD25" i="5"/>
  <c r="AD26" i="5"/>
  <c r="AD27" i="5"/>
  <c r="AD28" i="5"/>
  <c r="AD29" i="5"/>
  <c r="AD30" i="5"/>
  <c r="AD31" i="5"/>
  <c r="AD32" i="5"/>
  <c r="AD33" i="5"/>
  <c r="AD34" i="5"/>
  <c r="AD35" i="5"/>
  <c r="AD36" i="5"/>
  <c r="AD37" i="5"/>
  <c r="AD38" i="5"/>
  <c r="AD39" i="5"/>
  <c r="AD40" i="5"/>
  <c r="AD41" i="5"/>
  <c r="AD42" i="5"/>
  <c r="AD43" i="5"/>
  <c r="AD44" i="5"/>
  <c r="AD45" i="5"/>
  <c r="AD46" i="5"/>
  <c r="AD47" i="5"/>
  <c r="AD21" i="5"/>
  <c r="AE21" i="5"/>
  <c r="AF21" i="5"/>
  <c r="AG21" i="5"/>
  <c r="AH21" i="5"/>
  <c r="AI21" i="5"/>
  <c r="AC21" i="5"/>
  <c r="AE21" i="7"/>
  <c r="AF21" i="7"/>
  <c r="AG21" i="7"/>
  <c r="AH21" i="7"/>
  <c r="AI21" i="7"/>
  <c r="AE22" i="7"/>
  <c r="AF22" i="7"/>
  <c r="AG22" i="7"/>
  <c r="AH22" i="7"/>
  <c r="AI22" i="7"/>
  <c r="AE23" i="7"/>
  <c r="AF23" i="7"/>
  <c r="AG23" i="7"/>
  <c r="AH23" i="7"/>
  <c r="AI23" i="7"/>
  <c r="AE24" i="7"/>
  <c r="AF24" i="7"/>
  <c r="AG24" i="7"/>
  <c r="AH24" i="7"/>
  <c r="AI24" i="7"/>
  <c r="AE25" i="7"/>
  <c r="AF25" i="7"/>
  <c r="AG25" i="7"/>
  <c r="AH25" i="7"/>
  <c r="AI25" i="7"/>
  <c r="AG26" i="7"/>
  <c r="AH26" i="7"/>
  <c r="AI26" i="7"/>
  <c r="AE27" i="7"/>
  <c r="AF27" i="7"/>
  <c r="AG27" i="7"/>
  <c r="AH27" i="7"/>
  <c r="AI27" i="7"/>
  <c r="AE28" i="7"/>
  <c r="AF28" i="7"/>
  <c r="AG28" i="7"/>
  <c r="AH28" i="7"/>
  <c r="AI28" i="7"/>
  <c r="AE29" i="7"/>
  <c r="AF29" i="7"/>
  <c r="AG29" i="7"/>
  <c r="AH29" i="7"/>
  <c r="AI29" i="7"/>
  <c r="AE30" i="7"/>
  <c r="AF30" i="7"/>
  <c r="AG30" i="7"/>
  <c r="AH30" i="7"/>
  <c r="AI30" i="7"/>
  <c r="AE31" i="7"/>
  <c r="AF31" i="7"/>
  <c r="AG31" i="7"/>
  <c r="AH31" i="7"/>
  <c r="AI31" i="7"/>
  <c r="AE32" i="7"/>
  <c r="AF32" i="7"/>
  <c r="AG32" i="7"/>
  <c r="AH32" i="7"/>
  <c r="AI32" i="7"/>
  <c r="AE33" i="7"/>
  <c r="AF33" i="7"/>
  <c r="AG33" i="7"/>
  <c r="AH33" i="7"/>
  <c r="AI33" i="7"/>
  <c r="AE34" i="7"/>
  <c r="AF34" i="7"/>
  <c r="AG34" i="7"/>
  <c r="AH34" i="7"/>
  <c r="AI34" i="7"/>
  <c r="AE35" i="7"/>
  <c r="AF35" i="7"/>
  <c r="AG35" i="7"/>
  <c r="AH35" i="7"/>
  <c r="AI35" i="7"/>
  <c r="AE36" i="7"/>
  <c r="AF36" i="7"/>
  <c r="AG36" i="7"/>
  <c r="AH36" i="7"/>
  <c r="AI36" i="7"/>
  <c r="AE37" i="7"/>
  <c r="AF37" i="7"/>
  <c r="AG37" i="7"/>
  <c r="AH37" i="7"/>
  <c r="AI37" i="7"/>
  <c r="AE38" i="7"/>
  <c r="AF38" i="7"/>
  <c r="AG38" i="7"/>
  <c r="AH38" i="7"/>
  <c r="AI38" i="7"/>
  <c r="AE39" i="7"/>
  <c r="AF39" i="7"/>
  <c r="AG39" i="7"/>
  <c r="AH39" i="7"/>
  <c r="AI39" i="7"/>
  <c r="AE40" i="7"/>
  <c r="AF40" i="7"/>
  <c r="AG40" i="7"/>
  <c r="AH40" i="7"/>
  <c r="AI40" i="7"/>
  <c r="AE41" i="7"/>
  <c r="AF41" i="7"/>
  <c r="AG41" i="7"/>
  <c r="AH41" i="7"/>
  <c r="AI41" i="7"/>
  <c r="AE42" i="7"/>
  <c r="AF42" i="7"/>
  <c r="AG42" i="7"/>
  <c r="AH42" i="7"/>
  <c r="AI42" i="7"/>
  <c r="AE43" i="7"/>
  <c r="AF43" i="7"/>
  <c r="AG43" i="7"/>
  <c r="AH43" i="7"/>
  <c r="AI43" i="7"/>
  <c r="AE44" i="7"/>
  <c r="AF44" i="7"/>
  <c r="AG44" i="7"/>
  <c r="AH44" i="7"/>
  <c r="AI44" i="7"/>
  <c r="AE45" i="7"/>
  <c r="AF45" i="7"/>
  <c r="AG45" i="7"/>
  <c r="AH45" i="7"/>
  <c r="AI45" i="7"/>
  <c r="AE46" i="7"/>
  <c r="AF46" i="7"/>
  <c r="AG46" i="7"/>
  <c r="AH46" i="7"/>
  <c r="AI46" i="7"/>
  <c r="AE47" i="7"/>
  <c r="AF47" i="7"/>
  <c r="AG47" i="7"/>
  <c r="AH47" i="7"/>
  <c r="AI47" i="7"/>
  <c r="AC22" i="7"/>
  <c r="AC23" i="7"/>
  <c r="AC24" i="7"/>
  <c r="AC25" i="7"/>
  <c r="AC27" i="7"/>
  <c r="AC28" i="7"/>
  <c r="AC29" i="7"/>
  <c r="AC30" i="7"/>
  <c r="AC31" i="7"/>
  <c r="AC32" i="7"/>
  <c r="AC33" i="7"/>
  <c r="AC34" i="7"/>
  <c r="AC35" i="7"/>
  <c r="AC36" i="7"/>
  <c r="AC37" i="7"/>
  <c r="AC38" i="7"/>
  <c r="AC39" i="7"/>
  <c r="AC40" i="7"/>
  <c r="AC41" i="7"/>
  <c r="AC42" i="7"/>
  <c r="AC43" i="7"/>
  <c r="AC44" i="7"/>
  <c r="AC45" i="7"/>
  <c r="AC46" i="7"/>
  <c r="AC47" i="7"/>
  <c r="AE22" i="5"/>
  <c r="AF22" i="5"/>
  <c r="AG22" i="5"/>
  <c r="AH22" i="5"/>
  <c r="AI22" i="5"/>
  <c r="AE23" i="5"/>
  <c r="AF23" i="5"/>
  <c r="AG23" i="5"/>
  <c r="AH23" i="5"/>
  <c r="AI23" i="5"/>
  <c r="AE24" i="5"/>
  <c r="AF24" i="5"/>
  <c r="AG24" i="5"/>
  <c r="AH24" i="5"/>
  <c r="AI24" i="5"/>
  <c r="AE25" i="5"/>
  <c r="AF25" i="5"/>
  <c r="AG25" i="5"/>
  <c r="AH25" i="5"/>
  <c r="AI25" i="5"/>
  <c r="AE26" i="5"/>
  <c r="AF26" i="5"/>
  <c r="AG26" i="5"/>
  <c r="AH26" i="5"/>
  <c r="AI26" i="5"/>
  <c r="AE27" i="5"/>
  <c r="AF27" i="5"/>
  <c r="AG27" i="5"/>
  <c r="AH27" i="5"/>
  <c r="AI27" i="5"/>
  <c r="AE28" i="5"/>
  <c r="AF28" i="5"/>
  <c r="AG28" i="5"/>
  <c r="AH28" i="5"/>
  <c r="AI28" i="5"/>
  <c r="AE29" i="5"/>
  <c r="AF29" i="5"/>
  <c r="AG29" i="5"/>
  <c r="AH29" i="5"/>
  <c r="AI29" i="5"/>
  <c r="AE30" i="5"/>
  <c r="AF30" i="5"/>
  <c r="AG30" i="5"/>
  <c r="AH30" i="5"/>
  <c r="AI30" i="5"/>
  <c r="AE31" i="5"/>
  <c r="AF31" i="5"/>
  <c r="AG31" i="5"/>
  <c r="AH31" i="5"/>
  <c r="AI31" i="5"/>
  <c r="AE32" i="5"/>
  <c r="AF32" i="5"/>
  <c r="AG32" i="5"/>
  <c r="AH32" i="5"/>
  <c r="AI32" i="5"/>
  <c r="AE33" i="5"/>
  <c r="AF33" i="5"/>
  <c r="AG33" i="5"/>
  <c r="AH33" i="5"/>
  <c r="AI33" i="5"/>
  <c r="AE34" i="5"/>
  <c r="AF34" i="5"/>
  <c r="AG34" i="5"/>
  <c r="AH34" i="5"/>
  <c r="AI34" i="5"/>
  <c r="AE35" i="5"/>
  <c r="AF35" i="5"/>
  <c r="AG35" i="5"/>
  <c r="AH35" i="5"/>
  <c r="AI35" i="5"/>
  <c r="AE36" i="5"/>
  <c r="AF36" i="5"/>
  <c r="AG36" i="5"/>
  <c r="AH36" i="5"/>
  <c r="AI36" i="5"/>
  <c r="AE37" i="5"/>
  <c r="AF37" i="5"/>
  <c r="AG37" i="5"/>
  <c r="AH37" i="5"/>
  <c r="AI37" i="5"/>
  <c r="AE38" i="5"/>
  <c r="AF38" i="5"/>
  <c r="AG38" i="5"/>
  <c r="AH38" i="5"/>
  <c r="AI38" i="5"/>
  <c r="AE39" i="5"/>
  <c r="AF39" i="5"/>
  <c r="AG39" i="5"/>
  <c r="AH39" i="5"/>
  <c r="AI39" i="5"/>
  <c r="AE40" i="5"/>
  <c r="AF40" i="5"/>
  <c r="AG40" i="5"/>
  <c r="AH40" i="5"/>
  <c r="AI40" i="5"/>
  <c r="AE41" i="5"/>
  <c r="AF41" i="5"/>
  <c r="AG41" i="5"/>
  <c r="AH41" i="5"/>
  <c r="AI41" i="5"/>
  <c r="AE42" i="5"/>
  <c r="AF42" i="5"/>
  <c r="AG42" i="5"/>
  <c r="AH42" i="5"/>
  <c r="AI42" i="5"/>
  <c r="AE43" i="5"/>
  <c r="AF43" i="5"/>
  <c r="AG43" i="5"/>
  <c r="AH43" i="5"/>
  <c r="AI43" i="5"/>
  <c r="AE44" i="5"/>
  <c r="AF44" i="5"/>
  <c r="AG44" i="5"/>
  <c r="AH44" i="5"/>
  <c r="AI44" i="5"/>
  <c r="AE45" i="5"/>
  <c r="AF45" i="5"/>
  <c r="AG45" i="5"/>
  <c r="AH45" i="5"/>
  <c r="AI45" i="5"/>
  <c r="AE46" i="5"/>
  <c r="AF46" i="5"/>
  <c r="AG46" i="5"/>
  <c r="AH46" i="5"/>
  <c r="AI46" i="5"/>
  <c r="AE47" i="5"/>
  <c r="AF47" i="5"/>
  <c r="AG47" i="5"/>
  <c r="AH47" i="5"/>
  <c r="AI47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R1" i="12" a="1"/>
  <c r="R3" i="12" s="1"/>
  <c r="C24" i="11"/>
  <c r="D24" i="11" s="1"/>
  <c r="C23" i="11"/>
  <c r="D23" i="11" s="1"/>
  <c r="C22" i="11"/>
  <c r="D22" i="11" s="1"/>
  <c r="C16" i="11"/>
  <c r="D16" i="11" s="1"/>
  <c r="C15" i="11"/>
  <c r="D15" i="11" s="1"/>
  <c r="H15" i="10"/>
  <c r="B15" i="10"/>
  <c r="H13" i="10"/>
  <c r="B13" i="10"/>
  <c r="AK47" i="7"/>
  <c r="AK46" i="7"/>
  <c r="AK45" i="7"/>
  <c r="AK44" i="7"/>
  <c r="AK43" i="7"/>
  <c r="AK42" i="7"/>
  <c r="AK41" i="7"/>
  <c r="AK40" i="7"/>
  <c r="AK39" i="7"/>
  <c r="AK38" i="7"/>
  <c r="AK37" i="7"/>
  <c r="AK36" i="7"/>
  <c r="AK35" i="7"/>
  <c r="AK34" i="7"/>
  <c r="AK33" i="7"/>
  <c r="AK32" i="7"/>
  <c r="AK31" i="7"/>
  <c r="AK30" i="7"/>
  <c r="AK29" i="7"/>
  <c r="AK28" i="7"/>
  <c r="AK27" i="7"/>
  <c r="AK26" i="7"/>
  <c r="AK25" i="7"/>
  <c r="AK24" i="7"/>
  <c r="AK23" i="7"/>
  <c r="AK22" i="7"/>
  <c r="AK21" i="7"/>
  <c r="H14" i="7"/>
  <c r="B14" i="7"/>
  <c r="H12" i="7"/>
  <c r="B12" i="7"/>
  <c r="H14" i="5"/>
  <c r="B14" i="5"/>
  <c r="H12" i="5"/>
  <c r="B12" i="5"/>
  <c r="E15" i="11" l="1"/>
  <c r="J15" i="11"/>
  <c r="U34" i="10"/>
  <c r="U45" i="10"/>
  <c r="U37" i="10"/>
  <c r="E22" i="11"/>
  <c r="U35" i="10"/>
  <c r="U25" i="10"/>
  <c r="U30" i="10"/>
  <c r="U42" i="10"/>
  <c r="U36" i="10"/>
  <c r="U38" i="10"/>
  <c r="U40" i="10"/>
  <c r="U41" i="10"/>
  <c r="U44" i="10"/>
  <c r="U46" i="10"/>
  <c r="U48" i="10"/>
  <c r="U49" i="10"/>
  <c r="U27" i="10"/>
  <c r="U28" i="10"/>
  <c r="U33" i="10"/>
  <c r="U23" i="10"/>
  <c r="U31" i="10"/>
  <c r="U26" i="10"/>
  <c r="U24" i="10"/>
  <c r="U39" i="10"/>
  <c r="U47" i="10"/>
  <c r="U43" i="10"/>
  <c r="U32" i="10"/>
  <c r="U29" i="10"/>
  <c r="AA27" i="7"/>
  <c r="AA35" i="7"/>
  <c r="AA43" i="7"/>
  <c r="AA26" i="7"/>
  <c r="AA34" i="7"/>
  <c r="AA42" i="7"/>
  <c r="AA25" i="7"/>
  <c r="AA33" i="7"/>
  <c r="AA41" i="7"/>
  <c r="AA24" i="7"/>
  <c r="AA32" i="7"/>
  <c r="AA40" i="7"/>
  <c r="AA23" i="7"/>
  <c r="AA31" i="7"/>
  <c r="AA39" i="7"/>
  <c r="AA47" i="7"/>
  <c r="AA22" i="7"/>
  <c r="AA30" i="7"/>
  <c r="AA38" i="7"/>
  <c r="AA46" i="7"/>
  <c r="AA21" i="7"/>
  <c r="AA29" i="7"/>
  <c r="AA37" i="7"/>
  <c r="AA45" i="7"/>
  <c r="AA28" i="7"/>
  <c r="AA36" i="7"/>
  <c r="AA44" i="7"/>
  <c r="R1" i="12"/>
  <c r="R2" i="12"/>
  <c r="AA22" i="5" l="1"/>
  <c r="AA41" i="5"/>
  <c r="AA27" i="5"/>
  <c r="AA45" i="5"/>
  <c r="AA47" i="5"/>
  <c r="AA33" i="5"/>
  <c r="AA44" i="5"/>
  <c r="AA24" i="5"/>
  <c r="AA39" i="5"/>
  <c r="AA42" i="5"/>
  <c r="AA21" i="5"/>
  <c r="AA34" i="5"/>
  <c r="AA30" i="5"/>
  <c r="AA36" i="5"/>
  <c r="AA31" i="5"/>
  <c r="AA46" i="5"/>
  <c r="AA40" i="5"/>
  <c r="AA26" i="5"/>
  <c r="AA35" i="5"/>
  <c r="AA37" i="5"/>
  <c r="AA25" i="5"/>
  <c r="AA29" i="5"/>
  <c r="AA28" i="5"/>
  <c r="AA38" i="5"/>
  <c r="AA32" i="5"/>
  <c r="AA43" i="5"/>
  <c r="AA23" i="5"/>
  <c r="G21" i="11" l="1"/>
</calcChain>
</file>

<file path=xl/sharedStrings.xml><?xml version="1.0" encoding="utf-8"?>
<sst xmlns="http://schemas.openxmlformats.org/spreadsheetml/2006/main" count="303" uniqueCount="124">
  <si>
    <t>Federation Name:</t>
  </si>
  <si>
    <t>Agenda</t>
  </si>
  <si>
    <t>1. Summary - obligatory</t>
  </si>
  <si>
    <t xml:space="preserve">Email: </t>
  </si>
  <si>
    <t>2. Accomodation - Hotel Cat. A</t>
  </si>
  <si>
    <t>3. Accomodation  - Hotel Cat. B</t>
  </si>
  <si>
    <t>4. Meals</t>
  </si>
  <si>
    <t>Contact Person:</t>
  </si>
  <si>
    <t>Phone:</t>
  </si>
  <si>
    <t>Federation Address:*</t>
  </si>
  <si>
    <t>*optional</t>
  </si>
  <si>
    <t>Please fill this cells</t>
  </si>
  <si>
    <t>Hotel Reservation form</t>
  </si>
  <si>
    <r>
      <t xml:space="preserve">U23 European Judo Championships 2024
</t>
    </r>
    <r>
      <rPr>
        <b/>
        <sz val="22"/>
        <color rgb="FF0070C0"/>
        <rFont val="Aptos Narrow"/>
        <family val="2"/>
      </rPr>
      <t>HOTEL</t>
    </r>
  </si>
  <si>
    <t>Return before DATA to: 21.10.2024</t>
  </si>
  <si>
    <t>Polski Związek Judo</t>
  </si>
  <si>
    <t>registration@pzjudo.pl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</si>
  <si>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</si>
  <si>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</si>
  <si>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Double</t>
  </si>
  <si>
    <t>Hotel Arche Piła</t>
  </si>
  <si>
    <t>Contact Information</t>
  </si>
  <si>
    <t>Federation name: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</si>
  <si>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</si>
  <si>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</si>
  <si>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</si>
  <si>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</si>
  <si>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</si>
  <si>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</si>
  <si>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</si>
  <si>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</si>
  <si>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</si>
  <si>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</si>
  <si>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</si>
  <si>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</si>
  <si>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</si>
  <si>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</si>
  <si>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</si>
  <si>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</si>
  <si>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</si>
  <si>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</si>
  <si>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</si>
  <si>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</si>
  <si>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</si>
  <si>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</si>
  <si>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</si>
  <si>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</si>
  <si>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</si>
  <si>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</si>
  <si>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</si>
  <si>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</si>
  <si>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</si>
  <si>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</si>
  <si>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</si>
  <si>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</si>
  <si>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</si>
  <si>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</si>
  <si>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</si>
  <si>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</si>
  <si>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</si>
  <si>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</si>
  <si>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</si>
  <si>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Triple</t>
  </si>
  <si>
    <t>Hotel Gromada Piła</t>
  </si>
  <si>
    <r>
      <t xml:space="preserve">U23 European Judo Championships 2024
</t>
    </r>
    <r>
      <rPr>
        <b/>
        <sz val="22"/>
        <color rgb="FF0070C0"/>
        <rFont val="Aptos Narrow"/>
        <family val="2"/>
      </rPr>
      <t>MEALS</t>
    </r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</si>
  <si>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</si>
  <si>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</si>
  <si>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</si>
  <si>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</si>
  <si>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</si>
  <si>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</si>
  <si>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</si>
  <si>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</si>
  <si>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Hotel Cat A</t>
  </si>
  <si>
    <t>Hotel Cat B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</si>
  <si>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</si>
  <si>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</si>
  <si>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</si>
  <si>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</si>
  <si>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</si>
  <si>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</si>
  <si>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</si>
  <si>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</si>
  <si>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</si>
  <si>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</si>
  <si>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</si>
  <si>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</si>
  <si>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</si>
  <si>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 A</t>
  </si>
  <si>
    <t>Hotel cat B</t>
  </si>
  <si>
    <t>Hotel cat</t>
  </si>
  <si>
    <t>Hotel Ibis</t>
  </si>
  <si>
    <t>Single B&amp;B</t>
  </si>
  <si>
    <t>-48 kg</t>
  </si>
  <si>
    <t>Hotel Ibis + 
Nutrition</t>
  </si>
  <si>
    <t>Hotel Szyndzielnia</t>
  </si>
  <si>
    <t>Single FB</t>
  </si>
  <si>
    <t>Double B&amp;B</t>
  </si>
  <si>
    <t>-57 kg</t>
  </si>
  <si>
    <t>Hotel Szyndzielnia + Nutrition</t>
  </si>
  <si>
    <t>Double FB</t>
  </si>
  <si>
    <t>-60 kg</t>
  </si>
  <si>
    <t>Triple B&amp;B</t>
  </si>
  <si>
    <t>-63 kg</t>
  </si>
  <si>
    <t>Triple FB</t>
  </si>
  <si>
    <t>-66 kg</t>
  </si>
  <si>
    <t>-70 kg</t>
  </si>
  <si>
    <t>+78</t>
  </si>
  <si>
    <t>-73 kg</t>
  </si>
  <si>
    <t>-81 kg</t>
  </si>
  <si>
    <t>-90 kg</t>
  </si>
  <si>
    <t>12 do 18 listopada</t>
  </si>
  <si>
    <t>+100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</si>
  <si>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</si>
  <si>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</si>
  <si>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</si>
  <si>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</si>
  <si>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</si>
  <si>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</si>
  <si>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</si>
  <si>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</si>
  <si>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</si>
  <si>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Entry Fee      100 EUR</t>
  </si>
  <si>
    <t>Entry Fee     100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</si>
</sst>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h:mm;@"/>
    <numFmt numFmtId="166" formatCode="#,##0\ [$EUR]"/>
  </numFmts>
  <fonts count="25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0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2"/>
      <color rgb="FF000000"/>
      <name val="Aptos Narrow"/>
      <family val="2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  <font>
      <b/>
      <sz val="11"/>
      <color rgb="FF000000"/>
      <name val="Aptos Narrow"/>
      <family val="2"/>
    </font>
    <font>
      <b/>
      <sz val="12"/>
      <color rgb="FF700000"/>
      <name val="Aptos Narrow"/>
      <family val="2"/>
    </font>
    <font>
      <b/>
      <sz val="22"/>
      <color rgb="FF000000"/>
      <name val="Aptos Narrow"/>
      <family val="2"/>
    </font>
    <font>
      <b/>
      <sz val="22"/>
      <color rgb="FF0070C0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4B183"/>
      </patternFill>
    </fill>
    <fill>
      <patternFill patternType="solid">
        <fgColor rgb="FFD1D1D1"/>
        <bgColor rgb="FFCCCCCC"/>
      </patternFill>
    </fill>
    <fill>
      <patternFill patternType="solid">
        <fgColor rgb="FFE8E8E8"/>
        <bgColor rgb="FFDEEBF7"/>
      </patternFill>
    </fill>
    <fill>
      <patternFill patternType="solid">
        <fgColor rgb="FFFCEDFB"/>
        <bgColor rgb="FFE8E8E8"/>
      </patternFill>
    </fill>
    <fill>
      <patternFill patternType="solid">
        <fgColor rgb="FFA6CAEC"/>
        <bgColor rgb="FF96DCF8"/>
      </patternFill>
    </fill>
    <fill>
      <patternFill patternType="solid">
        <fgColor rgb="FFFFFFD1"/>
        <bgColor rgb="FFFFFFFF"/>
      </patternFill>
    </fill>
    <fill>
      <patternFill patternType="solid">
        <fgColor rgb="FFF2CFEE"/>
        <bgColor rgb="FFFAE3D6"/>
      </patternFill>
    </fill>
    <fill>
      <patternFill patternType="solid">
        <fgColor rgb="FFFAE3D6"/>
        <bgColor rgb="FFE8E8E8"/>
      </patternFill>
    </fill>
    <fill>
      <patternFill patternType="solid">
        <fgColor rgb="FFD9F2D0"/>
        <bgColor rgb="FFE8E8E8"/>
      </patternFill>
    </fill>
    <fill>
      <patternFill patternType="solid">
        <fgColor rgb="FFDCEAF7"/>
        <bgColor rgb="FFDEEBF7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FCEDFB"/>
        <bgColor rgb="FFFAE3D6"/>
      </patternFill>
    </fill>
    <fill>
      <patternFill patternType="solid">
        <fgColor rgb="FFFCEDFB"/>
        <bgColor rgb="FFF2A18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FCEDFB"/>
      </patternFill>
    </fill>
  </fills>
  <borders count="9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theme="0"/>
      </bottom>
      <diagonal/>
    </border>
    <border>
      <left/>
      <right/>
      <top style="thin">
        <color theme="0"/>
      </top>
      <bottom style="double">
        <color theme="0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theme="0"/>
      </top>
      <bottom/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0" fontId="7" fillId="0" borderId="0" applyBorder="0" applyProtection="0"/>
  </cellStyleXfs>
  <cellXfs count="331">
    <xf numFmtId="0" fontId="0" fillId="0" borderId="0" xfId="0"/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6" fillId="2" borderId="10" xfId="0" applyFont="1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3" xfId="0" applyFill="1" applyBorder="1"/>
    <xf numFmtId="0" fontId="0" fillId="2" borderId="14" xfId="0" applyFill="1" applyBorder="1"/>
    <xf numFmtId="0" fontId="10" fillId="4" borderId="1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1" fillId="0" borderId="0" xfId="0" applyFont="1"/>
    <xf numFmtId="0" fontId="11" fillId="2" borderId="0" xfId="0" applyFont="1" applyFill="1"/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4" borderId="26" xfId="0" applyFont="1" applyFill="1" applyBorder="1"/>
    <xf numFmtId="0" fontId="16" fillId="0" borderId="26" xfId="0" applyFont="1" applyBorder="1"/>
    <xf numFmtId="0" fontId="16" fillId="8" borderId="26" xfId="0" applyFont="1" applyFill="1" applyBorder="1"/>
    <xf numFmtId="0" fontId="16" fillId="8" borderId="27" xfId="0" applyFont="1" applyFill="1" applyBorder="1"/>
    <xf numFmtId="164" fontId="16" fillId="0" borderId="25" xfId="0" applyNumberFormat="1" applyFont="1" applyBorder="1"/>
    <xf numFmtId="165" fontId="16" fillId="0" borderId="26" xfId="0" applyNumberFormat="1" applyFont="1" applyBorder="1" applyAlignment="1">
      <alignment horizontal="center" vertical="center"/>
    </xf>
    <xf numFmtId="0" fontId="16" fillId="0" borderId="27" xfId="0" applyFont="1" applyBorder="1"/>
    <xf numFmtId="0" fontId="16" fillId="0" borderId="30" xfId="0" applyFont="1" applyBorder="1" applyAlignment="1">
      <alignment horizontal="center" vertical="center"/>
    </xf>
    <xf numFmtId="0" fontId="16" fillId="4" borderId="31" xfId="0" applyFont="1" applyFill="1" applyBorder="1"/>
    <xf numFmtId="0" fontId="16" fillId="0" borderId="31" xfId="0" applyFont="1" applyBorder="1"/>
    <xf numFmtId="0" fontId="16" fillId="8" borderId="31" xfId="0" applyFont="1" applyFill="1" applyBorder="1"/>
    <xf numFmtId="0" fontId="16" fillId="8" borderId="32" xfId="0" applyFont="1" applyFill="1" applyBorder="1"/>
    <xf numFmtId="164" fontId="16" fillId="0" borderId="30" xfId="0" applyNumberFormat="1" applyFont="1" applyBorder="1"/>
    <xf numFmtId="165" fontId="16" fillId="0" borderId="31" xfId="0" applyNumberFormat="1" applyFont="1" applyBorder="1" applyAlignment="1">
      <alignment horizontal="center" vertical="center"/>
    </xf>
    <xf numFmtId="0" fontId="16" fillId="0" borderId="32" xfId="0" applyFont="1" applyBorder="1"/>
    <xf numFmtId="0" fontId="0" fillId="0" borderId="25" xfId="0" applyBorder="1" applyAlignment="1">
      <alignment horizontal="center"/>
    </xf>
    <xf numFmtId="0" fontId="0" fillId="2" borderId="37" xfId="0" applyFill="1" applyBorder="1"/>
    <xf numFmtId="0" fontId="0" fillId="0" borderId="38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2" borderId="27" xfId="0" applyFill="1" applyBorder="1"/>
    <xf numFmtId="0" fontId="0" fillId="2" borderId="46" xfId="0" applyFill="1" applyBorder="1"/>
    <xf numFmtId="0" fontId="0" fillId="2" borderId="47" xfId="0" applyFill="1" applyBorder="1"/>
    <xf numFmtId="0" fontId="7" fillId="0" borderId="0" xfId="1" applyBorder="1" applyProtection="1"/>
    <xf numFmtId="0" fontId="16" fillId="6" borderId="46" xfId="0" applyFont="1" applyFill="1" applyBorder="1"/>
    <xf numFmtId="0" fontId="16" fillId="6" borderId="54" xfId="0" applyFont="1" applyFill="1" applyBorder="1"/>
    <xf numFmtId="0" fontId="0" fillId="9" borderId="20" xfId="0" applyFill="1" applyBorder="1" applyAlignment="1" applyProtection="1">
      <alignment horizontal="center" vertical="center"/>
      <protection locked="0"/>
    </xf>
    <xf numFmtId="0" fontId="0" fillId="4" borderId="37" xfId="0" applyFill="1" applyBorder="1" applyProtection="1">
      <protection locked="0"/>
    </xf>
    <xf numFmtId="0" fontId="0" fillId="0" borderId="37" xfId="0" applyBorder="1" applyProtection="1">
      <protection locked="0"/>
    </xf>
    <xf numFmtId="0" fontId="0" fillId="8" borderId="37" xfId="0" applyFill="1" applyBorder="1" applyProtection="1">
      <protection locked="0"/>
    </xf>
    <xf numFmtId="0" fontId="0" fillId="8" borderId="39" xfId="0" applyFill="1" applyBorder="1" applyProtection="1">
      <protection locked="0"/>
    </xf>
    <xf numFmtId="164" fontId="0" fillId="0" borderId="38" xfId="0" applyNumberFormat="1" applyBorder="1" applyProtection="1">
      <protection locked="0"/>
    </xf>
    <xf numFmtId="0" fontId="0" fillId="0" borderId="40" xfId="0" applyBorder="1" applyProtection="1">
      <protection locked="0"/>
    </xf>
    <xf numFmtId="0" fontId="0" fillId="0" borderId="39" xfId="0" applyBorder="1" applyProtection="1">
      <protection locked="0"/>
    </xf>
    <xf numFmtId="0" fontId="0" fillId="9" borderId="42" xfId="0" applyFill="1" applyBorder="1" applyAlignment="1" applyProtection="1">
      <alignment horizontal="center" vertical="center"/>
      <protection locked="0"/>
    </xf>
    <xf numFmtId="0" fontId="0" fillId="4" borderId="31" xfId="0" applyFill="1" applyBorder="1" applyProtection="1">
      <protection locked="0"/>
    </xf>
    <xf numFmtId="0" fontId="0" fillId="0" borderId="31" xfId="0" applyBorder="1" applyProtection="1">
      <protection locked="0"/>
    </xf>
    <xf numFmtId="0" fontId="0" fillId="8" borderId="31" xfId="0" applyFill="1" applyBorder="1" applyProtection="1">
      <protection locked="0"/>
    </xf>
    <xf numFmtId="0" fontId="0" fillId="8" borderId="32" xfId="0" applyFill="1" applyBorder="1" applyProtection="1">
      <protection locked="0"/>
    </xf>
    <xf numFmtId="164" fontId="0" fillId="0" borderId="30" xfId="0" applyNumberFormat="1" applyBorder="1" applyProtection="1">
      <protection locked="0"/>
    </xf>
    <xf numFmtId="0" fontId="0" fillId="0" borderId="44" xfId="0" applyBorder="1" applyProtection="1">
      <protection locked="0"/>
    </xf>
    <xf numFmtId="0" fontId="0" fillId="0" borderId="32" xfId="0" applyBorder="1" applyProtection="1">
      <protection locked="0"/>
    </xf>
    <xf numFmtId="0" fontId="0" fillId="9" borderId="33" xfId="0" applyFill="1" applyBorder="1" applyAlignment="1" applyProtection="1">
      <alignment horizontal="center" vertical="center"/>
      <protection locked="0"/>
    </xf>
    <xf numFmtId="0" fontId="16" fillId="0" borderId="35" xfId="0" applyFont="1" applyBorder="1"/>
    <xf numFmtId="0" fontId="16" fillId="0" borderId="44" xfId="0" applyFont="1" applyBorder="1"/>
    <xf numFmtId="0" fontId="0" fillId="4" borderId="26" xfId="0" applyFill="1" applyBorder="1" applyProtection="1">
      <protection locked="0"/>
    </xf>
    <xf numFmtId="0" fontId="0" fillId="0" borderId="26" xfId="0" applyBorder="1" applyProtection="1">
      <protection locked="0"/>
    </xf>
    <xf numFmtId="0" fontId="0" fillId="8" borderId="26" xfId="0" applyFill="1" applyBorder="1" applyProtection="1">
      <protection locked="0"/>
    </xf>
    <xf numFmtId="0" fontId="0" fillId="8" borderId="27" xfId="0" applyFill="1" applyBorder="1" applyProtection="1">
      <protection locked="0"/>
    </xf>
    <xf numFmtId="164" fontId="0" fillId="0" borderId="25" xfId="0" applyNumberFormat="1" applyBorder="1" applyProtection="1">
      <protection locked="0"/>
    </xf>
    <xf numFmtId="0" fontId="0" fillId="0" borderId="35" xfId="0" applyBorder="1" applyProtection="1">
      <protection locked="0"/>
    </xf>
    <xf numFmtId="0" fontId="0" fillId="0" borderId="27" xfId="0" applyBorder="1" applyProtection="1">
      <protection locked="0"/>
    </xf>
    <xf numFmtId="0" fontId="0" fillId="6" borderId="36" xfId="0" applyFill="1" applyBorder="1" applyProtection="1">
      <protection locked="0"/>
    </xf>
    <xf numFmtId="0" fontId="0" fillId="6" borderId="41" xfId="0" applyFill="1" applyBorder="1" applyProtection="1">
      <protection locked="0"/>
    </xf>
    <xf numFmtId="0" fontId="0" fillId="6" borderId="45" xfId="0" applyFill="1" applyBorder="1" applyProtection="1">
      <protection locked="0"/>
    </xf>
    <xf numFmtId="0" fontId="0" fillId="0" borderId="16" xfId="0" applyBorder="1"/>
    <xf numFmtId="166" fontId="0" fillId="0" borderId="16" xfId="0" applyNumberFormat="1" applyBorder="1" applyAlignment="1">
      <alignment horizontal="center"/>
    </xf>
    <xf numFmtId="166" fontId="0" fillId="0" borderId="6" xfId="0" applyNumberFormat="1" applyBorder="1" applyAlignment="1">
      <alignment horizontal="center"/>
    </xf>
    <xf numFmtId="166" fontId="0" fillId="0" borderId="48" xfId="0" applyNumberFormat="1" applyBorder="1" applyAlignment="1">
      <alignment horizontal="center"/>
    </xf>
    <xf numFmtId="0" fontId="16" fillId="9" borderId="20" xfId="0" applyFont="1" applyFill="1" applyBorder="1" applyAlignment="1">
      <alignment horizontal="center" vertical="center"/>
    </xf>
    <xf numFmtId="0" fontId="16" fillId="7" borderId="25" xfId="0" applyFont="1" applyFill="1" applyBorder="1" applyAlignment="1">
      <alignment horizontal="center" vertical="center"/>
    </xf>
    <xf numFmtId="0" fontId="16" fillId="5" borderId="29" xfId="0" applyFont="1" applyFill="1" applyBorder="1" applyAlignment="1">
      <alignment horizontal="center"/>
    </xf>
    <xf numFmtId="0" fontId="16" fillId="9" borderId="53" xfId="0" applyFont="1" applyFill="1" applyBorder="1" applyAlignment="1">
      <alignment horizontal="center" vertical="center"/>
    </xf>
    <xf numFmtId="0" fontId="16" fillId="7" borderId="30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/>
    </xf>
    <xf numFmtId="0" fontId="0" fillId="7" borderId="37" xfId="0" applyFill="1" applyBorder="1" applyAlignment="1" applyProtection="1">
      <alignment horizontal="center" vertical="center"/>
      <protection locked="0"/>
    </xf>
    <xf numFmtId="0" fontId="0" fillId="10" borderId="38" xfId="0" applyFill="1" applyBorder="1" applyAlignment="1" applyProtection="1">
      <alignment horizontal="center" vertical="center"/>
      <protection locked="0"/>
    </xf>
    <xf numFmtId="0" fontId="0" fillId="7" borderId="31" xfId="0" applyFill="1" applyBorder="1" applyAlignment="1" applyProtection="1">
      <alignment horizontal="center" vertical="center"/>
      <protection locked="0"/>
    </xf>
    <xf numFmtId="0" fontId="0" fillId="10" borderId="30" xfId="0" applyFill="1" applyBorder="1" applyAlignment="1" applyProtection="1">
      <alignment horizontal="center" vertical="center"/>
      <protection locked="0"/>
    </xf>
    <xf numFmtId="0" fontId="10" fillId="4" borderId="15" xfId="0" applyFont="1" applyFill="1" applyBorder="1" applyAlignment="1">
      <alignment horizontal="center" vertical="center" wrapText="1"/>
    </xf>
    <xf numFmtId="0" fontId="16" fillId="7" borderId="26" xfId="0" applyFont="1" applyFill="1" applyBorder="1" applyAlignment="1">
      <alignment horizontal="center" vertical="center"/>
    </xf>
    <xf numFmtId="0" fontId="16" fillId="7" borderId="31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 vertical="center"/>
    </xf>
    <xf numFmtId="0" fontId="16" fillId="5" borderId="64" xfId="0" applyFont="1" applyFill="1" applyBorder="1" applyAlignment="1">
      <alignment horizontal="center" vertical="center"/>
    </xf>
    <xf numFmtId="0" fontId="0" fillId="7" borderId="38" xfId="0" applyFill="1" applyBorder="1" applyAlignment="1" applyProtection="1">
      <alignment horizontal="center" vertical="center"/>
      <protection locked="0"/>
    </xf>
    <xf numFmtId="0" fontId="0" fillId="7" borderId="30" xfId="0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 wrapText="1"/>
    </xf>
    <xf numFmtId="0" fontId="10" fillId="12" borderId="15" xfId="0" applyFont="1" applyFill="1" applyBorder="1" applyAlignment="1">
      <alignment horizontal="center" vertical="center" wrapText="1"/>
    </xf>
    <xf numFmtId="0" fontId="10" fillId="10" borderId="3" xfId="0" applyFont="1" applyFill="1" applyBorder="1" applyAlignment="1">
      <alignment horizontal="center" vertical="center" wrapText="1"/>
    </xf>
    <xf numFmtId="0" fontId="0" fillId="2" borderId="0" xfId="0" applyFill="1" applyAlignment="1">
      <alignment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64" fontId="18" fillId="11" borderId="61" xfId="0" applyNumberFormat="1" applyFont="1" applyFill="1" applyBorder="1" applyAlignment="1">
      <alignment horizontal="center" vertical="center"/>
    </xf>
    <xf numFmtId="164" fontId="18" fillId="11" borderId="23" xfId="0" applyNumberFormat="1" applyFont="1" applyFill="1" applyBorder="1" applyAlignment="1">
      <alignment horizontal="center" vertical="center"/>
    </xf>
    <xf numFmtId="164" fontId="19" fillId="10" borderId="21" xfId="0" applyNumberFormat="1" applyFont="1" applyFill="1" applyBorder="1" applyAlignment="1">
      <alignment horizontal="center" vertical="center"/>
    </xf>
    <xf numFmtId="164" fontId="19" fillId="12" borderId="61" xfId="0" applyNumberFormat="1" applyFont="1" applyFill="1" applyBorder="1" applyAlignment="1">
      <alignment horizontal="center" vertical="center"/>
    </xf>
    <xf numFmtId="164" fontId="19" fillId="12" borderId="22" xfId="0" applyNumberFormat="1" applyFont="1" applyFill="1" applyBorder="1" applyAlignment="1">
      <alignment horizontal="center" vertical="center"/>
    </xf>
    <xf numFmtId="164" fontId="19" fillId="12" borderId="24" xfId="0" applyNumberFormat="1" applyFont="1" applyFill="1" applyBorder="1" applyAlignment="1">
      <alignment horizontal="center" vertical="center"/>
    </xf>
    <xf numFmtId="0" fontId="16" fillId="6" borderId="36" xfId="0" applyFont="1" applyFill="1" applyBorder="1"/>
    <xf numFmtId="165" fontId="16" fillId="11" borderId="25" xfId="0" applyNumberFormat="1" applyFont="1" applyFill="1" applyBorder="1" applyAlignment="1">
      <alignment vertical="center"/>
    </xf>
    <xf numFmtId="0" fontId="16" fillId="11" borderId="27" xfId="0" applyFont="1" applyFill="1" applyBorder="1"/>
    <xf numFmtId="0" fontId="16" fillId="10" borderId="25" xfId="0" applyFont="1" applyFill="1" applyBorder="1"/>
    <xf numFmtId="0" fontId="16" fillId="12" borderId="47" xfId="0" applyFont="1" applyFill="1" applyBorder="1" applyAlignment="1">
      <alignment horizontal="center" vertical="center"/>
    </xf>
    <xf numFmtId="0" fontId="16" fillId="12" borderId="26" xfId="0" applyFont="1" applyFill="1" applyBorder="1" applyAlignment="1">
      <alignment horizontal="center" vertical="center"/>
    </xf>
    <xf numFmtId="0" fontId="16" fillId="6" borderId="45" xfId="0" applyFont="1" applyFill="1" applyBorder="1"/>
    <xf numFmtId="0" fontId="11" fillId="2" borderId="16" xfId="0" applyFont="1" applyFill="1" applyBorder="1"/>
    <xf numFmtId="0" fontId="11" fillId="2" borderId="65" xfId="0" applyFont="1" applyFill="1" applyBorder="1"/>
    <xf numFmtId="0" fontId="0" fillId="2" borderId="65" xfId="0" applyFill="1" applyBorder="1"/>
    <xf numFmtId="0" fontId="0" fillId="2" borderId="48" xfId="0" applyFill="1" applyBorder="1"/>
    <xf numFmtId="166" fontId="0" fillId="11" borderId="16" xfId="0" applyNumberFormat="1" applyFill="1" applyBorder="1" applyAlignment="1">
      <alignment horizontal="center"/>
    </xf>
    <xf numFmtId="166" fontId="0" fillId="12" borderId="16" xfId="0" applyNumberFormat="1" applyFill="1" applyBorder="1" applyAlignment="1">
      <alignment horizontal="center"/>
    </xf>
    <xf numFmtId="166" fontId="0" fillId="10" borderId="6" xfId="0" applyNumberFormat="1" applyFill="1" applyBorder="1" applyAlignment="1">
      <alignment horizontal="center"/>
    </xf>
    <xf numFmtId="0" fontId="12" fillId="0" borderId="4" xfId="0" applyFont="1" applyBorder="1" applyAlignment="1">
      <alignment horizontal="center" vertical="center" wrapText="1"/>
    </xf>
    <xf numFmtId="164" fontId="19" fillId="10" borderId="24" xfId="0" applyNumberFormat="1" applyFont="1" applyFill="1" applyBorder="1" applyAlignment="1">
      <alignment horizontal="center" vertical="center"/>
    </xf>
    <xf numFmtId="0" fontId="16" fillId="10" borderId="35" xfId="0" applyFont="1" applyFill="1" applyBorder="1"/>
    <xf numFmtId="0" fontId="16" fillId="12" borderId="46" xfId="0" applyFont="1" applyFill="1" applyBorder="1" applyAlignment="1">
      <alignment horizontal="center" vertical="center"/>
    </xf>
    <xf numFmtId="0" fontId="16" fillId="5" borderId="20" xfId="0" applyFont="1" applyFill="1" applyBorder="1" applyAlignment="1">
      <alignment horizontal="center"/>
    </xf>
    <xf numFmtId="165" fontId="16" fillId="11" borderId="34" xfId="0" applyNumberFormat="1" applyFont="1" applyFill="1" applyBorder="1" applyAlignment="1">
      <alignment vertical="center"/>
    </xf>
    <xf numFmtId="0" fontId="16" fillId="12" borderId="12" xfId="0" applyFont="1" applyFill="1" applyBorder="1" applyAlignment="1">
      <alignment horizontal="center" vertical="center"/>
    </xf>
    <xf numFmtId="0" fontId="16" fillId="12" borderId="52" xfId="0" applyFont="1" applyFill="1" applyBorder="1" applyAlignment="1">
      <alignment horizontal="center" vertical="center"/>
    </xf>
    <xf numFmtId="0" fontId="16" fillId="12" borderId="11" xfId="0" applyFont="1" applyFill="1" applyBorder="1" applyAlignment="1">
      <alignment horizontal="center" vertical="center"/>
    </xf>
    <xf numFmtId="0" fontId="16" fillId="5" borderId="33" xfId="0" applyFont="1" applyFill="1" applyBorder="1" applyAlignment="1">
      <alignment horizontal="center"/>
    </xf>
    <xf numFmtId="0" fontId="0" fillId="11" borderId="55" xfId="0" applyFill="1" applyBorder="1" applyAlignment="1" applyProtection="1">
      <alignment horizontal="center" vertical="center"/>
      <protection locked="0"/>
    </xf>
    <xf numFmtId="0" fontId="0" fillId="11" borderId="57" xfId="0" applyFill="1" applyBorder="1" applyAlignment="1" applyProtection="1">
      <alignment horizontal="center" vertical="center"/>
      <protection locked="0"/>
    </xf>
    <xf numFmtId="0" fontId="0" fillId="10" borderId="55" xfId="0" applyFill="1" applyBorder="1" applyAlignment="1" applyProtection="1">
      <alignment horizontal="center" vertical="center"/>
      <protection locked="0"/>
    </xf>
    <xf numFmtId="0" fontId="0" fillId="10" borderId="58" xfId="0" applyFill="1" applyBorder="1" applyAlignment="1" applyProtection="1">
      <alignment horizontal="center" vertical="center"/>
      <protection locked="0"/>
    </xf>
    <xf numFmtId="0" fontId="0" fillId="12" borderId="60" xfId="0" applyFill="1" applyBorder="1" applyAlignment="1" applyProtection="1">
      <alignment horizontal="center" vertical="center"/>
      <protection locked="0"/>
    </xf>
    <xf numFmtId="0" fontId="0" fillId="12" borderId="56" xfId="0" applyFill="1" applyBorder="1" applyAlignment="1" applyProtection="1">
      <alignment horizontal="center" vertical="center"/>
      <protection locked="0"/>
    </xf>
    <xf numFmtId="0" fontId="0" fillId="12" borderId="58" xfId="0" applyFill="1" applyBorder="1" applyAlignment="1" applyProtection="1">
      <alignment horizontal="center" vertical="center"/>
      <protection locked="0"/>
    </xf>
    <xf numFmtId="0" fontId="0" fillId="5" borderId="29" xfId="0" applyFill="1" applyBorder="1" applyAlignment="1">
      <alignment horizontal="center"/>
    </xf>
    <xf numFmtId="0" fontId="0" fillId="11" borderId="38" xfId="0" applyFill="1" applyBorder="1" applyAlignment="1" applyProtection="1">
      <alignment horizontal="center" vertical="center"/>
      <protection locked="0"/>
    </xf>
    <xf numFmtId="0" fontId="0" fillId="11" borderId="39" xfId="0" applyFill="1" applyBorder="1" applyAlignment="1" applyProtection="1">
      <alignment horizontal="center" vertical="center"/>
      <protection locked="0"/>
    </xf>
    <xf numFmtId="0" fontId="0" fillId="10" borderId="40" xfId="0" applyFill="1" applyBorder="1" applyAlignment="1" applyProtection="1">
      <alignment horizontal="center" vertical="center"/>
      <protection locked="0"/>
    </xf>
    <xf numFmtId="0" fontId="0" fillId="12" borderId="63" xfId="0" applyFill="1" applyBorder="1" applyAlignment="1" applyProtection="1">
      <alignment horizontal="center" vertical="center"/>
      <protection locked="0"/>
    </xf>
    <xf numFmtId="0" fontId="0" fillId="12" borderId="37" xfId="0" applyFill="1" applyBorder="1" applyAlignment="1" applyProtection="1">
      <alignment horizontal="center" vertical="center"/>
      <protection locked="0"/>
    </xf>
    <xf numFmtId="0" fontId="0" fillId="12" borderId="40" xfId="0" applyFill="1" applyBorder="1" applyAlignment="1" applyProtection="1">
      <alignment horizontal="center" vertical="center"/>
      <protection locked="0"/>
    </xf>
    <xf numFmtId="0" fontId="0" fillId="12" borderId="47" xfId="0" applyFill="1" applyBorder="1" applyAlignment="1" applyProtection="1">
      <alignment horizontal="center" vertical="center"/>
      <protection locked="0"/>
    </xf>
    <xf numFmtId="0" fontId="0" fillId="12" borderId="26" xfId="0" applyFill="1" applyBorder="1" applyAlignment="1" applyProtection="1">
      <alignment horizontal="center" vertical="center"/>
      <protection locked="0"/>
    </xf>
    <xf numFmtId="0" fontId="0" fillId="12" borderId="35" xfId="0" applyFill="1" applyBorder="1" applyAlignment="1" applyProtection="1">
      <alignment horizontal="center" vertical="center"/>
      <protection locked="0"/>
    </xf>
    <xf numFmtId="0" fontId="0" fillId="11" borderId="30" xfId="0" applyFill="1" applyBorder="1" applyAlignment="1" applyProtection="1">
      <alignment horizontal="center" vertical="center"/>
      <protection locked="0"/>
    </xf>
    <xf numFmtId="0" fontId="0" fillId="11" borderId="32" xfId="0" applyFill="1" applyBorder="1" applyAlignment="1" applyProtection="1">
      <alignment horizontal="center" vertical="center"/>
      <protection locked="0"/>
    </xf>
    <xf numFmtId="0" fontId="0" fillId="10" borderId="44" xfId="0" applyFill="1" applyBorder="1" applyAlignment="1" applyProtection="1">
      <alignment horizontal="center" vertical="center"/>
      <protection locked="0"/>
    </xf>
    <xf numFmtId="0" fontId="0" fillId="12" borderId="62" xfId="0" applyFill="1" applyBorder="1" applyAlignment="1" applyProtection="1">
      <alignment horizontal="center" vertical="center"/>
      <protection locked="0"/>
    </xf>
    <xf numFmtId="0" fontId="0" fillId="12" borderId="31" xfId="0" applyFill="1" applyBorder="1" applyAlignment="1" applyProtection="1">
      <alignment horizontal="center" vertical="center"/>
      <protection locked="0"/>
    </xf>
    <xf numFmtId="0" fontId="0" fillId="12" borderId="44" xfId="0" applyFill="1" applyBorder="1" applyAlignment="1" applyProtection="1">
      <alignment horizontal="center" vertical="center"/>
      <protection locked="0"/>
    </xf>
    <xf numFmtId="0" fontId="0" fillId="5" borderId="9" xfId="0" applyFill="1" applyBorder="1" applyAlignment="1">
      <alignment horizontal="center"/>
    </xf>
    <xf numFmtId="0" fontId="0" fillId="2" borderId="1" xfId="0" applyFill="1" applyBorder="1"/>
    <xf numFmtId="166" fontId="0" fillId="2" borderId="0" xfId="0" applyNumberFormat="1" applyFill="1"/>
    <xf numFmtId="0" fontId="1" fillId="2" borderId="0" xfId="0" applyFont="1" applyFill="1"/>
    <xf numFmtId="0" fontId="0" fillId="2" borderId="40" xfId="0" applyFill="1" applyBorder="1" applyAlignment="1">
      <alignment horizontal="center" vertical="center"/>
    </xf>
    <xf numFmtId="0" fontId="2" fillId="2" borderId="38" xfId="0" applyFont="1" applyFill="1" applyBorder="1"/>
    <xf numFmtId="0" fontId="2" fillId="2" borderId="37" xfId="0" applyFont="1" applyFill="1" applyBorder="1" applyAlignment="1">
      <alignment horizontal="center" vertical="center"/>
    </xf>
    <xf numFmtId="166" fontId="2" fillId="2" borderId="37" xfId="0" applyNumberFormat="1" applyFont="1" applyFill="1" applyBorder="1" applyAlignment="1">
      <alignment horizontal="center" vertical="center"/>
    </xf>
    <xf numFmtId="0" fontId="2" fillId="2" borderId="30" xfId="0" applyFont="1" applyFill="1" applyBorder="1"/>
    <xf numFmtId="0" fontId="2" fillId="2" borderId="31" xfId="0" applyFont="1" applyFill="1" applyBorder="1" applyAlignment="1">
      <alignment horizontal="center" vertical="center"/>
    </xf>
    <xf numFmtId="166" fontId="2" fillId="2" borderId="31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67" xfId="0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2" fillId="2" borderId="41" xfId="0" applyFont="1" applyFill="1" applyBorder="1"/>
    <xf numFmtId="0" fontId="2" fillId="2" borderId="39" xfId="0" applyFont="1" applyFill="1" applyBorder="1" applyAlignment="1">
      <alignment horizontal="center" vertical="center"/>
    </xf>
    <xf numFmtId="0" fontId="2" fillId="2" borderId="45" xfId="0" applyFont="1" applyFill="1" applyBorder="1"/>
    <xf numFmtId="0" fontId="2" fillId="2" borderId="32" xfId="0" applyFont="1" applyFill="1" applyBorder="1" applyAlignment="1">
      <alignment horizontal="center" vertical="center"/>
    </xf>
    <xf numFmtId="164" fontId="0" fillId="0" borderId="0" xfId="0" applyNumberFormat="1"/>
    <xf numFmtId="0" fontId="0" fillId="2" borderId="71" xfId="0" applyFill="1" applyBorder="1"/>
    <xf numFmtId="0" fontId="0" fillId="2" borderId="72" xfId="0" applyFill="1" applyBorder="1"/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/>
    <xf numFmtId="0" fontId="0" fillId="2" borderId="77" xfId="0" applyFill="1" applyBorder="1"/>
    <xf numFmtId="0" fontId="0" fillId="2" borderId="78" xfId="0" applyFill="1" applyBorder="1"/>
    <xf numFmtId="166" fontId="0" fillId="0" borderId="45" xfId="0" applyNumberFormat="1" applyBorder="1" applyAlignment="1">
      <alignment horizontal="center"/>
    </xf>
    <xf numFmtId="166" fontId="0" fillId="0" borderId="44" xfId="0" applyNumberFormat="1" applyBorder="1" applyAlignment="1">
      <alignment horizontal="center"/>
    </xf>
    <xf numFmtId="0" fontId="17" fillId="4" borderId="25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6" fillId="7" borderId="34" xfId="0" applyFont="1" applyFill="1" applyBorder="1" applyAlignment="1">
      <alignment horizontal="center" vertical="center"/>
    </xf>
    <xf numFmtId="0" fontId="0" fillId="0" borderId="0" xfId="0" quotePrefix="1"/>
    <xf numFmtId="0" fontId="0" fillId="5" borderId="51" xfId="0" applyFill="1" applyBorder="1" applyAlignment="1">
      <alignment horizontal="center"/>
    </xf>
    <xf numFmtId="0" fontId="16" fillId="16" borderId="31" xfId="0" applyFont="1" applyFill="1" applyBorder="1" applyAlignment="1">
      <alignment horizontal="center" vertical="center"/>
    </xf>
    <xf numFmtId="0" fontId="16" fillId="17" borderId="31" xfId="0" applyFont="1" applyFill="1" applyBorder="1" applyAlignment="1">
      <alignment horizontal="center" vertical="center"/>
    </xf>
    <xf numFmtId="0" fontId="16" fillId="17" borderId="44" xfId="0" applyFont="1" applyFill="1" applyBorder="1" applyAlignment="1">
      <alignment horizontal="center" vertical="center"/>
    </xf>
    <xf numFmtId="0" fontId="0" fillId="16" borderId="37" xfId="0" applyFill="1" applyBorder="1" applyAlignment="1" applyProtection="1">
      <alignment horizontal="center" vertical="center"/>
      <protection locked="0"/>
    </xf>
    <xf numFmtId="0" fontId="0" fillId="17" borderId="37" xfId="0" applyFill="1" applyBorder="1" applyAlignment="1" applyProtection="1">
      <alignment horizontal="center" vertical="center"/>
      <protection locked="0"/>
    </xf>
    <xf numFmtId="0" fontId="0" fillId="17" borderId="40" xfId="0" applyFill="1" applyBorder="1" applyAlignment="1" applyProtection="1">
      <alignment horizontal="center" vertical="center"/>
      <protection locked="0"/>
    </xf>
    <xf numFmtId="0" fontId="0" fillId="7" borderId="55" xfId="0" applyFill="1" applyBorder="1" applyAlignment="1" applyProtection="1">
      <alignment horizontal="center" vertical="center"/>
      <protection locked="0"/>
    </xf>
    <xf numFmtId="0" fontId="0" fillId="7" borderId="56" xfId="0" applyFill="1" applyBorder="1" applyAlignment="1" applyProtection="1">
      <alignment horizontal="center" vertical="center"/>
      <protection locked="0"/>
    </xf>
    <xf numFmtId="0" fontId="0" fillId="16" borderId="56" xfId="0" applyFill="1" applyBorder="1" applyAlignment="1" applyProtection="1">
      <alignment horizontal="center" vertical="center"/>
      <protection locked="0"/>
    </xf>
    <xf numFmtId="0" fontId="0" fillId="17" borderId="56" xfId="0" applyFill="1" applyBorder="1" applyAlignment="1" applyProtection="1">
      <alignment horizontal="center" vertical="center"/>
      <protection locked="0"/>
    </xf>
    <xf numFmtId="0" fontId="0" fillId="17" borderId="58" xfId="0" applyFill="1" applyBorder="1" applyAlignment="1" applyProtection="1">
      <alignment horizontal="center" vertical="center"/>
      <protection locked="0"/>
    </xf>
    <xf numFmtId="0" fontId="0" fillId="16" borderId="31" xfId="0" applyFill="1" applyBorder="1" applyAlignment="1" applyProtection="1">
      <alignment horizontal="center" vertical="center"/>
      <protection locked="0"/>
    </xf>
    <xf numFmtId="0" fontId="0" fillId="17" borderId="31" xfId="0" applyFill="1" applyBorder="1" applyAlignment="1" applyProtection="1">
      <alignment horizontal="center" vertical="center"/>
      <protection locked="0"/>
    </xf>
    <xf numFmtId="0" fontId="0" fillId="17" borderId="44" xfId="0" applyFill="1" applyBorder="1" applyAlignment="1" applyProtection="1">
      <alignment horizontal="center" vertical="center"/>
      <protection locked="0"/>
    </xf>
    <xf numFmtId="0" fontId="16" fillId="7" borderId="52" xfId="0" applyFont="1" applyFill="1" applyBorder="1" applyAlignment="1">
      <alignment horizontal="center" vertical="center"/>
    </xf>
    <xf numFmtId="0" fontId="16" fillId="16" borderId="52" xfId="0" applyFont="1" applyFill="1" applyBorder="1" applyAlignment="1">
      <alignment horizontal="center" vertical="center"/>
    </xf>
    <xf numFmtId="0" fontId="16" fillId="17" borderId="52" xfId="0" applyFont="1" applyFill="1" applyBorder="1" applyAlignment="1">
      <alignment horizontal="center" vertical="center"/>
    </xf>
    <xf numFmtId="0" fontId="16" fillId="17" borderId="82" xfId="0" applyFont="1" applyFill="1" applyBorder="1" applyAlignment="1">
      <alignment horizontal="center" vertical="center"/>
    </xf>
    <xf numFmtId="0" fontId="16" fillId="16" borderId="26" xfId="0" applyFont="1" applyFill="1" applyBorder="1" applyAlignment="1">
      <alignment horizontal="center" vertical="center"/>
    </xf>
    <xf numFmtId="0" fontId="16" fillId="17" borderId="26" xfId="0" applyFont="1" applyFill="1" applyBorder="1" applyAlignment="1">
      <alignment horizontal="center" vertical="center"/>
    </xf>
    <xf numFmtId="0" fontId="16" fillId="17" borderId="35" xfId="0" applyFont="1" applyFill="1" applyBorder="1" applyAlignment="1">
      <alignment horizontal="center" vertical="center"/>
    </xf>
    <xf numFmtId="164" fontId="16" fillId="7" borderId="21" xfId="0" applyNumberFormat="1" applyFont="1" applyFill="1" applyBorder="1" applyAlignment="1">
      <alignment horizontal="center" vertical="center"/>
    </xf>
    <xf numFmtId="164" fontId="16" fillId="7" borderId="22" xfId="0" applyNumberFormat="1" applyFont="1" applyFill="1" applyBorder="1" applyAlignment="1">
      <alignment horizontal="center" vertical="center"/>
    </xf>
    <xf numFmtId="164" fontId="16" fillId="16" borderId="22" xfId="0" applyNumberFormat="1" applyFont="1" applyFill="1" applyBorder="1" applyAlignment="1">
      <alignment horizontal="center" vertical="center"/>
    </xf>
    <xf numFmtId="164" fontId="16" fillId="17" borderId="22" xfId="0" applyNumberFormat="1" applyFont="1" applyFill="1" applyBorder="1" applyAlignment="1">
      <alignment horizontal="center" vertical="center"/>
    </xf>
    <xf numFmtId="164" fontId="16" fillId="17" borderId="24" xfId="0" applyNumberFormat="1" applyFont="1" applyFill="1" applyBorder="1" applyAlignment="1">
      <alignment horizontal="center" vertical="center"/>
    </xf>
    <xf numFmtId="0" fontId="0" fillId="18" borderId="0" xfId="0" applyFill="1"/>
    <xf numFmtId="164" fontId="0" fillId="18" borderId="0" xfId="0" applyNumberFormat="1" applyFill="1"/>
    <xf numFmtId="0" fontId="0" fillId="18" borderId="0" xfId="0" applyFill="1" applyAlignment="1">
      <alignment wrapText="1"/>
    </xf>
    <xf numFmtId="164" fontId="19" fillId="10" borderId="83" xfId="0" applyNumberFormat="1" applyFont="1" applyFill="1" applyBorder="1" applyAlignment="1">
      <alignment horizontal="center" vertical="center"/>
    </xf>
    <xf numFmtId="0" fontId="16" fillId="10" borderId="46" xfId="0" applyFont="1" applyFill="1" applyBorder="1"/>
    <xf numFmtId="0" fontId="0" fillId="10" borderId="81" xfId="0" applyFill="1" applyBorder="1" applyAlignment="1" applyProtection="1">
      <alignment horizontal="center" vertical="center"/>
      <protection locked="0"/>
    </xf>
    <xf numFmtId="0" fontId="0" fillId="10" borderId="59" xfId="0" applyFill="1" applyBorder="1" applyAlignment="1" applyProtection="1">
      <alignment horizontal="center" vertical="center"/>
      <protection locked="0"/>
    </xf>
    <xf numFmtId="0" fontId="0" fillId="10" borderId="54" xfId="0" applyFill="1" applyBorder="1" applyAlignment="1" applyProtection="1">
      <alignment horizontal="center" vertical="center"/>
      <protection locked="0"/>
    </xf>
    <xf numFmtId="0" fontId="21" fillId="0" borderId="0" xfId="0" applyFont="1"/>
    <xf numFmtId="164" fontId="18" fillId="11" borderId="83" xfId="0" applyNumberFormat="1" applyFont="1" applyFill="1" applyBorder="1" applyAlignment="1">
      <alignment horizontal="center" vertical="center"/>
    </xf>
    <xf numFmtId="165" fontId="16" fillId="11" borderId="46" xfId="0" applyNumberFormat="1" applyFont="1" applyFill="1" applyBorder="1" applyAlignment="1">
      <alignment vertical="center"/>
    </xf>
    <xf numFmtId="165" fontId="16" fillId="11" borderId="0" xfId="0" applyNumberFormat="1" applyFont="1" applyFill="1" applyAlignment="1">
      <alignment vertical="center"/>
    </xf>
    <xf numFmtId="0" fontId="0" fillId="11" borderId="81" xfId="0" applyFill="1" applyBorder="1" applyAlignment="1" applyProtection="1">
      <alignment horizontal="center" vertical="center"/>
      <protection locked="0"/>
    </xf>
    <xf numFmtId="0" fontId="0" fillId="11" borderId="59" xfId="0" applyFill="1" applyBorder="1" applyAlignment="1" applyProtection="1">
      <alignment horizontal="center" vertical="center"/>
      <protection locked="0"/>
    </xf>
    <xf numFmtId="0" fontId="0" fillId="11" borderId="54" xfId="0" applyFill="1" applyBorder="1" applyAlignment="1" applyProtection="1">
      <alignment horizontal="center" vertical="center"/>
      <protection locked="0"/>
    </xf>
    <xf numFmtId="0" fontId="11" fillId="2" borderId="0" xfId="0" applyFont="1" applyFill="1" applyAlignment="1">
      <alignment horizontal="left"/>
    </xf>
    <xf numFmtId="0" fontId="0" fillId="0" borderId="14" xfId="0" applyBorder="1"/>
    <xf numFmtId="164" fontId="0" fillId="2" borderId="0" xfId="0" applyNumberFormat="1" applyFill="1"/>
    <xf numFmtId="0" fontId="3" fillId="2" borderId="0" xfId="0" applyFont="1" applyFill="1"/>
    <xf numFmtId="0" fontId="5" fillId="2" borderId="0" xfId="0" applyFont="1" applyFill="1"/>
    <xf numFmtId="0" fontId="0" fillId="19" borderId="0" xfId="0" applyFill="1"/>
    <xf numFmtId="0" fontId="0" fillId="19" borderId="5" xfId="0" applyFill="1" applyBorder="1"/>
    <xf numFmtId="0" fontId="0" fillId="19" borderId="4" xfId="0" applyFill="1" applyBorder="1"/>
    <xf numFmtId="0" fontId="0" fillId="19" borderId="7" xfId="0" applyFill="1" applyBorder="1"/>
    <xf numFmtId="0" fontId="0" fillId="19" borderId="8" xfId="0" applyFill="1" applyBorder="1"/>
    <xf numFmtId="0" fontId="0" fillId="19" borderId="9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16" fillId="8" borderId="27" xfId="0" applyFont="1" applyFill="1" applyBorder="1" applyAlignment="1">
      <alignment horizontal="left" vertical="center" wrapText="1"/>
    </xf>
    <xf numFmtId="0" fontId="16" fillId="8" borderId="32" xfId="0" applyFont="1" applyFill="1" applyBorder="1" applyAlignment="1">
      <alignment horizontal="left" vertical="center" wrapText="1"/>
    </xf>
    <xf numFmtId="0" fontId="0" fillId="8" borderId="27" xfId="0" applyFill="1" applyBorder="1" applyAlignment="1" applyProtection="1">
      <alignment horizontal="left" vertical="center" wrapText="1"/>
      <protection locked="0"/>
    </xf>
    <xf numFmtId="0" fontId="0" fillId="8" borderId="39" xfId="0" applyFill="1" applyBorder="1" applyAlignment="1" applyProtection="1">
      <alignment horizontal="left" vertical="center" wrapText="1"/>
      <protection locked="0"/>
    </xf>
    <xf numFmtId="0" fontId="0" fillId="8" borderId="32" xfId="0" applyFill="1" applyBorder="1" applyAlignment="1" applyProtection="1">
      <alignment horizontal="left" vertical="center" wrapText="1"/>
      <protection locked="0"/>
    </xf>
    <xf numFmtId="0" fontId="0" fillId="2" borderId="46" xfId="0" applyFill="1" applyBorder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84" xfId="0" applyFill="1" applyBorder="1"/>
    <xf numFmtId="0" fontId="16" fillId="17" borderId="29" xfId="0" applyFont="1" applyFill="1" applyBorder="1" applyAlignment="1">
      <alignment horizontal="center" vertical="center"/>
    </xf>
    <xf numFmtId="0" fontId="16" fillId="17" borderId="4" xfId="0" applyFont="1" applyFill="1" applyBorder="1" applyAlignment="1">
      <alignment horizontal="center" vertical="center"/>
    </xf>
    <xf numFmtId="0" fontId="16" fillId="17" borderId="86" xfId="0" applyFont="1" applyFill="1" applyBorder="1" applyAlignment="1">
      <alignment horizontal="center" vertical="center"/>
    </xf>
    <xf numFmtId="0" fontId="16" fillId="17" borderId="87" xfId="0" applyFont="1" applyFill="1" applyBorder="1" applyAlignment="1">
      <alignment horizontal="center" vertical="center"/>
    </xf>
    <xf numFmtId="0" fontId="16" fillId="17" borderId="88" xfId="0" applyFont="1" applyFill="1" applyBorder="1" applyAlignment="1">
      <alignment horizontal="center" vertical="center"/>
    </xf>
    <xf numFmtId="0" fontId="0" fillId="17" borderId="57" xfId="0" applyFill="1" applyBorder="1" applyAlignment="1" applyProtection="1">
      <alignment horizontal="center" vertical="center"/>
      <protection locked="0"/>
    </xf>
    <xf numFmtId="0" fontId="0" fillId="17" borderId="39" xfId="0" applyFill="1" applyBorder="1" applyAlignment="1" applyProtection="1">
      <alignment horizontal="center" vertical="center"/>
      <protection locked="0"/>
    </xf>
    <xf numFmtId="0" fontId="0" fillId="17" borderId="32" xfId="0" applyFill="1" applyBorder="1" applyAlignment="1" applyProtection="1">
      <alignment horizontal="center" vertical="center"/>
      <protection locked="0"/>
    </xf>
    <xf numFmtId="0" fontId="0" fillId="2" borderId="89" xfId="0" applyFill="1" applyBorder="1"/>
    <xf numFmtId="0" fontId="0" fillId="2" borderId="39" xfId="0" applyFill="1" applyBorder="1"/>
    <xf numFmtId="0" fontId="0" fillId="2" borderId="11" xfId="0" applyFill="1" applyBorder="1" applyAlignment="1">
      <alignment horizontal="center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23" fillId="0" borderId="6" xfId="0" applyFont="1" applyBorder="1" applyAlignment="1">
      <alignment horizontal="center" vertical="center" wrapText="1"/>
    </xf>
    <xf numFmtId="0" fontId="22" fillId="3" borderId="16" xfId="0" applyFont="1" applyFill="1" applyBorder="1" applyAlignment="1">
      <alignment horizontal="center" vertical="center"/>
    </xf>
    <xf numFmtId="0" fontId="22" fillId="3" borderId="65" xfId="0" applyFont="1" applyFill="1" applyBorder="1" applyAlignment="1">
      <alignment horizontal="center" vertical="center"/>
    </xf>
    <xf numFmtId="0" fontId="22" fillId="3" borderId="48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left"/>
    </xf>
    <xf numFmtId="0" fontId="8" fillId="0" borderId="79" xfId="0" applyFont="1" applyBorder="1" applyAlignment="1">
      <alignment horizontal="center" wrapText="1"/>
    </xf>
    <xf numFmtId="0" fontId="8" fillId="0" borderId="80" xfId="0" applyFont="1" applyBorder="1" applyAlignment="1">
      <alignment horizontal="center" wrapText="1"/>
    </xf>
    <xf numFmtId="0" fontId="2" fillId="0" borderId="17" xfId="0" applyFont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 wrapText="1"/>
    </xf>
    <xf numFmtId="0" fontId="2" fillId="0" borderId="36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14" fillId="6" borderId="17" xfId="0" applyFont="1" applyFill="1" applyBorder="1" applyAlignment="1">
      <alignment horizontal="center" vertical="center"/>
    </xf>
    <xf numFmtId="0" fontId="2" fillId="7" borderId="55" xfId="0" applyFont="1" applyFill="1" applyBorder="1" applyAlignment="1">
      <alignment horizontal="center" vertical="center"/>
    </xf>
    <xf numFmtId="0" fontId="2" fillId="7" borderId="56" xfId="0" applyFont="1" applyFill="1" applyBorder="1" applyAlignment="1">
      <alignment horizontal="center" vertical="center"/>
    </xf>
    <xf numFmtId="0" fontId="2" fillId="7" borderId="58" xfId="0" applyFont="1" applyFill="1" applyBorder="1" applyAlignment="1">
      <alignment horizontal="center" vertical="center"/>
    </xf>
    <xf numFmtId="0" fontId="2" fillId="7" borderId="15" xfId="0" applyFont="1" applyFill="1" applyBorder="1" applyAlignment="1">
      <alignment horizontal="center" vertical="center" wrapText="1"/>
    </xf>
    <xf numFmtId="0" fontId="2" fillId="7" borderId="85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wrapText="1"/>
    </xf>
    <xf numFmtId="0" fontId="2" fillId="5" borderId="3" xfId="0" applyFont="1" applyFill="1" applyBorder="1" applyAlignment="1">
      <alignment horizontal="center" vertical="center" wrapText="1"/>
    </xf>
    <xf numFmtId="0" fontId="14" fillId="6" borderId="49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4" fillId="6" borderId="50" xfId="0" applyFont="1" applyFill="1" applyBorder="1" applyAlignment="1">
      <alignment horizontal="center" vertical="center"/>
    </xf>
    <xf numFmtId="0" fontId="2" fillId="11" borderId="2" xfId="0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3" fillId="14" borderId="55" xfId="0" applyFont="1" applyFill="1" applyBorder="1" applyAlignment="1">
      <alignment horizontal="center" vertical="center"/>
    </xf>
    <xf numFmtId="0" fontId="3" fillId="14" borderId="56" xfId="0" applyFont="1" applyFill="1" applyBorder="1" applyAlignment="1">
      <alignment horizontal="center" vertical="center"/>
    </xf>
    <xf numFmtId="0" fontId="3" fillId="14" borderId="58" xfId="0" applyFont="1" applyFill="1" applyBorder="1" applyAlignment="1">
      <alignment horizontal="center" vertical="center"/>
    </xf>
    <xf numFmtId="166" fontId="2" fillId="13" borderId="44" xfId="0" applyNumberFormat="1" applyFont="1" applyFill="1" applyBorder="1" applyAlignment="1">
      <alignment horizontal="center" vertical="center"/>
    </xf>
    <xf numFmtId="166" fontId="20" fillId="15" borderId="38" xfId="0" applyNumberFormat="1" applyFont="1" applyFill="1" applyBorder="1" applyAlignment="1">
      <alignment horizontal="center" vertical="center"/>
    </xf>
    <xf numFmtId="166" fontId="20" fillId="15" borderId="37" xfId="0" applyNumberFormat="1" applyFont="1" applyFill="1" applyBorder="1" applyAlignment="1">
      <alignment horizontal="center" vertical="center"/>
    </xf>
    <xf numFmtId="166" fontId="20" fillId="15" borderId="40" xfId="0" applyNumberFormat="1" applyFont="1" applyFill="1" applyBorder="1" applyAlignment="1">
      <alignment horizontal="center" vertical="center"/>
    </xf>
    <xf numFmtId="166" fontId="20" fillId="15" borderId="30" xfId="0" applyNumberFormat="1" applyFont="1" applyFill="1" applyBorder="1" applyAlignment="1">
      <alignment horizontal="center" vertical="center"/>
    </xf>
    <xf numFmtId="166" fontId="20" fillId="15" borderId="31" xfId="0" applyNumberFormat="1" applyFont="1" applyFill="1" applyBorder="1" applyAlignment="1">
      <alignment horizontal="center" vertical="center"/>
    </xf>
    <xf numFmtId="166" fontId="20" fillId="15" borderId="44" xfId="0" applyNumberFormat="1" applyFont="1" applyFill="1" applyBorder="1" applyAlignment="1">
      <alignment horizontal="center" vertical="center"/>
    </xf>
    <xf numFmtId="166" fontId="2" fillId="13" borderId="82" xfId="0" applyNumberFormat="1" applyFont="1" applyFill="1" applyBorder="1" applyAlignment="1">
      <alignment horizontal="center" vertical="center"/>
    </xf>
    <xf numFmtId="166" fontId="2" fillId="13" borderId="90" xfId="0" applyNumberFormat="1" applyFont="1" applyFill="1" applyBorder="1" applyAlignment="1">
      <alignment horizontal="center" vertical="center"/>
    </xf>
    <xf numFmtId="166" fontId="2" fillId="13" borderId="66" xfId="0" applyNumberFormat="1" applyFont="1" applyFill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6DCF8"/>
      <rgbColor rgb="FF993366"/>
      <rgbColor rgb="FFFFFFD1"/>
      <rgbColor rgb="FFDEEBF7"/>
      <rgbColor rgb="FF660066"/>
      <rgbColor rgb="FFF2A18F"/>
      <rgbColor rgb="FF0070C0"/>
      <rgbColor rgb="FFD1D1D1"/>
      <rgbColor rgb="FF000080"/>
      <rgbColor rgb="FFFF00FF"/>
      <rgbColor rgb="FFFCEDFB"/>
      <rgbColor rgb="FF00FFFF"/>
      <rgbColor rgb="FF800080"/>
      <rgbColor rgb="FF800000"/>
      <rgbColor rgb="FF008080"/>
      <rgbColor rgb="FF0000FF"/>
      <rgbColor rgb="FF00CCFF"/>
      <rgbColor rgb="FFDCEAF7"/>
      <rgbColor rgb="FFD9F2D0"/>
      <rgbColor rgb="FFFAE3D6"/>
      <rgbColor rgb="FFA6CAEC"/>
      <rgbColor rgb="FFE59EDD"/>
      <rgbColor rgb="FFF2CFEE"/>
      <rgbColor rgb="FFF4B183"/>
      <rgbColor rgb="FF3366FF"/>
      <rgbColor rgb="FF33CCCC"/>
      <rgbColor rgb="FF99CC00"/>
      <rgbColor rgb="FFFFC000"/>
      <rgbColor rgb="FFFF9900"/>
      <rgbColor rgb="FFFF6600"/>
      <rgbColor rgb="FF467886"/>
      <rgbColor rgb="FF969696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700000"/>
      <color rgb="FFFCED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228600</xdr:colOff>
      <xdr:row>1</xdr:row>
      <xdr:rowOff>142920</xdr:rowOff>
    </xdr:from>
    <xdr:to>
      <xdr:col>9</xdr:col>
      <xdr:colOff>82440</xdr:colOff>
      <xdr:row>10</xdr:row>
      <xdr:rowOff>25276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26280" y="142920"/>
          <a:ext cx="2031120" cy="15850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523800</xdr:colOff>
      <xdr:row>5</xdr:row>
      <xdr:rowOff>162000</xdr:rowOff>
    </xdr:from>
    <xdr:to>
      <xdr:col>17</xdr:col>
      <xdr:colOff>290387</xdr:colOff>
      <xdr:row>13</xdr:row>
      <xdr:rowOff>42657</xdr:rowOff>
    </xdr:to>
    <xdr:pic>
      <xdr:nvPicPr>
        <xdr:cNvPr id="3" name="Obraz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617760" y="1428840"/>
          <a:ext cx="2309400" cy="1875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495360</xdr:colOff>
      <xdr:row>5</xdr:row>
      <xdr:rowOff>152280</xdr:rowOff>
    </xdr:from>
    <xdr:to>
      <xdr:col>17</xdr:col>
      <xdr:colOff>275479</xdr:colOff>
      <xdr:row>13</xdr:row>
      <xdr:rowOff>69657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589320" y="1419120"/>
          <a:ext cx="2314800" cy="19216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463681</xdr:colOff>
      <xdr:row>10</xdr:row>
      <xdr:rowOff>126720</xdr:rowOff>
    </xdr:to>
    <xdr:pic>
      <xdr:nvPicPr>
        <xdr:cNvPr id="6" name="Obraz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805360" y="1314360"/>
          <a:ext cx="2106720" cy="18126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504720</xdr:colOff>
      <xdr:row>0</xdr:row>
      <xdr:rowOff>57240</xdr:rowOff>
    </xdr:from>
    <xdr:to>
      <xdr:col>6</xdr:col>
      <xdr:colOff>377670</xdr:colOff>
      <xdr:row>9</xdr:row>
      <xdr:rowOff>164880</xdr:rowOff>
    </xdr:to>
    <xdr:pic>
      <xdr:nvPicPr>
        <xdr:cNvPr id="7" name="Obraz 1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438440" y="57240"/>
          <a:ext cx="2249280" cy="17362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registration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registration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topLeftCell="A9" zoomScale="90" zoomScaleNormal="90" workbookViewId="0">
      <selection activeCell="B24" sqref="B24:I24"/>
    </sheetView>
  </sheetViews>
  <sheetFormatPr defaultColWidth="0" defaultRowHeight="14.4" zeroHeight="1" x14ac:dyDescent="0.3"/>
  <cols>
    <col min="1" max="1" width="2.33203125" style="1" customWidth="1"/>
    <col min="2" max="10" width="9.109375" style="1" customWidth="1"/>
    <col min="11" max="12" width="6.6640625" style="1" customWidth="1"/>
    <col min="13" max="13" width="8.6640625" style="1" customWidth="1"/>
    <col min="14" max="14" width="30" style="1" customWidth="1"/>
    <col min="15" max="15" width="3" style="1" customWidth="1"/>
    <col min="16" max="16" width="10.33203125" style="1" hidden="1" customWidth="1"/>
    <col min="17" max="16384" width="10.33203125" style="1" hidden="1"/>
  </cols>
  <sheetData>
    <row r="1" spans="2:14" ht="15" thickBot="1" x14ac:dyDescent="0.35"/>
    <row r="2" spans="2:14" ht="15" thickBot="1" x14ac:dyDescent="0.35">
      <c r="B2" s="277"/>
      <c r="C2" s="277"/>
      <c r="D2" s="277"/>
      <c r="E2" s="277"/>
      <c r="F2" s="277"/>
      <c r="G2" s="2"/>
      <c r="H2" s="2"/>
      <c r="I2" s="2"/>
      <c r="J2" s="2"/>
      <c r="K2" s="2"/>
      <c r="L2" s="2"/>
      <c r="M2" s="2"/>
      <c r="N2" s="3"/>
    </row>
    <row r="3" spans="2:14" ht="15" thickBot="1" x14ac:dyDescent="0.35">
      <c r="B3" s="277"/>
      <c r="C3" s="277"/>
      <c r="D3" s="277"/>
      <c r="E3" s="277"/>
      <c r="F3" s="277"/>
      <c r="N3" s="4"/>
    </row>
    <row r="4" spans="2:14" ht="15" thickBot="1" x14ac:dyDescent="0.35">
      <c r="B4" s="277"/>
      <c r="C4" s="277"/>
      <c r="D4" s="277"/>
      <c r="E4" s="277"/>
      <c r="F4" s="277"/>
      <c r="N4" s="4"/>
    </row>
    <row r="5" spans="2:14" ht="15" thickBot="1" x14ac:dyDescent="0.35">
      <c r="B5" s="277"/>
      <c r="C5" s="277"/>
      <c r="D5" s="277"/>
      <c r="E5" s="277"/>
      <c r="F5" s="277"/>
      <c r="N5" s="4"/>
    </row>
    <row r="6" spans="2:14" ht="15" thickBot="1" x14ac:dyDescent="0.35">
      <c r="B6" s="277"/>
      <c r="C6" s="277"/>
      <c r="D6" s="277"/>
      <c r="E6" s="277"/>
      <c r="F6" s="277"/>
      <c r="N6" s="4"/>
    </row>
    <row r="7" spans="2:14" ht="15" thickBot="1" x14ac:dyDescent="0.35">
      <c r="B7" s="277"/>
      <c r="C7" s="277"/>
      <c r="D7" s="277"/>
      <c r="E7" s="277"/>
      <c r="F7" s="277"/>
      <c r="N7" s="4"/>
    </row>
    <row r="8" spans="2:14" ht="15" thickBot="1" x14ac:dyDescent="0.35">
      <c r="B8" s="277"/>
      <c r="C8" s="277"/>
      <c r="D8" s="277"/>
      <c r="E8" s="277"/>
      <c r="F8" s="277"/>
      <c r="N8" s="4"/>
    </row>
    <row r="9" spans="2:14" x14ac:dyDescent="0.3">
      <c r="B9" s="277"/>
      <c r="C9" s="277"/>
      <c r="D9" s="277"/>
      <c r="E9" s="277"/>
      <c r="F9" s="277"/>
      <c r="N9" s="4"/>
    </row>
    <row r="10" spans="2:14" x14ac:dyDescent="0.3">
      <c r="B10" s="5"/>
      <c r="N10" s="4"/>
    </row>
    <row r="11" spans="2:14" ht="19.5" customHeight="1" thickBot="1" x14ac:dyDescent="0.55000000000000004">
      <c r="B11" s="6" t="s">
        <v>0</v>
      </c>
      <c r="C11" s="7"/>
      <c r="D11" s="7"/>
      <c r="E11" s="7"/>
      <c r="F11" s="7"/>
      <c r="G11" s="7"/>
      <c r="H11" s="7"/>
      <c r="I11" s="7"/>
      <c r="N11" s="4"/>
    </row>
    <row r="12" spans="2:14" ht="19.5" customHeight="1" thickBot="1" x14ac:dyDescent="0.35">
      <c r="B12" s="276"/>
      <c r="C12" s="276"/>
      <c r="D12" s="276"/>
      <c r="E12" s="276"/>
      <c r="F12" s="276"/>
      <c r="G12" s="276"/>
      <c r="H12" s="276"/>
      <c r="I12" s="276"/>
      <c r="L12" s="245" t="s">
        <v>1</v>
      </c>
      <c r="N12" s="4"/>
    </row>
    <row r="13" spans="2:14" ht="19.5" customHeight="1" x14ac:dyDescent="0.3">
      <c r="B13" s="8"/>
      <c r="C13" s="7"/>
      <c r="D13" s="7"/>
      <c r="E13" s="7"/>
      <c r="F13" s="7"/>
      <c r="G13" s="7"/>
      <c r="H13" s="7"/>
      <c r="I13" s="7"/>
      <c r="L13" s="245" t="s">
        <v>2</v>
      </c>
      <c r="N13" s="4"/>
    </row>
    <row r="14" spans="2:14" ht="19.5" customHeight="1" thickBot="1" x14ac:dyDescent="0.55000000000000004">
      <c r="B14" s="6" t="s">
        <v>3</v>
      </c>
      <c r="C14" s="7"/>
      <c r="D14" s="7"/>
      <c r="E14" s="7"/>
      <c r="F14" s="7"/>
      <c r="G14" s="7"/>
      <c r="H14" s="7"/>
      <c r="I14" s="7"/>
      <c r="L14" s="245" t="s">
        <v>4</v>
      </c>
      <c r="N14" s="4"/>
    </row>
    <row r="15" spans="2:14" ht="19.5" customHeight="1" thickBot="1" x14ac:dyDescent="0.35">
      <c r="B15" s="276"/>
      <c r="C15" s="276"/>
      <c r="D15" s="276"/>
      <c r="E15" s="276"/>
      <c r="F15" s="276"/>
      <c r="G15" s="276"/>
      <c r="H15" s="276"/>
      <c r="I15" s="276"/>
      <c r="L15" s="245" t="s">
        <v>5</v>
      </c>
      <c r="N15" s="4"/>
    </row>
    <row r="16" spans="2:14" ht="19.5" customHeight="1" x14ac:dyDescent="0.3">
      <c r="B16" s="8"/>
      <c r="C16" s="7"/>
      <c r="D16" s="7"/>
      <c r="E16" s="7"/>
      <c r="F16" s="7"/>
      <c r="G16" s="7"/>
      <c r="H16" s="7"/>
      <c r="I16" s="7"/>
      <c r="L16" s="245" t="s">
        <v>6</v>
      </c>
      <c r="N16" s="4"/>
    </row>
    <row r="17" spans="2:14" ht="19.5" customHeight="1" thickBot="1" x14ac:dyDescent="0.55000000000000004">
      <c r="B17" s="6" t="s">
        <v>7</v>
      </c>
      <c r="C17" s="7"/>
      <c r="D17" s="7"/>
      <c r="E17" s="7"/>
      <c r="F17" s="7"/>
      <c r="G17" s="7"/>
      <c r="H17" s="7"/>
      <c r="I17" s="7"/>
      <c r="L17" s="245"/>
      <c r="N17" s="4"/>
    </row>
    <row r="18" spans="2:14" ht="19.5" customHeight="1" thickBot="1" x14ac:dyDescent="0.35">
      <c r="B18" s="276"/>
      <c r="C18" s="276"/>
      <c r="D18" s="276"/>
      <c r="E18" s="276"/>
      <c r="F18" s="276"/>
      <c r="G18" s="276"/>
      <c r="H18" s="276"/>
      <c r="I18" s="276"/>
      <c r="L18" s="7"/>
      <c r="N18" s="4"/>
    </row>
    <row r="19" spans="2:14" ht="19.5" customHeight="1" x14ac:dyDescent="0.3">
      <c r="B19" s="8"/>
      <c r="C19" s="7"/>
      <c r="D19" s="7"/>
      <c r="E19" s="7"/>
      <c r="F19" s="7"/>
      <c r="G19" s="7"/>
      <c r="H19" s="7"/>
      <c r="I19" s="7"/>
      <c r="N19" s="4"/>
    </row>
    <row r="20" spans="2:14" ht="19.5" customHeight="1" thickBot="1" x14ac:dyDescent="0.55000000000000004">
      <c r="B20" s="6" t="s">
        <v>8</v>
      </c>
      <c r="C20" s="7"/>
      <c r="D20" s="7"/>
      <c r="E20" s="7"/>
      <c r="F20" s="7"/>
      <c r="G20" s="7"/>
      <c r="H20" s="7"/>
      <c r="I20" s="7"/>
      <c r="L20" s="7"/>
      <c r="N20" s="4"/>
    </row>
    <row r="21" spans="2:14" ht="19.5" customHeight="1" thickBot="1" x14ac:dyDescent="0.35">
      <c r="B21" s="276"/>
      <c r="C21" s="276"/>
      <c r="D21" s="276"/>
      <c r="E21" s="276"/>
      <c r="F21" s="276"/>
      <c r="G21" s="276"/>
      <c r="H21" s="276"/>
      <c r="I21" s="276"/>
      <c r="N21" s="4"/>
    </row>
    <row r="22" spans="2:14" ht="19.5" customHeight="1" x14ac:dyDescent="0.3">
      <c r="B22" s="9"/>
      <c r="C22" s="10"/>
      <c r="D22" s="10"/>
      <c r="E22" s="10"/>
      <c r="F22" s="10"/>
      <c r="G22" s="10"/>
      <c r="H22" s="10"/>
      <c r="I22" s="10"/>
      <c r="N22" s="4"/>
    </row>
    <row r="23" spans="2:14" ht="19.5" customHeight="1" thickBot="1" x14ac:dyDescent="0.55000000000000004">
      <c r="B23" s="6" t="s">
        <v>9</v>
      </c>
      <c r="C23" s="7"/>
      <c r="D23" s="7"/>
      <c r="E23" s="7"/>
      <c r="F23" s="7"/>
      <c r="G23" s="7"/>
      <c r="H23" s="7"/>
      <c r="I23" s="7"/>
      <c r="N23" s="4"/>
    </row>
    <row r="24" spans="2:14" ht="19.5" customHeight="1" thickBot="1" x14ac:dyDescent="0.35">
      <c r="B24" s="276"/>
      <c r="C24" s="276"/>
      <c r="D24" s="276"/>
      <c r="E24" s="276"/>
      <c r="F24" s="276"/>
      <c r="G24" s="276"/>
      <c r="H24" s="276"/>
      <c r="I24" s="276"/>
      <c r="N24" s="4"/>
    </row>
    <row r="25" spans="2:14" ht="19.5" customHeight="1" x14ac:dyDescent="0.3">
      <c r="B25" s="5" t="s">
        <v>10</v>
      </c>
      <c r="N25" s="4"/>
    </row>
    <row r="26" spans="2:14" ht="38.25" customHeight="1" x14ac:dyDescent="0.6">
      <c r="B26" s="11" t="s">
        <v>11</v>
      </c>
      <c r="C26" s="246"/>
      <c r="N26" s="4"/>
    </row>
    <row r="27" spans="2:14" ht="15" customHeight="1" x14ac:dyDescent="0.3">
      <c r="B27" s="5"/>
      <c r="N27" s="4"/>
    </row>
    <row r="28" spans="2:14" ht="15" customHeight="1" x14ac:dyDescent="0.3">
      <c r="B28" s="5"/>
      <c r="N28" s="4"/>
    </row>
    <row r="29" spans="2:14" x14ac:dyDescent="0.3">
      <c r="B29" s="5"/>
      <c r="N29" s="4"/>
    </row>
    <row r="30" spans="2:14" x14ac:dyDescent="0.3">
      <c r="B30" s="248"/>
      <c r="C30" s="247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249"/>
    </row>
    <row r="31" spans="2:14" x14ac:dyDescent="0.3">
      <c r="B31" s="248"/>
      <c r="C31" s="247"/>
      <c r="D31" s="247"/>
      <c r="E31" s="247"/>
      <c r="F31" s="247"/>
      <c r="G31" s="247"/>
      <c r="H31" s="247"/>
      <c r="I31" s="247"/>
      <c r="J31" s="247"/>
      <c r="K31" s="247"/>
      <c r="L31" s="247"/>
      <c r="M31" s="247"/>
      <c r="N31" s="249"/>
    </row>
    <row r="32" spans="2:14" ht="15" thickBot="1" x14ac:dyDescent="0.35">
      <c r="B32" s="250"/>
      <c r="C32" s="251"/>
      <c r="D32" s="251"/>
      <c r="E32" s="251"/>
      <c r="F32" s="251"/>
      <c r="G32" s="251"/>
      <c r="H32" s="251"/>
      <c r="I32" s="251"/>
      <c r="J32" s="251"/>
      <c r="K32" s="251"/>
      <c r="L32" s="251"/>
      <c r="M32" s="251"/>
      <c r="N32" s="252"/>
    </row>
    <row r="33" x14ac:dyDescent="0.3"/>
  </sheetData>
  <sheetProtection algorithmName="SHA-512" hashValue="MHWf3Mi123WtGb1rvQlY2xdKH5OwjmwXZwddXiEe3mFiujryuWQjGdvGcU6bPQMYNOO/NqL2qIucs9G3ldGIvw==" saltValue="j07zM7rYvfKf+h9EHGRyCA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U57"/>
  <sheetViews>
    <sheetView topLeftCell="C8" zoomScale="90" zoomScaleNormal="90" workbookViewId="0">
      <selection activeCell="C23" sqref="C23"/>
    </sheetView>
  </sheetViews>
  <sheetFormatPr defaultColWidth="8.44140625" defaultRowHeight="15" customHeight="1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style="255" customWidth="1"/>
    <col min="7" max="7" width="11" customWidth="1"/>
    <col min="8" max="11" width="9.109375" customWidth="1"/>
    <col min="12" max="12" width="11.33203125" customWidth="1"/>
    <col min="13" max="16" width="9.109375" customWidth="1"/>
    <col min="17" max="17" width="5.88671875" customWidth="1"/>
    <col min="18" max="18" width="15.6640625" customWidth="1"/>
    <col min="19" max="21" width="13.6640625" customWidth="1"/>
    <col min="22" max="22" width="14.88671875" customWidth="1"/>
    <col min="23" max="26" width="13.6640625" customWidth="1"/>
    <col min="27" max="27" width="11.88671875" customWidth="1"/>
    <col min="28" max="28" width="9.44140625" customWidth="1"/>
    <col min="29" max="37" width="9.109375" hidden="1" customWidth="1"/>
    <col min="38" max="38" width="9.109375" customWidth="1"/>
    <col min="39" max="47" width="9.109375" hidden="1" customWidth="1"/>
  </cols>
  <sheetData>
    <row r="1" spans="1:40" ht="23.25" customHeight="1" x14ac:dyDescent="0.4">
      <c r="A1" s="15" t="s">
        <v>12</v>
      </c>
      <c r="B1" s="16"/>
      <c r="C1" s="16"/>
      <c r="D1" s="16"/>
      <c r="E1" s="16"/>
      <c r="F1" s="253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278"/>
      <c r="X1" s="278"/>
      <c r="Y1" s="278"/>
      <c r="Z1" s="275"/>
      <c r="AA1" s="275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7"/>
      <c r="AM1" s="1"/>
      <c r="AN1" s="1"/>
    </row>
    <row r="2" spans="1:40" ht="23.25" customHeight="1" x14ac:dyDescent="0.3">
      <c r="A2" s="18"/>
      <c r="B2" s="1"/>
      <c r="C2" s="1"/>
      <c r="D2" s="1"/>
      <c r="E2" s="1"/>
      <c r="F2" s="254"/>
      <c r="G2" s="279" t="s">
        <v>13</v>
      </c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1"/>
      <c r="U2" s="1"/>
      <c r="V2" s="1"/>
      <c r="W2" s="278"/>
      <c r="X2" s="278"/>
      <c r="Y2" s="278"/>
      <c r="Z2" s="263"/>
      <c r="AA2" s="263"/>
      <c r="AB2" s="1"/>
      <c r="AC2" s="1"/>
      <c r="AD2" s="1"/>
      <c r="AE2" s="1"/>
      <c r="AF2" s="1"/>
      <c r="AG2" s="1"/>
      <c r="AH2" s="1"/>
      <c r="AI2" s="1"/>
      <c r="AJ2" s="1"/>
      <c r="AK2" s="1"/>
      <c r="AL2" s="19"/>
      <c r="AM2" s="1"/>
      <c r="AN2" s="1"/>
    </row>
    <row r="3" spans="1:40" ht="23.25" customHeight="1" x14ac:dyDescent="0.3">
      <c r="A3" s="18"/>
      <c r="B3" s="280" t="s">
        <v>14</v>
      </c>
      <c r="C3" s="281"/>
      <c r="D3" s="281"/>
      <c r="E3" s="282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1"/>
      <c r="U3" s="1"/>
      <c r="V3" s="1"/>
      <c r="W3" s="278"/>
      <c r="X3" s="278"/>
      <c r="Y3" s="278"/>
      <c r="Z3" s="263"/>
      <c r="AA3" s="263"/>
      <c r="AB3" s="1"/>
      <c r="AC3" s="1"/>
      <c r="AD3" s="1"/>
      <c r="AE3" s="1"/>
      <c r="AF3" s="1"/>
      <c r="AG3" s="1"/>
      <c r="AL3" s="243"/>
    </row>
    <row r="4" spans="1:40" ht="14.4" x14ac:dyDescent="0.3">
      <c r="A4" s="18"/>
      <c r="B4" s="1" t="s">
        <v>15</v>
      </c>
      <c r="C4" s="1"/>
      <c r="D4" s="1"/>
      <c r="E4" s="1"/>
      <c r="F4" s="254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1"/>
      <c r="U4" s="1"/>
      <c r="V4" s="1"/>
      <c r="W4" s="278"/>
      <c r="X4" s="278"/>
      <c r="Y4" s="278"/>
      <c r="Z4" s="263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9"/>
      <c r="AM4" s="1"/>
      <c r="AN4" s="1"/>
    </row>
    <row r="5" spans="1:40" ht="14.4" x14ac:dyDescent="0.3">
      <c r="A5" s="18"/>
      <c r="B5" s="1" t="s">
        <v>3</v>
      </c>
      <c r="C5" s="51" t="s">
        <v>16</v>
      </c>
      <c r="D5" s="1"/>
      <c r="E5" s="1"/>
      <c r="F5" s="254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1"/>
      <c r="U5" s="1"/>
      <c r="V5" s="1"/>
      <c r="W5" s="1"/>
      <c r="X5" s="1"/>
      <c r="Y5" s="185"/>
      <c r="Z5" s="264"/>
      <c r="AA5" s="186"/>
      <c r="AB5" s="1"/>
      <c r="AC5" s="1"/>
      <c r="AD5" s="1"/>
      <c r="AE5" s="1"/>
      <c r="AF5" s="1"/>
      <c r="AG5" s="1"/>
      <c r="AH5" s="1"/>
      <c r="AI5" s="1"/>
      <c r="AJ5" s="1"/>
      <c r="AK5" s="1"/>
      <c r="AL5" s="19"/>
      <c r="AM5" s="1"/>
      <c r="AN5" s="1"/>
    </row>
    <row r="6" spans="1:40" ht="33.75" customHeight="1" x14ac:dyDescent="0.3">
      <c r="A6" s="18"/>
      <c r="B6" s="1"/>
      <c r="C6" s="1"/>
      <c r="D6" s="1"/>
      <c r="E6" s="1"/>
      <c r="F6" s="254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84" t="s">
        <v>17</v>
      </c>
      <c r="X6" s="285"/>
      <c r="Y6" s="187"/>
      <c r="Z6" s="187"/>
      <c r="AA6" s="189"/>
      <c r="AB6" s="1"/>
      <c r="AC6" s="1"/>
      <c r="AD6" s="1"/>
      <c r="AE6" s="1"/>
      <c r="AF6" s="1"/>
      <c r="AG6" s="1"/>
      <c r="AH6" s="1"/>
      <c r="AI6" s="1"/>
      <c r="AJ6" s="1"/>
      <c r="AK6" s="1"/>
      <c r="AL6" s="19"/>
      <c r="AM6" s="1"/>
      <c r="AN6" s="1"/>
    </row>
    <row r="7" spans="1:40" ht="29.25" customHeight="1" x14ac:dyDescent="0.3">
      <c r="A7" s="18"/>
      <c r="B7" s="1"/>
      <c r="C7" s="1"/>
      <c r="D7" s="1"/>
      <c r="E7" s="1"/>
      <c r="F7" s="254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96" t="s">
        <v>18</v>
      </c>
      <c r="X7" s="197" t="s">
        <v>19</v>
      </c>
      <c r="Y7" s="188"/>
      <c r="Z7" s="188"/>
      <c r="AA7" s="191"/>
      <c r="AB7" s="1"/>
      <c r="AC7" s="1"/>
      <c r="AD7" s="1"/>
      <c r="AE7" s="1"/>
      <c r="AF7" s="1"/>
      <c r="AG7" s="1"/>
      <c r="AH7" s="1"/>
      <c r="AI7" s="1"/>
      <c r="AJ7" s="1"/>
      <c r="AK7" s="1"/>
      <c r="AL7" s="19"/>
      <c r="AM7" s="1"/>
      <c r="AN7" s="1"/>
    </row>
    <row r="8" spans="1:40" ht="14.4" x14ac:dyDescent="0.3">
      <c r="A8" s="18"/>
      <c r="B8" s="1"/>
      <c r="C8" s="1"/>
      <c r="D8" s="1"/>
      <c r="E8" s="1"/>
      <c r="F8" s="254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83" t="s">
        <v>20</v>
      </c>
      <c r="W8" s="194">
        <v>170</v>
      </c>
      <c r="X8" s="195">
        <v>140</v>
      </c>
      <c r="Y8" s="188"/>
      <c r="Z8" s="188"/>
      <c r="AA8" s="191"/>
      <c r="AB8" s="1"/>
      <c r="AC8" s="1"/>
      <c r="AD8" s="1"/>
      <c r="AE8" s="1"/>
      <c r="AF8" s="1"/>
      <c r="AG8" s="1"/>
      <c r="AH8" s="1"/>
      <c r="AI8" s="1"/>
      <c r="AJ8" s="1"/>
      <c r="AK8" s="1"/>
      <c r="AL8" s="19"/>
      <c r="AM8" s="1"/>
      <c r="AN8" s="1"/>
    </row>
    <row r="9" spans="1:40" ht="14.4" x14ac:dyDescent="0.3">
      <c r="A9" s="18"/>
      <c r="B9" s="1"/>
      <c r="C9" s="1"/>
      <c r="D9" s="1"/>
      <c r="E9" s="1"/>
      <c r="F9" s="254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91"/>
      <c r="AB9" s="1"/>
      <c r="AC9" s="1"/>
      <c r="AD9" s="1"/>
      <c r="AE9" s="1"/>
      <c r="AF9" s="1"/>
      <c r="AG9" s="1"/>
      <c r="AH9" s="1"/>
      <c r="AI9" s="1"/>
      <c r="AJ9" s="1"/>
      <c r="AK9" s="1"/>
      <c r="AL9" s="19"/>
      <c r="AM9" s="1"/>
      <c r="AN9" s="1"/>
    </row>
    <row r="10" spans="1:40" ht="14.4" x14ac:dyDescent="0.3">
      <c r="A10" s="18"/>
      <c r="B10" s="7" t="s">
        <v>21</v>
      </c>
      <c r="C10" s="1"/>
      <c r="D10" s="1"/>
      <c r="E10" s="1"/>
      <c r="F10" s="254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90"/>
      <c r="Z10" s="190"/>
      <c r="AA10" s="191"/>
      <c r="AB10" s="185"/>
      <c r="AC10" s="1"/>
      <c r="AD10" s="1"/>
      <c r="AE10" s="1"/>
      <c r="AF10" s="1"/>
      <c r="AG10" s="1"/>
      <c r="AH10" s="1"/>
      <c r="AI10" s="1"/>
      <c r="AJ10" s="1"/>
      <c r="AK10" s="1"/>
      <c r="AL10" s="19"/>
      <c r="AM10" s="1"/>
      <c r="AN10" s="1"/>
    </row>
    <row r="11" spans="1:40" ht="14.4" x14ac:dyDescent="0.3">
      <c r="A11" s="18"/>
      <c r="B11" s="22" t="s">
        <v>22</v>
      </c>
      <c r="C11" s="23"/>
      <c r="D11" s="23"/>
      <c r="E11" s="23"/>
      <c r="F11" s="256"/>
      <c r="G11" s="23"/>
      <c r="H11" s="23" t="s">
        <v>7</v>
      </c>
      <c r="I11" s="23"/>
      <c r="J11" s="2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92"/>
      <c r="Z11" s="192"/>
      <c r="AA11" s="193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9"/>
      <c r="AM11" s="1"/>
      <c r="AN11" s="1"/>
    </row>
    <row r="12" spans="1:40" ht="14.4" x14ac:dyDescent="0.3">
      <c r="A12" s="18"/>
      <c r="B12" s="283" t="str">
        <f>IF('1. Summary'!B12="","",'1. Summary'!B12)</f>
        <v/>
      </c>
      <c r="C12" s="283"/>
      <c r="D12" s="283"/>
      <c r="E12" s="283"/>
      <c r="F12" s="283"/>
      <c r="G12" s="23"/>
      <c r="H12" s="283" t="str">
        <f>IF('1. Summary'!B18="","",'1. Summary'!B18)</f>
        <v/>
      </c>
      <c r="I12" s="283"/>
      <c r="J12" s="283"/>
      <c r="K12" s="283"/>
      <c r="L12" s="283"/>
      <c r="M12" s="283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9"/>
      <c r="AM12" s="1"/>
      <c r="AN12" s="1"/>
    </row>
    <row r="13" spans="1:40" ht="14.4" x14ac:dyDescent="0.3">
      <c r="A13" s="18"/>
      <c r="B13" s="23" t="s">
        <v>3</v>
      </c>
      <c r="C13" s="23"/>
      <c r="D13" s="23"/>
      <c r="E13" s="23"/>
      <c r="F13" s="256"/>
      <c r="G13" s="23"/>
      <c r="H13" s="23" t="s">
        <v>8</v>
      </c>
      <c r="I13" s="23"/>
      <c r="J13" s="2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244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9"/>
      <c r="AM13" s="1"/>
      <c r="AN13" s="1"/>
    </row>
    <row r="14" spans="1:40" ht="14.4" x14ac:dyDescent="0.3">
      <c r="A14" s="18"/>
      <c r="B14" s="283" t="str">
        <f>IF('1. Summary'!B15="","",'1. Summary'!B15)</f>
        <v/>
      </c>
      <c r="C14" s="283"/>
      <c r="D14" s="283"/>
      <c r="E14" s="283"/>
      <c r="F14" s="283"/>
      <c r="G14" s="1"/>
      <c r="H14" s="283" t="str">
        <f>IF('1. Summary'!B21="","",'1. Summary'!B21)</f>
        <v/>
      </c>
      <c r="I14" s="283"/>
      <c r="J14" s="283"/>
      <c r="K14" s="283"/>
      <c r="L14" s="283"/>
      <c r="M14" s="283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9"/>
      <c r="AM14" s="1"/>
      <c r="AN14" s="1"/>
    </row>
    <row r="15" spans="1:40" ht="14.4" x14ac:dyDescent="0.3">
      <c r="A15" s="18"/>
      <c r="B15" s="1"/>
      <c r="C15" s="1"/>
      <c r="D15" s="1"/>
      <c r="E15" s="1"/>
      <c r="F15" s="254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9"/>
      <c r="AM15" s="1"/>
      <c r="AN15" s="1"/>
    </row>
    <row r="16" spans="1:40" ht="14.4" x14ac:dyDescent="0.3">
      <c r="A16" s="18"/>
      <c r="B16" s="1"/>
      <c r="C16" s="1"/>
      <c r="D16" s="1"/>
      <c r="E16" s="1"/>
      <c r="F16" s="254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9"/>
      <c r="AM16" s="1"/>
      <c r="AN16" s="1"/>
    </row>
    <row r="17" spans="1:39" ht="15" customHeight="1" x14ac:dyDescent="0.3">
      <c r="A17" s="18"/>
      <c r="B17" s="286" t="s">
        <v>23</v>
      </c>
      <c r="C17" s="287" t="s">
        <v>24</v>
      </c>
      <c r="D17" s="288" t="s">
        <v>25</v>
      </c>
      <c r="E17" s="288" t="s">
        <v>26</v>
      </c>
      <c r="F17" s="289" t="s">
        <v>27</v>
      </c>
      <c r="G17" s="290" t="s">
        <v>28</v>
      </c>
      <c r="H17" s="290"/>
      <c r="I17" s="290"/>
      <c r="J17" s="290"/>
      <c r="K17" s="290"/>
      <c r="L17" s="290"/>
      <c r="M17" s="290"/>
      <c r="N17" s="290"/>
      <c r="O17" s="290"/>
      <c r="P17" s="290"/>
      <c r="Q17" s="291" t="s">
        <v>29</v>
      </c>
      <c r="R17" s="301" t="s">
        <v>30</v>
      </c>
      <c r="S17" s="302"/>
      <c r="T17" s="302"/>
      <c r="U17" s="302"/>
      <c r="V17" s="302"/>
      <c r="W17" s="302"/>
      <c r="X17" s="302"/>
      <c r="Y17" s="302"/>
      <c r="Z17" s="303"/>
      <c r="AA17" s="292" t="s">
        <v>31</v>
      </c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9"/>
      <c r="AM17" s="1"/>
    </row>
    <row r="18" spans="1:39" ht="14.4" x14ac:dyDescent="0.3">
      <c r="A18" s="18"/>
      <c r="B18" s="286"/>
      <c r="C18" s="287"/>
      <c r="D18" s="288"/>
      <c r="E18" s="288"/>
      <c r="F18" s="289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1"/>
      <c r="R18" s="304"/>
      <c r="S18" s="305"/>
      <c r="T18" s="305"/>
      <c r="U18" s="305"/>
      <c r="V18" s="305"/>
      <c r="W18" s="305"/>
      <c r="X18" s="305"/>
      <c r="Y18" s="305"/>
      <c r="Z18" s="306"/>
      <c r="AA18" s="292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9"/>
      <c r="AM18" s="1"/>
    </row>
    <row r="19" spans="1:39" ht="30.75" customHeight="1" x14ac:dyDescent="0.3">
      <c r="A19" s="18"/>
      <c r="B19" s="286"/>
      <c r="C19" s="287"/>
      <c r="D19" s="288"/>
      <c r="E19" s="288"/>
      <c r="F19" s="289"/>
      <c r="G19" s="293" t="s">
        <v>32</v>
      </c>
      <c r="H19" s="293"/>
      <c r="I19" s="293"/>
      <c r="J19" s="293"/>
      <c r="K19" s="293"/>
      <c r="L19" s="294" t="s">
        <v>33</v>
      </c>
      <c r="M19" s="294"/>
      <c r="N19" s="294"/>
      <c r="O19" s="294"/>
      <c r="P19" s="294"/>
      <c r="Q19" s="291"/>
      <c r="R19" s="295" t="s">
        <v>34</v>
      </c>
      <c r="S19" s="296" t="s">
        <v>35</v>
      </c>
      <c r="T19" s="297"/>
      <c r="U19" s="297"/>
      <c r="V19" s="297"/>
      <c r="W19" s="297"/>
      <c r="X19" s="297"/>
      <c r="Y19" s="298"/>
      <c r="Z19" s="299" t="s">
        <v>122</v>
      </c>
      <c r="AA19" s="292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9"/>
      <c r="AM19" s="1"/>
    </row>
    <row r="20" spans="1:39" ht="14.4" x14ac:dyDescent="0.3">
      <c r="A20" s="18"/>
      <c r="B20" s="286"/>
      <c r="C20" s="287"/>
      <c r="D20" s="288"/>
      <c r="E20" s="288"/>
      <c r="F20" s="289"/>
      <c r="G20" s="24" t="s">
        <v>36</v>
      </c>
      <c r="H20" s="25" t="s">
        <v>37</v>
      </c>
      <c r="I20" s="25" t="s">
        <v>38</v>
      </c>
      <c r="J20" s="26" t="s">
        <v>39</v>
      </c>
      <c r="K20" s="26" t="s">
        <v>40</v>
      </c>
      <c r="L20" s="24" t="s">
        <v>36</v>
      </c>
      <c r="M20" s="25" t="s">
        <v>37</v>
      </c>
      <c r="N20" s="25" t="s">
        <v>38</v>
      </c>
      <c r="O20" s="26" t="s">
        <v>39</v>
      </c>
      <c r="P20" s="27" t="s">
        <v>40</v>
      </c>
      <c r="Q20" s="291"/>
      <c r="R20" s="295"/>
      <c r="S20" s="222">
        <v>45608</v>
      </c>
      <c r="T20" s="223">
        <v>45609</v>
      </c>
      <c r="U20" s="223">
        <v>45610</v>
      </c>
      <c r="V20" s="224">
        <v>45611</v>
      </c>
      <c r="W20" s="224">
        <v>45612</v>
      </c>
      <c r="X20" s="225">
        <v>45613</v>
      </c>
      <c r="Y20" s="226">
        <v>45614</v>
      </c>
      <c r="Z20" s="300"/>
      <c r="AA20" s="292"/>
      <c r="AB20" s="1"/>
      <c r="AC20" s="1"/>
      <c r="AD20" s="1"/>
      <c r="AE20" s="1"/>
      <c r="AF20" s="1"/>
      <c r="AG20" s="1"/>
      <c r="AH20" s="1"/>
      <c r="AI20" s="1"/>
      <c r="AJ20" s="1"/>
      <c r="AK20" s="1" t="s">
        <v>41</v>
      </c>
      <c r="AL20" s="19"/>
      <c r="AM20" s="1"/>
    </row>
    <row r="21" spans="1:39" ht="14.4" x14ac:dyDescent="0.3">
      <c r="A21" s="18"/>
      <c r="B21" s="28" t="s">
        <v>42</v>
      </c>
      <c r="C21" s="29" t="s">
        <v>43</v>
      </c>
      <c r="D21" s="30" t="s">
        <v>44</v>
      </c>
      <c r="E21" s="31" t="s">
        <v>45</v>
      </c>
      <c r="F21" s="257" t="s">
        <v>46</v>
      </c>
      <c r="G21" s="33">
        <v>45608</v>
      </c>
      <c r="H21" s="34">
        <v>0.625</v>
      </c>
      <c r="I21" s="30" t="s">
        <v>47</v>
      </c>
      <c r="J21" s="35" t="s">
        <v>48</v>
      </c>
      <c r="K21" s="35" t="s">
        <v>49</v>
      </c>
      <c r="L21" s="33">
        <v>45614</v>
      </c>
      <c r="M21" s="34">
        <v>0.29166666666666702</v>
      </c>
      <c r="N21" s="30" t="s">
        <v>48</v>
      </c>
      <c r="O21" s="35" t="s">
        <v>47</v>
      </c>
      <c r="P21" s="71" t="s">
        <v>50</v>
      </c>
      <c r="Q21" s="87" t="s">
        <v>51</v>
      </c>
      <c r="R21" s="117" t="s">
        <v>20</v>
      </c>
      <c r="S21" s="88"/>
      <c r="T21" s="98"/>
      <c r="U21" s="98" t="s">
        <v>19</v>
      </c>
      <c r="V21" s="219" t="s">
        <v>19</v>
      </c>
      <c r="W21" s="219"/>
      <c r="X21" s="220"/>
      <c r="Y21" s="221" t="s">
        <v>19</v>
      </c>
      <c r="Z21" s="265" t="str">
        <f>IF(OR(LEFT(F21)="+",LEFT(F21)="-"),100,"")</f>
        <v/>
      </c>
      <c r="AA21" s="89">
        <f t="shared" ref="AA21:AA47" si="0">IFERROR(SUM(AC21:AK21),"choose hotel")</f>
        <v>420</v>
      </c>
      <c r="AB21" s="1"/>
      <c r="AC21" s="45">
        <f t="shared" ref="AC21:AI21" si="1">IF(S21="Single",VLOOKUP($R21,$V$8:$X$8,2,FALSE()),0)+IF(S21="Double",VLOOKUP($R21,$V$8:$X$8,3,FALSE()),0)+IF(S21="Triple",VLOOKUP($R21,$V$8:$X$8,4,FALSE()),0)</f>
        <v>0</v>
      </c>
      <c r="AD21" s="45">
        <f t="shared" si="1"/>
        <v>0</v>
      </c>
      <c r="AE21" s="45">
        <f t="shared" si="1"/>
        <v>140</v>
      </c>
      <c r="AF21" s="45">
        <f t="shared" si="1"/>
        <v>140</v>
      </c>
      <c r="AG21" s="45">
        <f t="shared" si="1"/>
        <v>0</v>
      </c>
      <c r="AH21" s="45">
        <f t="shared" si="1"/>
        <v>0</v>
      </c>
      <c r="AI21" s="274">
        <f t="shared" si="1"/>
        <v>140</v>
      </c>
      <c r="AJ21" s="273" t="str">
        <f>Z21</f>
        <v/>
      </c>
      <c r="AK21" s="1">
        <f>IF(Q21="Yes",$W$12,0)</f>
        <v>0</v>
      </c>
      <c r="AL21" s="19"/>
      <c r="AM21" s="1"/>
    </row>
    <row r="22" spans="1:39" ht="14.4" x14ac:dyDescent="0.3">
      <c r="A22" s="18"/>
      <c r="B22" s="36" t="s">
        <v>52</v>
      </c>
      <c r="C22" s="37" t="s">
        <v>53</v>
      </c>
      <c r="D22" s="38" t="s">
        <v>54</v>
      </c>
      <c r="E22" s="39" t="s">
        <v>55</v>
      </c>
      <c r="F22" s="258" t="s">
        <v>56</v>
      </c>
      <c r="G22" s="41">
        <v>45608</v>
      </c>
      <c r="H22" s="42">
        <v>0.52083333333333304</v>
      </c>
      <c r="I22" s="38" t="s">
        <v>57</v>
      </c>
      <c r="J22" s="43" t="s">
        <v>58</v>
      </c>
      <c r="K22" s="43" t="s">
        <v>59</v>
      </c>
      <c r="L22" s="41">
        <v>45614</v>
      </c>
      <c r="M22" s="42">
        <v>0.8125</v>
      </c>
      <c r="N22" s="38" t="s">
        <v>58</v>
      </c>
      <c r="O22" s="43" t="s">
        <v>57</v>
      </c>
      <c r="P22" s="72" t="s">
        <v>60</v>
      </c>
      <c r="Q22" s="90" t="s">
        <v>61</v>
      </c>
      <c r="R22" s="123" t="s">
        <v>20</v>
      </c>
      <c r="S22" s="91"/>
      <c r="T22" s="99"/>
      <c r="U22" s="99" t="s">
        <v>18</v>
      </c>
      <c r="V22" s="201" t="s">
        <v>18</v>
      </c>
      <c r="W22" s="201"/>
      <c r="X22" s="202"/>
      <c r="Y22" s="203" t="s">
        <v>18</v>
      </c>
      <c r="Z22" s="266">
        <f>IF(OR(LEFT(F22)="+",LEFT(F22)="-"),100,"")</f>
        <v>100</v>
      </c>
      <c r="AA22" s="92">
        <f t="shared" si="0"/>
        <v>610</v>
      </c>
      <c r="AB22" s="1"/>
      <c r="AC22" s="45">
        <f t="shared" ref="AC22:AC47" si="2">IF(S22="Single",VLOOKUP($R22,$V$8:$X$8,2,FALSE()),0)+IF(S22="Double",VLOOKUP($R22,$V$8:$X$8,3,FALSE()),0)+IF(S22="Triple",VLOOKUP($R22,$V$8:$X$8,4,FALSE()),0)</f>
        <v>0</v>
      </c>
      <c r="AD22" s="45">
        <f t="shared" ref="AD22:AD47" si="3">IF(T22="Single",VLOOKUP($R22,$V$8:$X$8,2,FALSE()),0)+IF(T22="Double",VLOOKUP($R22,$V$8:$X$8,3,FALSE()),0)+IF(T22="Triple",VLOOKUP($R22,$V$8:$X$8,4,FALSE()),0)</f>
        <v>0</v>
      </c>
      <c r="AE22" s="45">
        <f t="shared" ref="AE22:AE36" si="4">IF(U22="Single",VLOOKUP($R22,$V$8:$X$8,2,FALSE()),0)+IF(U22="Double",VLOOKUP($R22,$V$8:$X$8,3,FALSE()),0)+IF(U22="Triple",VLOOKUP($R22,$V$8:$X$8,4,FALSE()),0)</f>
        <v>170</v>
      </c>
      <c r="AF22" s="45">
        <f t="shared" ref="AF22:AF36" si="5">IF(V22="Single",VLOOKUP($R22,$V$8:$X$8,2,FALSE()),0)+IF(V22="Double",VLOOKUP($R22,$V$8:$X$8,3,FALSE()),0)+IF(V22="Triple",VLOOKUP($R22,$V$8:$X$8,4,FALSE()),0)</f>
        <v>170</v>
      </c>
      <c r="AG22" s="45">
        <f t="shared" ref="AG22:AG36" si="6">IF(W22="Single",VLOOKUP($R22,$V$8:$X$8,2,FALSE()),0)+IF(W22="Double",VLOOKUP($R22,$V$8:$X$8,3,FALSE()),0)+IF(W22="Triple",VLOOKUP($R22,$V$8:$X$8,4,FALSE()),0)</f>
        <v>0</v>
      </c>
      <c r="AH22" s="45">
        <f t="shared" ref="AH22:AH36" si="7">IF(X22="Single",VLOOKUP($R22,$V$8:$X$8,2,FALSE()),0)+IF(X22="Double",VLOOKUP($R22,$V$8:$X$8,3,FALSE()),0)+IF(X22="Triple",VLOOKUP($R22,$V$8:$X$8,4,FALSE()),0)</f>
        <v>0</v>
      </c>
      <c r="AI22" s="274">
        <f t="shared" ref="AI22:AI36" si="8">IF(Y22="Single",VLOOKUP($R22,$V$8:$X$8,2,FALSE()),0)+IF(Y22="Double",VLOOKUP($R22,$V$8:$X$8,3,FALSE()),0)+IF(Y22="Triple",VLOOKUP($R22,$V$8:$X$8,4,FALSE()),0)</f>
        <v>170</v>
      </c>
      <c r="AJ22" s="273">
        <f t="shared" ref="AJ22:AJ47" si="9">Z22</f>
        <v>100</v>
      </c>
      <c r="AK22" s="1">
        <f t="shared" ref="AK22:AK47" si="10">IF(Q22="Yes",$W$12,0)</f>
        <v>0</v>
      </c>
      <c r="AL22" s="19"/>
      <c r="AM22" s="1"/>
    </row>
    <row r="23" spans="1:39" ht="14.4" x14ac:dyDescent="0.3">
      <c r="A23" s="18"/>
      <c r="B23" s="44">
        <v>1</v>
      </c>
      <c r="C23" s="73"/>
      <c r="D23" s="74"/>
      <c r="E23" s="75"/>
      <c r="F23" s="259"/>
      <c r="G23" s="77"/>
      <c r="H23" s="74"/>
      <c r="I23" s="74"/>
      <c r="J23" s="79"/>
      <c r="K23" s="78"/>
      <c r="L23" s="77"/>
      <c r="M23" s="74"/>
      <c r="N23" s="74"/>
      <c r="O23" s="79"/>
      <c r="P23" s="79"/>
      <c r="Q23" s="54"/>
      <c r="R23" s="80"/>
      <c r="S23" s="207"/>
      <c r="T23" s="208"/>
      <c r="U23" s="208"/>
      <c r="V23" s="209"/>
      <c r="W23" s="209"/>
      <c r="X23" s="210"/>
      <c r="Y23" s="270"/>
      <c r="Z23" s="267" t="str">
        <f>IF(OR(LEFT(F23)="+",LEFT(F23)="-"),100,"")</f>
        <v/>
      </c>
      <c r="AA23" s="200">
        <f t="shared" si="0"/>
        <v>0</v>
      </c>
      <c r="AB23" s="1"/>
      <c r="AC23" s="45">
        <f t="shared" si="2"/>
        <v>0</v>
      </c>
      <c r="AD23" s="45">
        <f t="shared" si="3"/>
        <v>0</v>
      </c>
      <c r="AE23" s="45">
        <f t="shared" si="4"/>
        <v>0</v>
      </c>
      <c r="AF23" s="45">
        <f t="shared" si="5"/>
        <v>0</v>
      </c>
      <c r="AG23" s="45">
        <f t="shared" si="6"/>
        <v>0</v>
      </c>
      <c r="AH23" s="45">
        <f t="shared" si="7"/>
        <v>0</v>
      </c>
      <c r="AI23" s="274">
        <f t="shared" si="8"/>
        <v>0</v>
      </c>
      <c r="AJ23" s="273" t="str">
        <f t="shared" si="9"/>
        <v/>
      </c>
      <c r="AK23" s="1">
        <f t="shared" si="10"/>
        <v>0</v>
      </c>
      <c r="AL23" s="19"/>
      <c r="AM23" s="1"/>
    </row>
    <row r="24" spans="1:39" ht="14.4" x14ac:dyDescent="0.3">
      <c r="A24" s="18"/>
      <c r="B24" s="46">
        <v>2</v>
      </c>
      <c r="C24" s="55"/>
      <c r="D24" s="56"/>
      <c r="E24" s="57"/>
      <c r="F24" s="260"/>
      <c r="G24" s="59"/>
      <c r="H24" s="56"/>
      <c r="I24" s="56"/>
      <c r="J24" s="61"/>
      <c r="K24" s="60"/>
      <c r="L24" s="59"/>
      <c r="M24" s="56"/>
      <c r="N24" s="56"/>
      <c r="O24" s="61"/>
      <c r="P24" s="61"/>
      <c r="Q24" s="62"/>
      <c r="R24" s="81"/>
      <c r="S24" s="102"/>
      <c r="T24" s="93"/>
      <c r="U24" s="93"/>
      <c r="V24" s="204"/>
      <c r="W24" s="204"/>
      <c r="X24" s="205"/>
      <c r="Y24" s="271"/>
      <c r="Z24" s="268" t="str">
        <f t="shared" ref="Z24:Z47" si="11">IF(OR(LEFT(F24)="+",LEFT(F24)="-"),100,"")</f>
        <v/>
      </c>
      <c r="AA24" s="148">
        <f t="shared" si="0"/>
        <v>0</v>
      </c>
      <c r="AB24" s="1"/>
      <c r="AC24" s="45">
        <f t="shared" si="2"/>
        <v>0</v>
      </c>
      <c r="AD24" s="45">
        <f t="shared" si="3"/>
        <v>0</v>
      </c>
      <c r="AE24" s="45">
        <f t="shared" si="4"/>
        <v>0</v>
      </c>
      <c r="AF24" s="45">
        <f t="shared" si="5"/>
        <v>0</v>
      </c>
      <c r="AG24" s="45">
        <f t="shared" si="6"/>
        <v>0</v>
      </c>
      <c r="AH24" s="45">
        <f t="shared" si="7"/>
        <v>0</v>
      </c>
      <c r="AI24" s="274">
        <f t="shared" si="8"/>
        <v>0</v>
      </c>
      <c r="AJ24" s="273" t="str">
        <f t="shared" si="9"/>
        <v/>
      </c>
      <c r="AK24" s="1">
        <f t="shared" si="10"/>
        <v>0</v>
      </c>
      <c r="AL24" s="19"/>
      <c r="AM24" s="1"/>
    </row>
    <row r="25" spans="1:39" ht="14.4" x14ac:dyDescent="0.3">
      <c r="A25" s="18"/>
      <c r="B25" s="44">
        <v>3</v>
      </c>
      <c r="C25" s="55"/>
      <c r="D25" s="56"/>
      <c r="E25" s="57"/>
      <c r="F25" s="260"/>
      <c r="G25" s="59"/>
      <c r="H25" s="56"/>
      <c r="I25" s="56"/>
      <c r="J25" s="61"/>
      <c r="K25" s="60"/>
      <c r="L25" s="59"/>
      <c r="M25" s="56"/>
      <c r="N25" s="56"/>
      <c r="O25" s="61"/>
      <c r="P25" s="61"/>
      <c r="Q25" s="62"/>
      <c r="R25" s="81"/>
      <c r="S25" s="102"/>
      <c r="T25" s="93"/>
      <c r="U25" s="93"/>
      <c r="V25" s="204"/>
      <c r="W25" s="204"/>
      <c r="X25" s="205"/>
      <c r="Y25" s="271"/>
      <c r="Z25" s="268" t="str">
        <f t="shared" si="11"/>
        <v/>
      </c>
      <c r="AA25" s="148">
        <f t="shared" si="0"/>
        <v>0</v>
      </c>
      <c r="AB25" s="1"/>
      <c r="AC25" s="45">
        <f t="shared" si="2"/>
        <v>0</v>
      </c>
      <c r="AD25" s="45">
        <f t="shared" si="3"/>
        <v>0</v>
      </c>
      <c r="AE25" s="45">
        <f t="shared" si="4"/>
        <v>0</v>
      </c>
      <c r="AF25" s="45">
        <f t="shared" si="5"/>
        <v>0</v>
      </c>
      <c r="AG25" s="45">
        <f t="shared" si="6"/>
        <v>0</v>
      </c>
      <c r="AH25" s="45">
        <f t="shared" si="7"/>
        <v>0</v>
      </c>
      <c r="AI25" s="274">
        <f t="shared" si="8"/>
        <v>0</v>
      </c>
      <c r="AJ25" s="273" t="str">
        <f t="shared" si="9"/>
        <v/>
      </c>
      <c r="AK25" s="1">
        <f t="shared" si="10"/>
        <v>0</v>
      </c>
      <c r="AL25" s="19"/>
      <c r="AM25" s="1"/>
    </row>
    <row r="26" spans="1:39" ht="14.4" x14ac:dyDescent="0.3">
      <c r="A26" s="18"/>
      <c r="B26" s="46">
        <v>4</v>
      </c>
      <c r="C26" s="55"/>
      <c r="D26" s="56"/>
      <c r="E26" s="57"/>
      <c r="F26" s="260"/>
      <c r="G26" s="59"/>
      <c r="H26" s="56"/>
      <c r="I26" s="56"/>
      <c r="J26" s="61"/>
      <c r="K26" s="60"/>
      <c r="L26" s="59"/>
      <c r="M26" s="56"/>
      <c r="N26" s="56"/>
      <c r="O26" s="61"/>
      <c r="P26" s="61"/>
      <c r="Q26" s="62"/>
      <c r="R26" s="81"/>
      <c r="S26" s="102"/>
      <c r="T26" s="93"/>
      <c r="U26" s="93"/>
      <c r="V26" s="204"/>
      <c r="W26" s="204"/>
      <c r="X26" s="205"/>
      <c r="Y26" s="271"/>
      <c r="Z26" s="268" t="str">
        <f t="shared" si="11"/>
        <v/>
      </c>
      <c r="AA26" s="148">
        <f t="shared" si="0"/>
        <v>0</v>
      </c>
      <c r="AB26" s="1"/>
      <c r="AC26" s="45">
        <f t="shared" si="2"/>
        <v>0</v>
      </c>
      <c r="AD26" s="45">
        <f t="shared" si="3"/>
        <v>0</v>
      </c>
      <c r="AE26" s="45">
        <f t="shared" si="4"/>
        <v>0</v>
      </c>
      <c r="AF26" s="45">
        <f t="shared" si="5"/>
        <v>0</v>
      </c>
      <c r="AG26" s="45">
        <f t="shared" si="6"/>
        <v>0</v>
      </c>
      <c r="AH26" s="45">
        <f t="shared" si="7"/>
        <v>0</v>
      </c>
      <c r="AI26" s="274">
        <f t="shared" si="8"/>
        <v>0</v>
      </c>
      <c r="AJ26" s="273" t="str">
        <f t="shared" si="9"/>
        <v/>
      </c>
      <c r="AK26" s="1">
        <f t="shared" si="10"/>
        <v>0</v>
      </c>
      <c r="AL26" s="19"/>
      <c r="AM26" s="1"/>
    </row>
    <row r="27" spans="1:39" ht="14.4" x14ac:dyDescent="0.3">
      <c r="A27" s="18"/>
      <c r="B27" s="44">
        <v>5</v>
      </c>
      <c r="C27" s="55"/>
      <c r="D27" s="56"/>
      <c r="E27" s="57"/>
      <c r="F27" s="260"/>
      <c r="G27" s="59"/>
      <c r="H27" s="56"/>
      <c r="I27" s="56"/>
      <c r="J27" s="61"/>
      <c r="K27" s="60"/>
      <c r="L27" s="59"/>
      <c r="M27" s="56"/>
      <c r="N27" s="56"/>
      <c r="O27" s="61"/>
      <c r="P27" s="61"/>
      <c r="Q27" s="62"/>
      <c r="R27" s="81"/>
      <c r="S27" s="102"/>
      <c r="T27" s="93"/>
      <c r="U27" s="93"/>
      <c r="V27" s="204"/>
      <c r="W27" s="204"/>
      <c r="X27" s="205"/>
      <c r="Y27" s="271"/>
      <c r="Z27" s="268" t="str">
        <f t="shared" si="11"/>
        <v/>
      </c>
      <c r="AA27" s="148">
        <f t="shared" si="0"/>
        <v>0</v>
      </c>
      <c r="AB27" s="1"/>
      <c r="AC27" s="45">
        <f t="shared" si="2"/>
        <v>0</v>
      </c>
      <c r="AD27" s="45">
        <f t="shared" si="3"/>
        <v>0</v>
      </c>
      <c r="AE27" s="45">
        <f t="shared" si="4"/>
        <v>0</v>
      </c>
      <c r="AF27" s="45">
        <f t="shared" si="5"/>
        <v>0</v>
      </c>
      <c r="AG27" s="45">
        <f t="shared" si="6"/>
        <v>0</v>
      </c>
      <c r="AH27" s="45">
        <f t="shared" si="7"/>
        <v>0</v>
      </c>
      <c r="AI27" s="274">
        <f t="shared" si="8"/>
        <v>0</v>
      </c>
      <c r="AJ27" s="273" t="str">
        <f t="shared" si="9"/>
        <v/>
      </c>
      <c r="AK27" s="1">
        <f t="shared" si="10"/>
        <v>0</v>
      </c>
      <c r="AL27" s="19"/>
      <c r="AM27" s="1"/>
    </row>
    <row r="28" spans="1:39" ht="14.4" x14ac:dyDescent="0.3">
      <c r="A28" s="18"/>
      <c r="B28" s="46">
        <v>6</v>
      </c>
      <c r="C28" s="55"/>
      <c r="D28" s="56"/>
      <c r="E28" s="57"/>
      <c r="F28" s="260"/>
      <c r="G28" s="59"/>
      <c r="H28" s="56"/>
      <c r="I28" s="56"/>
      <c r="J28" s="61"/>
      <c r="K28" s="60"/>
      <c r="L28" s="59"/>
      <c r="M28" s="56"/>
      <c r="N28" s="56"/>
      <c r="O28" s="61"/>
      <c r="P28" s="61"/>
      <c r="Q28" s="62"/>
      <c r="R28" s="81"/>
      <c r="S28" s="102"/>
      <c r="T28" s="93"/>
      <c r="U28" s="93"/>
      <c r="V28" s="204"/>
      <c r="W28" s="204"/>
      <c r="X28" s="205"/>
      <c r="Y28" s="271"/>
      <c r="Z28" s="268" t="str">
        <f t="shared" si="11"/>
        <v/>
      </c>
      <c r="AA28" s="148">
        <f t="shared" si="0"/>
        <v>0</v>
      </c>
      <c r="AB28" s="1"/>
      <c r="AC28" s="45">
        <f t="shared" si="2"/>
        <v>0</v>
      </c>
      <c r="AD28" s="45">
        <f t="shared" si="3"/>
        <v>0</v>
      </c>
      <c r="AE28" s="45">
        <f t="shared" si="4"/>
        <v>0</v>
      </c>
      <c r="AF28" s="45">
        <f t="shared" si="5"/>
        <v>0</v>
      </c>
      <c r="AG28" s="45">
        <f t="shared" si="6"/>
        <v>0</v>
      </c>
      <c r="AH28" s="45">
        <f t="shared" si="7"/>
        <v>0</v>
      </c>
      <c r="AI28" s="274">
        <f t="shared" si="8"/>
        <v>0</v>
      </c>
      <c r="AJ28" s="273" t="str">
        <f t="shared" si="9"/>
        <v/>
      </c>
      <c r="AK28" s="1">
        <f t="shared" si="10"/>
        <v>0</v>
      </c>
      <c r="AL28" s="19"/>
      <c r="AM28" s="1"/>
    </row>
    <row r="29" spans="1:39" ht="14.4" x14ac:dyDescent="0.3">
      <c r="A29" s="18"/>
      <c r="B29" s="44">
        <v>7</v>
      </c>
      <c r="C29" s="55"/>
      <c r="D29" s="56"/>
      <c r="E29" s="57"/>
      <c r="F29" s="260"/>
      <c r="G29" s="59"/>
      <c r="H29" s="56"/>
      <c r="I29" s="56"/>
      <c r="J29" s="61"/>
      <c r="K29" s="60"/>
      <c r="L29" s="59"/>
      <c r="M29" s="56"/>
      <c r="N29" s="56"/>
      <c r="O29" s="61"/>
      <c r="P29" s="61"/>
      <c r="Q29" s="62"/>
      <c r="R29" s="81"/>
      <c r="S29" s="102"/>
      <c r="T29" s="93"/>
      <c r="U29" s="93"/>
      <c r="V29" s="204"/>
      <c r="W29" s="204"/>
      <c r="X29" s="205"/>
      <c r="Y29" s="271"/>
      <c r="Z29" s="268" t="str">
        <f t="shared" si="11"/>
        <v/>
      </c>
      <c r="AA29" s="148">
        <f t="shared" si="0"/>
        <v>0</v>
      </c>
      <c r="AB29" s="1"/>
      <c r="AC29" s="45">
        <f t="shared" si="2"/>
        <v>0</v>
      </c>
      <c r="AD29" s="45">
        <f t="shared" si="3"/>
        <v>0</v>
      </c>
      <c r="AE29" s="45">
        <f t="shared" si="4"/>
        <v>0</v>
      </c>
      <c r="AF29" s="45">
        <f t="shared" si="5"/>
        <v>0</v>
      </c>
      <c r="AG29" s="45">
        <f t="shared" si="6"/>
        <v>0</v>
      </c>
      <c r="AH29" s="45">
        <f t="shared" si="7"/>
        <v>0</v>
      </c>
      <c r="AI29" s="274">
        <f t="shared" si="8"/>
        <v>0</v>
      </c>
      <c r="AJ29" s="273" t="str">
        <f t="shared" si="9"/>
        <v/>
      </c>
      <c r="AK29" s="1">
        <f t="shared" si="10"/>
        <v>0</v>
      </c>
      <c r="AL29" s="19"/>
      <c r="AM29" s="1"/>
    </row>
    <row r="30" spans="1:39" ht="14.4" x14ac:dyDescent="0.3">
      <c r="A30" s="18"/>
      <c r="B30" s="46">
        <v>8</v>
      </c>
      <c r="C30" s="55"/>
      <c r="D30" s="56"/>
      <c r="E30" s="57"/>
      <c r="F30" s="260"/>
      <c r="G30" s="59"/>
      <c r="H30" s="56"/>
      <c r="I30" s="56"/>
      <c r="J30" s="61"/>
      <c r="K30" s="60"/>
      <c r="L30" s="59"/>
      <c r="M30" s="56"/>
      <c r="N30" s="56"/>
      <c r="O30" s="61"/>
      <c r="P30" s="61"/>
      <c r="Q30" s="62"/>
      <c r="R30" s="81"/>
      <c r="S30" s="102"/>
      <c r="T30" s="93"/>
      <c r="U30" s="93"/>
      <c r="V30" s="204"/>
      <c r="W30" s="204"/>
      <c r="X30" s="205"/>
      <c r="Y30" s="271"/>
      <c r="Z30" s="268" t="str">
        <f t="shared" si="11"/>
        <v/>
      </c>
      <c r="AA30" s="148">
        <f t="shared" si="0"/>
        <v>0</v>
      </c>
      <c r="AB30" s="1"/>
      <c r="AC30" s="45">
        <f t="shared" si="2"/>
        <v>0</v>
      </c>
      <c r="AD30" s="45">
        <f t="shared" si="3"/>
        <v>0</v>
      </c>
      <c r="AE30" s="45">
        <f t="shared" si="4"/>
        <v>0</v>
      </c>
      <c r="AF30" s="45">
        <f t="shared" si="5"/>
        <v>0</v>
      </c>
      <c r="AG30" s="45">
        <f t="shared" si="6"/>
        <v>0</v>
      </c>
      <c r="AH30" s="45">
        <f t="shared" si="7"/>
        <v>0</v>
      </c>
      <c r="AI30" s="274">
        <f t="shared" si="8"/>
        <v>0</v>
      </c>
      <c r="AJ30" s="273" t="str">
        <f t="shared" si="9"/>
        <v/>
      </c>
      <c r="AK30" s="1">
        <f t="shared" si="10"/>
        <v>0</v>
      </c>
      <c r="AL30" s="19"/>
      <c r="AM30" s="1"/>
    </row>
    <row r="31" spans="1:39" ht="14.4" x14ac:dyDescent="0.3">
      <c r="A31" s="18"/>
      <c r="B31" s="44">
        <v>9</v>
      </c>
      <c r="C31" s="55"/>
      <c r="D31" s="56"/>
      <c r="E31" s="57"/>
      <c r="F31" s="260"/>
      <c r="G31" s="59"/>
      <c r="H31" s="56"/>
      <c r="I31" s="56"/>
      <c r="J31" s="61"/>
      <c r="K31" s="60"/>
      <c r="L31" s="59"/>
      <c r="M31" s="56"/>
      <c r="N31" s="56"/>
      <c r="O31" s="61"/>
      <c r="P31" s="61"/>
      <c r="Q31" s="62"/>
      <c r="R31" s="81"/>
      <c r="S31" s="102"/>
      <c r="T31" s="93"/>
      <c r="U31" s="93"/>
      <c r="V31" s="204"/>
      <c r="W31" s="204"/>
      <c r="X31" s="205"/>
      <c r="Y31" s="271"/>
      <c r="Z31" s="268" t="str">
        <f t="shared" si="11"/>
        <v/>
      </c>
      <c r="AA31" s="148">
        <f t="shared" si="0"/>
        <v>0</v>
      </c>
      <c r="AB31" s="1"/>
      <c r="AC31" s="45">
        <f t="shared" si="2"/>
        <v>0</v>
      </c>
      <c r="AD31" s="45">
        <f t="shared" si="3"/>
        <v>0</v>
      </c>
      <c r="AE31" s="45">
        <f t="shared" si="4"/>
        <v>0</v>
      </c>
      <c r="AF31" s="45">
        <f t="shared" si="5"/>
        <v>0</v>
      </c>
      <c r="AG31" s="45">
        <f t="shared" si="6"/>
        <v>0</v>
      </c>
      <c r="AH31" s="45">
        <f t="shared" si="7"/>
        <v>0</v>
      </c>
      <c r="AI31" s="274">
        <f t="shared" si="8"/>
        <v>0</v>
      </c>
      <c r="AJ31" s="273" t="str">
        <f t="shared" si="9"/>
        <v/>
      </c>
      <c r="AK31" s="1">
        <f t="shared" si="10"/>
        <v>0</v>
      </c>
      <c r="AL31" s="19"/>
      <c r="AM31" s="1"/>
    </row>
    <row r="32" spans="1:39" ht="14.4" x14ac:dyDescent="0.3">
      <c r="A32" s="18"/>
      <c r="B32" s="46">
        <v>10</v>
      </c>
      <c r="C32" s="55"/>
      <c r="D32" s="56"/>
      <c r="E32" s="57"/>
      <c r="F32" s="260"/>
      <c r="G32" s="59"/>
      <c r="H32" s="56"/>
      <c r="I32" s="56"/>
      <c r="J32" s="61"/>
      <c r="K32" s="60"/>
      <c r="L32" s="59"/>
      <c r="M32" s="56"/>
      <c r="N32" s="56"/>
      <c r="O32" s="61"/>
      <c r="P32" s="61"/>
      <c r="Q32" s="62"/>
      <c r="R32" s="81"/>
      <c r="S32" s="102"/>
      <c r="T32" s="93"/>
      <c r="U32" s="93"/>
      <c r="V32" s="204"/>
      <c r="W32" s="204"/>
      <c r="X32" s="205"/>
      <c r="Y32" s="271"/>
      <c r="Z32" s="268" t="str">
        <f t="shared" si="11"/>
        <v/>
      </c>
      <c r="AA32" s="148">
        <f t="shared" si="0"/>
        <v>0</v>
      </c>
      <c r="AB32" s="1"/>
      <c r="AC32" s="45">
        <f t="shared" si="2"/>
        <v>0</v>
      </c>
      <c r="AD32" s="45">
        <f t="shared" si="3"/>
        <v>0</v>
      </c>
      <c r="AE32" s="45">
        <f t="shared" si="4"/>
        <v>0</v>
      </c>
      <c r="AF32" s="45">
        <f t="shared" si="5"/>
        <v>0</v>
      </c>
      <c r="AG32" s="45">
        <f t="shared" si="6"/>
        <v>0</v>
      </c>
      <c r="AH32" s="45">
        <f t="shared" si="7"/>
        <v>0</v>
      </c>
      <c r="AI32" s="274">
        <f t="shared" si="8"/>
        <v>0</v>
      </c>
      <c r="AJ32" s="273" t="str">
        <f t="shared" si="9"/>
        <v/>
      </c>
      <c r="AK32" s="1">
        <f t="shared" si="10"/>
        <v>0</v>
      </c>
      <c r="AL32" s="19"/>
      <c r="AM32" s="1"/>
    </row>
    <row r="33" spans="1:39" ht="14.4" x14ac:dyDescent="0.3">
      <c r="A33" s="18"/>
      <c r="B33" s="44">
        <v>11</v>
      </c>
      <c r="C33" s="55"/>
      <c r="D33" s="56"/>
      <c r="E33" s="57"/>
      <c r="F33" s="260"/>
      <c r="G33" s="59"/>
      <c r="H33" s="56"/>
      <c r="I33" s="56"/>
      <c r="J33" s="61"/>
      <c r="K33" s="60"/>
      <c r="L33" s="59"/>
      <c r="M33" s="56"/>
      <c r="N33" s="56"/>
      <c r="O33" s="61"/>
      <c r="P33" s="61"/>
      <c r="Q33" s="62"/>
      <c r="R33" s="81"/>
      <c r="S33" s="102"/>
      <c r="T33" s="93"/>
      <c r="U33" s="93"/>
      <c r="V33" s="204"/>
      <c r="W33" s="204"/>
      <c r="X33" s="205"/>
      <c r="Y33" s="271"/>
      <c r="Z33" s="268" t="str">
        <f t="shared" si="11"/>
        <v/>
      </c>
      <c r="AA33" s="148">
        <f t="shared" si="0"/>
        <v>0</v>
      </c>
      <c r="AB33" s="1"/>
      <c r="AC33" s="45">
        <f t="shared" si="2"/>
        <v>0</v>
      </c>
      <c r="AD33" s="45">
        <f t="shared" si="3"/>
        <v>0</v>
      </c>
      <c r="AE33" s="45">
        <f t="shared" si="4"/>
        <v>0</v>
      </c>
      <c r="AF33" s="45">
        <f t="shared" si="5"/>
        <v>0</v>
      </c>
      <c r="AG33" s="45">
        <f t="shared" si="6"/>
        <v>0</v>
      </c>
      <c r="AH33" s="45">
        <f t="shared" si="7"/>
        <v>0</v>
      </c>
      <c r="AI33" s="274">
        <f t="shared" si="8"/>
        <v>0</v>
      </c>
      <c r="AJ33" s="273" t="str">
        <f t="shared" si="9"/>
        <v/>
      </c>
      <c r="AK33" s="1">
        <f t="shared" si="10"/>
        <v>0</v>
      </c>
      <c r="AL33" s="19"/>
      <c r="AM33" s="1"/>
    </row>
    <row r="34" spans="1:39" ht="14.4" x14ac:dyDescent="0.3">
      <c r="A34" s="18"/>
      <c r="B34" s="46">
        <v>12</v>
      </c>
      <c r="C34" s="55"/>
      <c r="D34" s="56"/>
      <c r="E34" s="57"/>
      <c r="F34" s="260"/>
      <c r="G34" s="59"/>
      <c r="H34" s="56"/>
      <c r="I34" s="56"/>
      <c r="J34" s="61"/>
      <c r="K34" s="60"/>
      <c r="L34" s="59"/>
      <c r="M34" s="56"/>
      <c r="N34" s="56"/>
      <c r="O34" s="61"/>
      <c r="P34" s="61"/>
      <c r="Q34" s="62"/>
      <c r="R34" s="81"/>
      <c r="S34" s="102"/>
      <c r="T34" s="93"/>
      <c r="U34" s="93"/>
      <c r="V34" s="204"/>
      <c r="W34" s="204"/>
      <c r="X34" s="205"/>
      <c r="Y34" s="271"/>
      <c r="Z34" s="268" t="str">
        <f t="shared" si="11"/>
        <v/>
      </c>
      <c r="AA34" s="148">
        <f t="shared" si="0"/>
        <v>0</v>
      </c>
      <c r="AB34" s="1"/>
      <c r="AC34" s="45">
        <f t="shared" si="2"/>
        <v>0</v>
      </c>
      <c r="AD34" s="45">
        <f t="shared" si="3"/>
        <v>0</v>
      </c>
      <c r="AE34" s="45">
        <f t="shared" si="4"/>
        <v>0</v>
      </c>
      <c r="AF34" s="45">
        <f t="shared" si="5"/>
        <v>0</v>
      </c>
      <c r="AG34" s="45">
        <f t="shared" si="6"/>
        <v>0</v>
      </c>
      <c r="AH34" s="45">
        <f t="shared" si="7"/>
        <v>0</v>
      </c>
      <c r="AI34" s="274">
        <f t="shared" si="8"/>
        <v>0</v>
      </c>
      <c r="AJ34" s="273" t="str">
        <f t="shared" si="9"/>
        <v/>
      </c>
      <c r="AK34" s="1">
        <f t="shared" si="10"/>
        <v>0</v>
      </c>
      <c r="AL34" s="19"/>
      <c r="AM34" s="1"/>
    </row>
    <row r="35" spans="1:39" ht="14.4" x14ac:dyDescent="0.3">
      <c r="A35" s="18"/>
      <c r="B35" s="44">
        <v>13</v>
      </c>
      <c r="C35" s="55"/>
      <c r="D35" s="56"/>
      <c r="E35" s="57"/>
      <c r="F35" s="260"/>
      <c r="G35" s="59"/>
      <c r="H35" s="56"/>
      <c r="I35" s="56"/>
      <c r="J35" s="61"/>
      <c r="K35" s="60"/>
      <c r="L35" s="59"/>
      <c r="M35" s="56"/>
      <c r="N35" s="56"/>
      <c r="O35" s="61"/>
      <c r="P35" s="61"/>
      <c r="Q35" s="62"/>
      <c r="R35" s="81"/>
      <c r="S35" s="102"/>
      <c r="T35" s="93"/>
      <c r="U35" s="93"/>
      <c r="V35" s="204"/>
      <c r="W35" s="204"/>
      <c r="X35" s="205"/>
      <c r="Y35" s="271"/>
      <c r="Z35" s="268" t="str">
        <f t="shared" si="11"/>
        <v/>
      </c>
      <c r="AA35" s="148">
        <f t="shared" si="0"/>
        <v>0</v>
      </c>
      <c r="AB35" s="1"/>
      <c r="AC35" s="45">
        <f t="shared" si="2"/>
        <v>0</v>
      </c>
      <c r="AD35" s="45">
        <f t="shared" si="3"/>
        <v>0</v>
      </c>
      <c r="AE35" s="45">
        <f t="shared" si="4"/>
        <v>0</v>
      </c>
      <c r="AF35" s="45">
        <f t="shared" si="5"/>
        <v>0</v>
      </c>
      <c r="AG35" s="45">
        <f t="shared" si="6"/>
        <v>0</v>
      </c>
      <c r="AH35" s="45">
        <f t="shared" si="7"/>
        <v>0</v>
      </c>
      <c r="AI35" s="274">
        <f t="shared" si="8"/>
        <v>0</v>
      </c>
      <c r="AJ35" s="273" t="str">
        <f t="shared" si="9"/>
        <v/>
      </c>
      <c r="AK35" s="1">
        <f t="shared" si="10"/>
        <v>0</v>
      </c>
      <c r="AL35" s="19"/>
      <c r="AM35" s="1"/>
    </row>
    <row r="36" spans="1:39" ht="14.4" x14ac:dyDescent="0.3">
      <c r="A36" s="18"/>
      <c r="B36" s="46">
        <v>14</v>
      </c>
      <c r="C36" s="55"/>
      <c r="D36" s="56"/>
      <c r="E36" s="57"/>
      <c r="F36" s="260"/>
      <c r="G36" s="59"/>
      <c r="H36" s="56"/>
      <c r="I36" s="56"/>
      <c r="J36" s="61"/>
      <c r="K36" s="60"/>
      <c r="L36" s="59"/>
      <c r="M36" s="56"/>
      <c r="N36" s="56"/>
      <c r="O36" s="61"/>
      <c r="P36" s="61"/>
      <c r="Q36" s="62"/>
      <c r="R36" s="81"/>
      <c r="S36" s="102"/>
      <c r="T36" s="93"/>
      <c r="U36" s="93"/>
      <c r="V36" s="204"/>
      <c r="W36" s="204"/>
      <c r="X36" s="205"/>
      <c r="Y36" s="271"/>
      <c r="Z36" s="268" t="str">
        <f t="shared" si="11"/>
        <v/>
      </c>
      <c r="AA36" s="148">
        <f t="shared" si="0"/>
        <v>0</v>
      </c>
      <c r="AB36" s="1"/>
      <c r="AC36" s="45">
        <f t="shared" si="2"/>
        <v>0</v>
      </c>
      <c r="AD36" s="45">
        <f t="shared" si="3"/>
        <v>0</v>
      </c>
      <c r="AE36" s="45">
        <f t="shared" si="4"/>
        <v>0</v>
      </c>
      <c r="AF36" s="45">
        <f t="shared" si="5"/>
        <v>0</v>
      </c>
      <c r="AG36" s="45">
        <f t="shared" si="6"/>
        <v>0</v>
      </c>
      <c r="AH36" s="45">
        <f t="shared" si="7"/>
        <v>0</v>
      </c>
      <c r="AI36" s="274">
        <f t="shared" si="8"/>
        <v>0</v>
      </c>
      <c r="AJ36" s="273" t="str">
        <f t="shared" si="9"/>
        <v/>
      </c>
      <c r="AK36" s="1">
        <f t="shared" si="10"/>
        <v>0</v>
      </c>
      <c r="AL36" s="19"/>
      <c r="AM36" s="1"/>
    </row>
    <row r="37" spans="1:39" ht="14.4" x14ac:dyDescent="0.3">
      <c r="A37" s="18"/>
      <c r="B37" s="44">
        <v>15</v>
      </c>
      <c r="C37" s="55"/>
      <c r="D37" s="56"/>
      <c r="E37" s="57"/>
      <c r="F37" s="260"/>
      <c r="G37" s="59"/>
      <c r="H37" s="56"/>
      <c r="I37" s="56"/>
      <c r="J37" s="61"/>
      <c r="K37" s="60"/>
      <c r="L37" s="59"/>
      <c r="M37" s="56"/>
      <c r="N37" s="56"/>
      <c r="O37" s="61"/>
      <c r="P37" s="61"/>
      <c r="Q37" s="62"/>
      <c r="R37" s="81"/>
      <c r="S37" s="102"/>
      <c r="T37" s="93"/>
      <c r="U37" s="93"/>
      <c r="V37" s="204"/>
      <c r="W37" s="204"/>
      <c r="X37" s="205"/>
      <c r="Y37" s="271"/>
      <c r="Z37" s="268" t="str">
        <f t="shared" si="11"/>
        <v/>
      </c>
      <c r="AA37" s="148">
        <f t="shared" si="0"/>
        <v>0</v>
      </c>
      <c r="AB37" s="1"/>
      <c r="AC37" s="45">
        <f t="shared" si="2"/>
        <v>0</v>
      </c>
      <c r="AD37" s="45">
        <f t="shared" si="3"/>
        <v>0</v>
      </c>
      <c r="AE37" s="45">
        <f t="shared" ref="AE37:AE47" si="12">IF(U37="Single",VLOOKUP($R37,$V$8:$X$8,2,FALSE()),0)+IF(U37="Double",VLOOKUP($R37,$V$8:$X$8,3,FALSE()),0)+IF(U37="Triple",VLOOKUP($R37,$V$8:$X$8,4,FALSE()),0)</f>
        <v>0</v>
      </c>
      <c r="AF37" s="45">
        <f t="shared" ref="AF37:AF47" si="13">IF(V37="Single",VLOOKUP($R37,$V$8:$X$8,2,FALSE()),0)+IF(V37="Double",VLOOKUP($R37,$V$8:$X$8,3,FALSE()),0)+IF(V37="Triple",VLOOKUP($R37,$V$8:$X$8,4,FALSE()),0)</f>
        <v>0</v>
      </c>
      <c r="AG37" s="45">
        <f t="shared" ref="AG37:AG47" si="14">IF(W37="Single",VLOOKUP($R37,$V$8:$X$8,2,FALSE()),0)+IF(W37="Double",VLOOKUP($R37,$V$8:$X$8,3,FALSE()),0)+IF(W37="Triple",VLOOKUP($R37,$V$8:$X$8,4,FALSE()),0)</f>
        <v>0</v>
      </c>
      <c r="AH37" s="45">
        <f t="shared" ref="AH37:AH47" si="15">IF(X37="Single",VLOOKUP($R37,$V$8:$X$8,2,FALSE()),0)+IF(X37="Double",VLOOKUP($R37,$V$8:$X$8,3,FALSE()),0)+IF(X37="Triple",VLOOKUP($R37,$V$8:$X$8,4,FALSE()),0)</f>
        <v>0</v>
      </c>
      <c r="AI37" s="274">
        <f t="shared" ref="AI37:AI47" si="16">IF(Y37="Single",VLOOKUP($R37,$V$8:$X$8,2,FALSE()),0)+IF(Y37="Double",VLOOKUP($R37,$V$8:$X$8,3,FALSE()),0)+IF(Y37="Triple",VLOOKUP($R37,$V$8:$X$8,4,FALSE()),0)</f>
        <v>0</v>
      </c>
      <c r="AJ37" s="273" t="str">
        <f t="shared" si="9"/>
        <v/>
      </c>
      <c r="AK37" s="1">
        <f t="shared" si="10"/>
        <v>0</v>
      </c>
      <c r="AL37" s="19"/>
      <c r="AM37" s="1"/>
    </row>
    <row r="38" spans="1:39" ht="14.4" x14ac:dyDescent="0.3">
      <c r="A38" s="18"/>
      <c r="B38" s="46">
        <v>16</v>
      </c>
      <c r="C38" s="55"/>
      <c r="D38" s="56"/>
      <c r="E38" s="57"/>
      <c r="F38" s="260"/>
      <c r="G38" s="59"/>
      <c r="H38" s="56"/>
      <c r="I38" s="56"/>
      <c r="J38" s="61"/>
      <c r="K38" s="60"/>
      <c r="L38" s="59"/>
      <c r="M38" s="56"/>
      <c r="N38" s="56"/>
      <c r="O38" s="61"/>
      <c r="P38" s="61"/>
      <c r="Q38" s="62"/>
      <c r="R38" s="81"/>
      <c r="S38" s="102"/>
      <c r="T38" s="93"/>
      <c r="U38" s="93"/>
      <c r="V38" s="204"/>
      <c r="W38" s="204"/>
      <c r="X38" s="205"/>
      <c r="Y38" s="271"/>
      <c r="Z38" s="268" t="str">
        <f t="shared" si="11"/>
        <v/>
      </c>
      <c r="AA38" s="148">
        <f t="shared" si="0"/>
        <v>0</v>
      </c>
      <c r="AB38" s="1"/>
      <c r="AC38" s="45">
        <f t="shared" si="2"/>
        <v>0</v>
      </c>
      <c r="AD38" s="45">
        <f t="shared" si="3"/>
        <v>0</v>
      </c>
      <c r="AE38" s="45">
        <f t="shared" si="12"/>
        <v>0</v>
      </c>
      <c r="AF38" s="45">
        <f t="shared" si="13"/>
        <v>0</v>
      </c>
      <c r="AG38" s="45">
        <f t="shared" si="14"/>
        <v>0</v>
      </c>
      <c r="AH38" s="45">
        <f t="shared" si="15"/>
        <v>0</v>
      </c>
      <c r="AI38" s="274">
        <f t="shared" si="16"/>
        <v>0</v>
      </c>
      <c r="AJ38" s="273" t="str">
        <f t="shared" si="9"/>
        <v/>
      </c>
      <c r="AK38" s="1">
        <f t="shared" si="10"/>
        <v>0</v>
      </c>
      <c r="AL38" s="19"/>
      <c r="AM38" s="1"/>
    </row>
    <row r="39" spans="1:39" ht="14.4" x14ac:dyDescent="0.3">
      <c r="A39" s="18"/>
      <c r="B39" s="44">
        <v>17</v>
      </c>
      <c r="C39" s="55"/>
      <c r="D39" s="56"/>
      <c r="E39" s="57"/>
      <c r="F39" s="260"/>
      <c r="G39" s="59"/>
      <c r="H39" s="56"/>
      <c r="I39" s="56"/>
      <c r="J39" s="61"/>
      <c r="K39" s="60"/>
      <c r="L39" s="59"/>
      <c r="M39" s="56"/>
      <c r="N39" s="56"/>
      <c r="O39" s="61"/>
      <c r="P39" s="61"/>
      <c r="Q39" s="62"/>
      <c r="R39" s="81"/>
      <c r="S39" s="102"/>
      <c r="T39" s="93"/>
      <c r="U39" s="93"/>
      <c r="V39" s="204"/>
      <c r="W39" s="204"/>
      <c r="X39" s="205"/>
      <c r="Y39" s="271"/>
      <c r="Z39" s="268" t="str">
        <f t="shared" si="11"/>
        <v/>
      </c>
      <c r="AA39" s="148">
        <f t="shared" si="0"/>
        <v>0</v>
      </c>
      <c r="AB39" s="1"/>
      <c r="AC39" s="45">
        <f t="shared" si="2"/>
        <v>0</v>
      </c>
      <c r="AD39" s="45">
        <f t="shared" si="3"/>
        <v>0</v>
      </c>
      <c r="AE39" s="45">
        <f t="shared" si="12"/>
        <v>0</v>
      </c>
      <c r="AF39" s="45">
        <f t="shared" si="13"/>
        <v>0</v>
      </c>
      <c r="AG39" s="45">
        <f t="shared" si="14"/>
        <v>0</v>
      </c>
      <c r="AH39" s="45">
        <f t="shared" si="15"/>
        <v>0</v>
      </c>
      <c r="AI39" s="274">
        <f t="shared" si="16"/>
        <v>0</v>
      </c>
      <c r="AJ39" s="273" t="str">
        <f t="shared" si="9"/>
        <v/>
      </c>
      <c r="AK39" s="1">
        <f t="shared" si="10"/>
        <v>0</v>
      </c>
      <c r="AL39" s="19"/>
      <c r="AM39" s="1"/>
    </row>
    <row r="40" spans="1:39" ht="14.4" x14ac:dyDescent="0.3">
      <c r="A40" s="18"/>
      <c r="B40" s="46">
        <v>18</v>
      </c>
      <c r="C40" s="55"/>
      <c r="D40" s="56"/>
      <c r="E40" s="57"/>
      <c r="F40" s="260"/>
      <c r="G40" s="59"/>
      <c r="H40" s="56"/>
      <c r="I40" s="56"/>
      <c r="J40" s="61"/>
      <c r="K40" s="60"/>
      <c r="L40" s="59"/>
      <c r="M40" s="56"/>
      <c r="N40" s="56"/>
      <c r="O40" s="61"/>
      <c r="P40" s="61"/>
      <c r="Q40" s="62"/>
      <c r="R40" s="81"/>
      <c r="S40" s="102"/>
      <c r="T40" s="93"/>
      <c r="U40" s="93"/>
      <c r="V40" s="204"/>
      <c r="W40" s="204"/>
      <c r="X40" s="205"/>
      <c r="Y40" s="271"/>
      <c r="Z40" s="268" t="str">
        <f t="shared" si="11"/>
        <v/>
      </c>
      <c r="AA40" s="148">
        <f t="shared" si="0"/>
        <v>0</v>
      </c>
      <c r="AB40" s="1"/>
      <c r="AC40" s="45">
        <f t="shared" si="2"/>
        <v>0</v>
      </c>
      <c r="AD40" s="45">
        <f t="shared" si="3"/>
        <v>0</v>
      </c>
      <c r="AE40" s="45">
        <f t="shared" si="12"/>
        <v>0</v>
      </c>
      <c r="AF40" s="45">
        <f t="shared" si="13"/>
        <v>0</v>
      </c>
      <c r="AG40" s="45">
        <f t="shared" si="14"/>
        <v>0</v>
      </c>
      <c r="AH40" s="45">
        <f t="shared" si="15"/>
        <v>0</v>
      </c>
      <c r="AI40" s="274">
        <f t="shared" si="16"/>
        <v>0</v>
      </c>
      <c r="AJ40" s="273" t="str">
        <f t="shared" si="9"/>
        <v/>
      </c>
      <c r="AK40" s="1">
        <f t="shared" si="10"/>
        <v>0</v>
      </c>
      <c r="AL40" s="19"/>
      <c r="AM40" s="1"/>
    </row>
    <row r="41" spans="1:39" ht="14.4" x14ac:dyDescent="0.3">
      <c r="A41" s="18"/>
      <c r="B41" s="44">
        <v>19</v>
      </c>
      <c r="C41" s="55"/>
      <c r="D41" s="56"/>
      <c r="E41" s="57"/>
      <c r="F41" s="260"/>
      <c r="G41" s="59"/>
      <c r="H41" s="56"/>
      <c r="I41" s="56"/>
      <c r="J41" s="61"/>
      <c r="K41" s="60"/>
      <c r="L41" s="59"/>
      <c r="M41" s="56"/>
      <c r="N41" s="56"/>
      <c r="O41" s="61"/>
      <c r="P41" s="61"/>
      <c r="Q41" s="62"/>
      <c r="R41" s="81"/>
      <c r="S41" s="102"/>
      <c r="T41" s="93"/>
      <c r="U41" s="93"/>
      <c r="V41" s="204"/>
      <c r="W41" s="204"/>
      <c r="X41" s="205"/>
      <c r="Y41" s="271"/>
      <c r="Z41" s="268" t="str">
        <f t="shared" si="11"/>
        <v/>
      </c>
      <c r="AA41" s="148">
        <f t="shared" si="0"/>
        <v>0</v>
      </c>
      <c r="AB41" s="1"/>
      <c r="AC41" s="45">
        <f t="shared" si="2"/>
        <v>0</v>
      </c>
      <c r="AD41" s="45">
        <f t="shared" si="3"/>
        <v>0</v>
      </c>
      <c r="AE41" s="45">
        <f t="shared" si="12"/>
        <v>0</v>
      </c>
      <c r="AF41" s="45">
        <f t="shared" si="13"/>
        <v>0</v>
      </c>
      <c r="AG41" s="45">
        <f t="shared" si="14"/>
        <v>0</v>
      </c>
      <c r="AH41" s="45">
        <f t="shared" si="15"/>
        <v>0</v>
      </c>
      <c r="AI41" s="274">
        <f t="shared" si="16"/>
        <v>0</v>
      </c>
      <c r="AJ41" s="273" t="str">
        <f t="shared" si="9"/>
        <v/>
      </c>
      <c r="AK41" s="1">
        <f t="shared" si="10"/>
        <v>0</v>
      </c>
      <c r="AL41" s="19"/>
      <c r="AM41" s="1"/>
    </row>
    <row r="42" spans="1:39" ht="14.4" x14ac:dyDescent="0.3">
      <c r="A42" s="18"/>
      <c r="B42" s="46">
        <v>20</v>
      </c>
      <c r="C42" s="55"/>
      <c r="D42" s="56"/>
      <c r="E42" s="57"/>
      <c r="F42" s="260"/>
      <c r="G42" s="59"/>
      <c r="H42" s="56"/>
      <c r="I42" s="56"/>
      <c r="J42" s="61"/>
      <c r="K42" s="60"/>
      <c r="L42" s="59"/>
      <c r="M42" s="56"/>
      <c r="N42" s="56"/>
      <c r="O42" s="61"/>
      <c r="P42" s="61"/>
      <c r="Q42" s="62"/>
      <c r="R42" s="81"/>
      <c r="S42" s="102"/>
      <c r="T42" s="93"/>
      <c r="U42" s="93"/>
      <c r="V42" s="204"/>
      <c r="W42" s="204"/>
      <c r="X42" s="205"/>
      <c r="Y42" s="271"/>
      <c r="Z42" s="268" t="str">
        <f t="shared" si="11"/>
        <v/>
      </c>
      <c r="AA42" s="148">
        <f t="shared" si="0"/>
        <v>0</v>
      </c>
      <c r="AB42" s="1"/>
      <c r="AC42" s="45">
        <f t="shared" si="2"/>
        <v>0</v>
      </c>
      <c r="AD42" s="45">
        <f t="shared" si="3"/>
        <v>0</v>
      </c>
      <c r="AE42" s="45">
        <f t="shared" si="12"/>
        <v>0</v>
      </c>
      <c r="AF42" s="45">
        <f t="shared" si="13"/>
        <v>0</v>
      </c>
      <c r="AG42" s="45">
        <f t="shared" si="14"/>
        <v>0</v>
      </c>
      <c r="AH42" s="45">
        <f t="shared" si="15"/>
        <v>0</v>
      </c>
      <c r="AI42" s="274">
        <f t="shared" si="16"/>
        <v>0</v>
      </c>
      <c r="AJ42" s="273" t="str">
        <f t="shared" si="9"/>
        <v/>
      </c>
      <c r="AK42" s="1">
        <f t="shared" si="10"/>
        <v>0</v>
      </c>
      <c r="AL42" s="19"/>
      <c r="AM42" s="1"/>
    </row>
    <row r="43" spans="1:39" ht="14.4" x14ac:dyDescent="0.3">
      <c r="A43" s="18"/>
      <c r="B43" s="44">
        <v>21</v>
      </c>
      <c r="C43" s="55"/>
      <c r="D43" s="56"/>
      <c r="E43" s="57"/>
      <c r="F43" s="260"/>
      <c r="G43" s="59"/>
      <c r="H43" s="56"/>
      <c r="I43" s="56"/>
      <c r="J43" s="61"/>
      <c r="K43" s="60"/>
      <c r="L43" s="59"/>
      <c r="M43" s="56"/>
      <c r="N43" s="56"/>
      <c r="O43" s="61"/>
      <c r="P43" s="61"/>
      <c r="Q43" s="62"/>
      <c r="R43" s="81"/>
      <c r="S43" s="102"/>
      <c r="T43" s="93"/>
      <c r="U43" s="93"/>
      <c r="V43" s="204"/>
      <c r="W43" s="204"/>
      <c r="X43" s="205"/>
      <c r="Y43" s="271"/>
      <c r="Z43" s="268" t="str">
        <f t="shared" si="11"/>
        <v/>
      </c>
      <c r="AA43" s="148">
        <f t="shared" si="0"/>
        <v>0</v>
      </c>
      <c r="AB43" s="1"/>
      <c r="AC43" s="45">
        <f t="shared" si="2"/>
        <v>0</v>
      </c>
      <c r="AD43" s="45">
        <f t="shared" si="3"/>
        <v>0</v>
      </c>
      <c r="AE43" s="45">
        <f t="shared" si="12"/>
        <v>0</v>
      </c>
      <c r="AF43" s="45">
        <f t="shared" si="13"/>
        <v>0</v>
      </c>
      <c r="AG43" s="45">
        <f t="shared" si="14"/>
        <v>0</v>
      </c>
      <c r="AH43" s="45">
        <f t="shared" si="15"/>
        <v>0</v>
      </c>
      <c r="AI43" s="274">
        <f t="shared" si="16"/>
        <v>0</v>
      </c>
      <c r="AJ43" s="273" t="str">
        <f t="shared" si="9"/>
        <v/>
      </c>
      <c r="AK43" s="1">
        <f t="shared" si="10"/>
        <v>0</v>
      </c>
      <c r="AL43" s="19"/>
      <c r="AM43" s="1"/>
    </row>
    <row r="44" spans="1:39" ht="14.4" x14ac:dyDescent="0.3">
      <c r="A44" s="18"/>
      <c r="B44" s="46">
        <v>22</v>
      </c>
      <c r="C44" s="55"/>
      <c r="D44" s="56"/>
      <c r="E44" s="57"/>
      <c r="F44" s="260"/>
      <c r="G44" s="59"/>
      <c r="H44" s="56"/>
      <c r="I44" s="56"/>
      <c r="J44" s="61"/>
      <c r="K44" s="60"/>
      <c r="L44" s="59"/>
      <c r="M44" s="56"/>
      <c r="N44" s="56"/>
      <c r="O44" s="61"/>
      <c r="P44" s="61"/>
      <c r="Q44" s="62"/>
      <c r="R44" s="81"/>
      <c r="S44" s="102"/>
      <c r="T44" s="93"/>
      <c r="U44" s="93"/>
      <c r="V44" s="204"/>
      <c r="W44" s="204"/>
      <c r="X44" s="205"/>
      <c r="Y44" s="271"/>
      <c r="Z44" s="268" t="str">
        <f t="shared" si="11"/>
        <v/>
      </c>
      <c r="AA44" s="148">
        <f t="shared" si="0"/>
        <v>0</v>
      </c>
      <c r="AB44" s="1"/>
      <c r="AC44" s="45">
        <f t="shared" si="2"/>
        <v>0</v>
      </c>
      <c r="AD44" s="45">
        <f t="shared" si="3"/>
        <v>0</v>
      </c>
      <c r="AE44" s="45">
        <f t="shared" si="12"/>
        <v>0</v>
      </c>
      <c r="AF44" s="45">
        <f t="shared" si="13"/>
        <v>0</v>
      </c>
      <c r="AG44" s="45">
        <f t="shared" si="14"/>
        <v>0</v>
      </c>
      <c r="AH44" s="45">
        <f t="shared" si="15"/>
        <v>0</v>
      </c>
      <c r="AI44" s="274">
        <f t="shared" si="16"/>
        <v>0</v>
      </c>
      <c r="AJ44" s="273" t="str">
        <f t="shared" si="9"/>
        <v/>
      </c>
      <c r="AK44" s="1">
        <f t="shared" si="10"/>
        <v>0</v>
      </c>
      <c r="AL44" s="19"/>
      <c r="AM44" s="1"/>
    </row>
    <row r="45" spans="1:39" ht="14.4" x14ac:dyDescent="0.3">
      <c r="A45" s="18"/>
      <c r="B45" s="44">
        <v>23</v>
      </c>
      <c r="C45" s="55"/>
      <c r="D45" s="56"/>
      <c r="E45" s="57"/>
      <c r="F45" s="260"/>
      <c r="G45" s="59"/>
      <c r="H45" s="56"/>
      <c r="I45" s="56"/>
      <c r="J45" s="61"/>
      <c r="K45" s="60"/>
      <c r="L45" s="59"/>
      <c r="M45" s="56"/>
      <c r="N45" s="56"/>
      <c r="O45" s="61"/>
      <c r="P45" s="61"/>
      <c r="Q45" s="62"/>
      <c r="R45" s="81"/>
      <c r="S45" s="102"/>
      <c r="T45" s="93"/>
      <c r="U45" s="93"/>
      <c r="V45" s="204"/>
      <c r="W45" s="204"/>
      <c r="X45" s="205"/>
      <c r="Y45" s="271"/>
      <c r="Z45" s="268" t="str">
        <f t="shared" si="11"/>
        <v/>
      </c>
      <c r="AA45" s="148">
        <f t="shared" si="0"/>
        <v>0</v>
      </c>
      <c r="AB45" s="1"/>
      <c r="AC45" s="45">
        <f t="shared" si="2"/>
        <v>0</v>
      </c>
      <c r="AD45" s="45">
        <f t="shared" si="3"/>
        <v>0</v>
      </c>
      <c r="AE45" s="45">
        <f t="shared" si="12"/>
        <v>0</v>
      </c>
      <c r="AF45" s="45">
        <f t="shared" si="13"/>
        <v>0</v>
      </c>
      <c r="AG45" s="45">
        <f t="shared" si="14"/>
        <v>0</v>
      </c>
      <c r="AH45" s="45">
        <f t="shared" si="15"/>
        <v>0</v>
      </c>
      <c r="AI45" s="274">
        <f t="shared" si="16"/>
        <v>0</v>
      </c>
      <c r="AJ45" s="273" t="str">
        <f t="shared" si="9"/>
        <v/>
      </c>
      <c r="AK45" s="1">
        <f t="shared" si="10"/>
        <v>0</v>
      </c>
      <c r="AL45" s="19"/>
      <c r="AM45" s="1"/>
    </row>
    <row r="46" spans="1:39" ht="14.4" x14ac:dyDescent="0.3">
      <c r="A46" s="18"/>
      <c r="B46" s="46">
        <v>24</v>
      </c>
      <c r="C46" s="55"/>
      <c r="D46" s="56"/>
      <c r="E46" s="57"/>
      <c r="F46" s="260"/>
      <c r="G46" s="59"/>
      <c r="H46" s="56"/>
      <c r="I46" s="56"/>
      <c r="J46" s="61"/>
      <c r="K46" s="60"/>
      <c r="L46" s="59"/>
      <c r="M46" s="56"/>
      <c r="N46" s="56"/>
      <c r="O46" s="61"/>
      <c r="P46" s="61"/>
      <c r="Q46" s="62"/>
      <c r="R46" s="81"/>
      <c r="S46" s="102"/>
      <c r="T46" s="93"/>
      <c r="U46" s="93"/>
      <c r="V46" s="204"/>
      <c r="W46" s="204"/>
      <c r="X46" s="205"/>
      <c r="Y46" s="271"/>
      <c r="Z46" s="268" t="str">
        <f t="shared" si="11"/>
        <v/>
      </c>
      <c r="AA46" s="148">
        <f t="shared" si="0"/>
        <v>0</v>
      </c>
      <c r="AB46" s="1"/>
      <c r="AC46" s="45">
        <f t="shared" si="2"/>
        <v>0</v>
      </c>
      <c r="AD46" s="45">
        <f t="shared" si="3"/>
        <v>0</v>
      </c>
      <c r="AE46" s="45">
        <f t="shared" si="12"/>
        <v>0</v>
      </c>
      <c r="AF46" s="45">
        <f t="shared" si="13"/>
        <v>0</v>
      </c>
      <c r="AG46" s="45">
        <f t="shared" si="14"/>
        <v>0</v>
      </c>
      <c r="AH46" s="45">
        <f t="shared" si="15"/>
        <v>0</v>
      </c>
      <c r="AI46" s="274">
        <f t="shared" si="16"/>
        <v>0</v>
      </c>
      <c r="AJ46" s="273" t="str">
        <f t="shared" si="9"/>
        <v/>
      </c>
      <c r="AK46" s="1">
        <f t="shared" si="10"/>
        <v>0</v>
      </c>
      <c r="AL46" s="19"/>
      <c r="AM46" s="1"/>
    </row>
    <row r="47" spans="1:39" ht="14.4" x14ac:dyDescent="0.3">
      <c r="A47" s="18"/>
      <c r="B47" s="47">
        <v>25</v>
      </c>
      <c r="C47" s="63"/>
      <c r="D47" s="64"/>
      <c r="E47" s="65"/>
      <c r="F47" s="261"/>
      <c r="G47" s="67"/>
      <c r="H47" s="64"/>
      <c r="I47" s="64"/>
      <c r="J47" s="69"/>
      <c r="K47" s="68"/>
      <c r="L47" s="67"/>
      <c r="M47" s="64"/>
      <c r="N47" s="64"/>
      <c r="O47" s="69"/>
      <c r="P47" s="69"/>
      <c r="Q47" s="70"/>
      <c r="R47" s="82"/>
      <c r="S47" s="103"/>
      <c r="T47" s="95"/>
      <c r="U47" s="95"/>
      <c r="V47" s="212"/>
      <c r="W47" s="212"/>
      <c r="X47" s="213"/>
      <c r="Y47" s="272"/>
      <c r="Z47" s="269" t="str">
        <f t="shared" si="11"/>
        <v/>
      </c>
      <c r="AA47" s="164">
        <f t="shared" si="0"/>
        <v>0</v>
      </c>
      <c r="AB47" s="1"/>
      <c r="AC47" s="45">
        <f t="shared" si="2"/>
        <v>0</v>
      </c>
      <c r="AD47" s="45">
        <f t="shared" si="3"/>
        <v>0</v>
      </c>
      <c r="AE47" s="45">
        <f t="shared" si="12"/>
        <v>0</v>
      </c>
      <c r="AF47" s="45">
        <f t="shared" si="13"/>
        <v>0</v>
      </c>
      <c r="AG47" s="45">
        <f t="shared" si="14"/>
        <v>0</v>
      </c>
      <c r="AH47" s="45">
        <f t="shared" si="15"/>
        <v>0</v>
      </c>
      <c r="AI47" s="274">
        <f t="shared" si="16"/>
        <v>0</v>
      </c>
      <c r="AJ47" s="273" t="str">
        <f t="shared" si="9"/>
        <v/>
      </c>
      <c r="AK47" s="1">
        <f t="shared" si="10"/>
        <v>0</v>
      </c>
      <c r="AL47" s="19"/>
      <c r="AM47" s="1"/>
    </row>
    <row r="48" spans="1:39" ht="14.4" x14ac:dyDescent="0.3">
      <c r="A48" s="18"/>
      <c r="B48" s="1"/>
      <c r="C48" s="1"/>
      <c r="D48" s="1"/>
      <c r="E48" s="1"/>
      <c r="F48" s="254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9"/>
      <c r="AM48" s="1"/>
    </row>
    <row r="49" spans="1:39" ht="14.4" x14ac:dyDescent="0.3">
      <c r="A49" s="18"/>
      <c r="B49" s="1"/>
      <c r="C49" s="1"/>
      <c r="D49" s="1"/>
      <c r="E49" s="1"/>
      <c r="F49" s="254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9"/>
      <c r="AM49" s="1"/>
    </row>
    <row r="50" spans="1:39" ht="14.4" x14ac:dyDescent="0.3">
      <c r="A50" s="18"/>
      <c r="B50" s="1"/>
      <c r="C50" s="1"/>
      <c r="D50" s="1"/>
      <c r="E50" s="1"/>
      <c r="F50" s="25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9"/>
      <c r="AM50" s="1"/>
    </row>
    <row r="51" spans="1:39" ht="14.4" x14ac:dyDescent="0.3">
      <c r="A51" s="18"/>
      <c r="B51" s="1"/>
      <c r="C51" s="1"/>
      <c r="D51" s="1"/>
      <c r="E51" s="1"/>
      <c r="F51" s="254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9"/>
      <c r="AM51" s="1"/>
    </row>
    <row r="52" spans="1:39" ht="14.4" x14ac:dyDescent="0.3">
      <c r="A52" s="18"/>
      <c r="B52" s="1"/>
      <c r="C52" s="1"/>
      <c r="D52" s="1"/>
      <c r="E52" s="1"/>
      <c r="F52" s="254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9"/>
      <c r="AM52" s="1"/>
    </row>
    <row r="53" spans="1:39" ht="14.4" x14ac:dyDescent="0.3">
      <c r="A53" s="18"/>
      <c r="B53" s="1"/>
      <c r="C53" s="1"/>
      <c r="D53" s="1"/>
      <c r="E53" s="1"/>
      <c r="F53" s="254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9"/>
      <c r="AM53" s="1"/>
    </row>
    <row r="54" spans="1:39" ht="14.4" x14ac:dyDescent="0.3">
      <c r="A54" s="18"/>
      <c r="B54" s="1"/>
      <c r="C54" s="1"/>
      <c r="D54" s="1"/>
      <c r="E54" s="1"/>
      <c r="F54" s="25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9"/>
      <c r="AM54" s="1"/>
    </row>
    <row r="55" spans="1:39" ht="14.4" x14ac:dyDescent="0.3">
      <c r="A55" s="48"/>
      <c r="B55" s="49"/>
      <c r="C55" s="49"/>
      <c r="D55" s="49"/>
      <c r="E55" s="49"/>
      <c r="F55" s="262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50"/>
      <c r="AM55" s="1"/>
    </row>
    <row r="56" spans="1:39" ht="14.4" hidden="1" x14ac:dyDescent="0.3">
      <c r="A56" s="1"/>
      <c r="B56" s="1"/>
      <c r="C56" s="1"/>
      <c r="D56" s="1"/>
      <c r="E56" s="1"/>
      <c r="F56" s="254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</row>
    <row r="57" spans="1:39" ht="14.4" x14ac:dyDescent="0.3">
      <c r="A57" s="1"/>
      <c r="B57" s="1"/>
      <c r="C57" s="1"/>
      <c r="D57" s="1"/>
      <c r="E57" s="1"/>
      <c r="F57" s="254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</row>
  </sheetData>
  <sheetProtection algorithmName="SHA-512" hashValue="fBTViVWayeZUhawDcb+OBiC3gWR7vQ3AFKrQgPVURFvsnB4kCoOhmQp/aE/qMfmVxUJTPk+AlU5VuPR+27WD0w==" saltValue="VgqFaOhYk+l03YWsu1v84w==" spinCount="100000" sheet="1" selectLockedCells="1"/>
  <mergeCells count="22">
    <mergeCell ref="Q17:Q20"/>
    <mergeCell ref="AA17:AA20"/>
    <mergeCell ref="G19:K19"/>
    <mergeCell ref="L19:P19"/>
    <mergeCell ref="R19:R20"/>
    <mergeCell ref="S19:Y19"/>
    <mergeCell ref="Z19:Z20"/>
    <mergeCell ref="R17:Z18"/>
    <mergeCell ref="B14:F14"/>
    <mergeCell ref="H14:M14"/>
    <mergeCell ref="B17:B20"/>
    <mergeCell ref="C17:C20"/>
    <mergeCell ref="D17:D20"/>
    <mergeCell ref="E17:E20"/>
    <mergeCell ref="F17:F20"/>
    <mergeCell ref="G17:P18"/>
    <mergeCell ref="W1:Y4"/>
    <mergeCell ref="G2:S5"/>
    <mergeCell ref="B3:E3"/>
    <mergeCell ref="B12:F12"/>
    <mergeCell ref="H12:M12"/>
    <mergeCell ref="W6:X6"/>
  </mergeCells>
  <conditionalFormatting sqref="AA21:AA47">
    <cfRule type="containsText" dxfId="1" priority="2" operator="containsText" text="choose hotel">
      <formula>NOT(ISERROR(SEARCH("choose hotel",AA21)))</formula>
    </cfRule>
  </conditionalFormatting>
  <hyperlinks>
    <hyperlink ref="C5" r:id="rId1" xr:uid="{00000000-0004-0000-04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400-000000000000}">
          <x14:formula1>
            <xm:f>'Listy rozwijane'!$H$2:$H$3</xm:f>
          </x14:formula1>
          <xm:sqref>Q23:Q47</xm:sqref>
        </x14:dataValidation>
        <x14:dataValidation type="list" allowBlank="1" showInputMessage="1" showErrorMessage="1" xr:uid="{00000000-0002-0000-0400-000001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400-000002000000}">
          <x14:formula1>
            <xm:f>'Listy rozwijane'!$D$2:$D$3</xm:f>
          </x14:formula1>
          <xm:sqref>S23:Y47</xm:sqref>
        </x14:dataValidation>
        <x14:dataValidation type="list" allowBlank="1" showInputMessage="1" showErrorMessage="1" xr:uid="{00000000-0002-0000-0400-000006000000}">
          <x14:formula1>
            <xm:f>'Listy rozwijane'!$J$2</xm:f>
          </x14:formula1>
          <xm:sqref>R23:R47</xm:sqref>
        </x14:dataValidation>
        <x14:dataValidation type="list" allowBlank="1" showInputMessage="1" showErrorMessage="1" xr:uid="{A7575D4E-D8D2-4AD4-AD5B-D0AB7D9B4F7D}">
          <x14:formula1>
            <xm:f>'Listy rozwijane'!$I$2:$I$8</xm:f>
          </x14:formula1>
          <xm:sqref>G23:G47 L23:L47</xm:sqref>
        </x14:dataValidation>
        <x14:dataValidation type="list" allowBlank="1" showInputMessage="1" showErrorMessage="1" xr:uid="{588AE87E-3F33-4E8E-9E75-87A961F81FE6}">
          <x14:formula1>
            <xm:f>'Listy rozwijane'!$G$2:$G$20</xm:f>
          </x14:formula1>
          <xm:sqref>F23:F47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U57"/>
  <sheetViews>
    <sheetView tabSelected="1" topLeftCell="A14" zoomScale="90" zoomScaleNormal="90" workbookViewId="0">
      <selection activeCell="F29" sqref="F29"/>
    </sheetView>
  </sheetViews>
  <sheetFormatPr defaultColWidth="8.44140625" defaultRowHeight="15" customHeight="1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1" customWidth="1"/>
    <col min="8" max="11" width="9.109375" customWidth="1"/>
    <col min="12" max="12" width="11.33203125" customWidth="1"/>
    <col min="13" max="16" width="9.109375" customWidth="1"/>
    <col min="17" max="17" width="5.6640625" customWidth="1"/>
    <col min="18" max="18" width="17.5546875" customWidth="1"/>
    <col min="19" max="21" width="13.6640625" customWidth="1"/>
    <col min="22" max="22" width="17.109375" customWidth="1"/>
    <col min="23" max="26" width="13.6640625" customWidth="1"/>
    <col min="27" max="27" width="12.88671875" customWidth="1"/>
    <col min="28" max="28" width="9.109375" customWidth="1"/>
    <col min="29" max="37" width="9.109375" hidden="1" customWidth="1"/>
    <col min="38" max="38" width="9.109375" customWidth="1"/>
    <col min="39" max="42" width="9.109375" hidden="1" customWidth="1"/>
    <col min="44" max="47" width="9.109375" hidden="1" customWidth="1"/>
  </cols>
  <sheetData>
    <row r="1" spans="1:38" ht="23.25" customHeight="1" x14ac:dyDescent="0.4">
      <c r="A1" s="15" t="s">
        <v>12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278"/>
      <c r="X1" s="278"/>
      <c r="Y1" s="278"/>
      <c r="Z1" s="275"/>
      <c r="AA1" s="275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7"/>
    </row>
    <row r="2" spans="1:38" ht="23.25" customHeight="1" x14ac:dyDescent="0.3">
      <c r="A2" s="18"/>
      <c r="B2" s="1"/>
      <c r="C2" s="1"/>
      <c r="D2" s="1"/>
      <c r="E2" s="1"/>
      <c r="F2" s="1"/>
      <c r="G2" s="279" t="s">
        <v>13</v>
      </c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1"/>
      <c r="U2" s="1"/>
      <c r="V2" s="1"/>
      <c r="W2" s="278"/>
      <c r="X2" s="278"/>
      <c r="Y2" s="278"/>
      <c r="Z2" s="263"/>
      <c r="AA2" s="263"/>
      <c r="AB2" s="1"/>
      <c r="AC2" s="1"/>
      <c r="AD2" s="1"/>
      <c r="AE2" s="1"/>
      <c r="AF2" s="1"/>
      <c r="AG2" s="1"/>
      <c r="AH2" s="1"/>
      <c r="AI2" s="1"/>
      <c r="AJ2" s="1"/>
      <c r="AK2" s="1"/>
      <c r="AL2" s="19"/>
    </row>
    <row r="3" spans="1:38" ht="23.25" customHeight="1" x14ac:dyDescent="0.3">
      <c r="A3" s="18"/>
      <c r="B3" s="280" t="s">
        <v>14</v>
      </c>
      <c r="C3" s="281"/>
      <c r="D3" s="281"/>
      <c r="E3" s="282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1"/>
      <c r="U3" s="1"/>
      <c r="V3" s="1"/>
      <c r="W3" s="278"/>
      <c r="X3" s="278"/>
      <c r="Y3" s="278"/>
      <c r="Z3" s="263"/>
      <c r="AA3" s="263"/>
      <c r="AB3" s="1"/>
      <c r="AC3" s="1"/>
      <c r="AD3" s="1"/>
      <c r="AE3" s="1"/>
      <c r="AL3" s="243"/>
    </row>
    <row r="4" spans="1:38" ht="14.4" x14ac:dyDescent="0.3">
      <c r="A4" s="18"/>
      <c r="B4" s="1" t="s">
        <v>15</v>
      </c>
      <c r="C4" s="1"/>
      <c r="D4" s="1"/>
      <c r="E4" s="1"/>
      <c r="F4" s="1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1"/>
      <c r="U4" s="1"/>
      <c r="V4" s="1"/>
      <c r="W4" s="278"/>
      <c r="X4" s="278"/>
      <c r="Y4" s="278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9"/>
    </row>
    <row r="5" spans="1:38" ht="14.4" x14ac:dyDescent="0.3">
      <c r="A5" s="18"/>
      <c r="B5" s="1" t="s">
        <v>3</v>
      </c>
      <c r="C5" s="51" t="s">
        <v>16</v>
      </c>
      <c r="D5" s="1"/>
      <c r="E5" s="1"/>
      <c r="F5" s="1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9"/>
    </row>
    <row r="6" spans="1:38" ht="33.75" customHeight="1" x14ac:dyDescent="0.3">
      <c r="A6" s="18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307" t="s">
        <v>17</v>
      </c>
      <c r="X6" s="307"/>
      <c r="Y6" s="307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9"/>
    </row>
    <row r="7" spans="1:38" ht="29.25" customHeight="1" x14ac:dyDescent="0.3">
      <c r="A7" s="1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0" t="s">
        <v>18</v>
      </c>
      <c r="X7" s="97" t="s">
        <v>19</v>
      </c>
      <c r="Y7" s="21" t="s">
        <v>62</v>
      </c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9"/>
    </row>
    <row r="8" spans="1:38" ht="14.4" x14ac:dyDescent="0.3">
      <c r="A8" s="18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83" t="s">
        <v>63</v>
      </c>
      <c r="W8" s="84">
        <v>150</v>
      </c>
      <c r="X8" s="85">
        <v>120</v>
      </c>
      <c r="Y8" s="86">
        <v>105</v>
      </c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9"/>
    </row>
    <row r="9" spans="1:38" ht="14.4" x14ac:dyDescent="0.3">
      <c r="A9" s="18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9"/>
    </row>
    <row r="10" spans="1:38" ht="14.4" x14ac:dyDescent="0.3">
      <c r="A10" s="18"/>
      <c r="B10" s="7" t="s">
        <v>21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9"/>
    </row>
    <row r="11" spans="1:38" ht="14.4" x14ac:dyDescent="0.3">
      <c r="A11" s="18"/>
      <c r="B11" s="22" t="s">
        <v>22</v>
      </c>
      <c r="C11" s="23"/>
      <c r="D11" s="23"/>
      <c r="E11" s="23"/>
      <c r="F11" s="23"/>
      <c r="G11" s="23"/>
      <c r="H11" s="23" t="s">
        <v>7</v>
      </c>
      <c r="I11" s="23"/>
      <c r="J11" s="2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9"/>
    </row>
    <row r="12" spans="1:38" ht="14.4" x14ac:dyDescent="0.3">
      <c r="A12" s="18"/>
      <c r="B12" s="283" t="str">
        <f>IF('1. Summary'!B12="","",'1. Summary'!B12)</f>
        <v/>
      </c>
      <c r="C12" s="283"/>
      <c r="D12" s="283"/>
      <c r="E12" s="283"/>
      <c r="F12" s="283"/>
      <c r="G12" s="23"/>
      <c r="H12" s="283" t="str">
        <f>IF('1. Summary'!B18="","",'1. Summary'!B18)</f>
        <v/>
      </c>
      <c r="I12" s="283"/>
      <c r="J12" s="283"/>
      <c r="K12" s="283"/>
      <c r="L12" s="283"/>
      <c r="M12" s="283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9"/>
    </row>
    <row r="13" spans="1:38" ht="14.4" x14ac:dyDescent="0.3">
      <c r="A13" s="18"/>
      <c r="B13" s="23" t="s">
        <v>3</v>
      </c>
      <c r="C13" s="23"/>
      <c r="D13" s="23"/>
      <c r="E13" s="23"/>
      <c r="F13" s="23"/>
      <c r="G13" s="23"/>
      <c r="H13" s="23" t="s">
        <v>8</v>
      </c>
      <c r="I13" s="23"/>
      <c r="J13" s="23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9"/>
    </row>
    <row r="14" spans="1:38" ht="14.4" x14ac:dyDescent="0.3">
      <c r="A14" s="18"/>
      <c r="B14" s="283" t="str">
        <f>IF('1. Summary'!B15="","",'1. Summary'!B15)</f>
        <v/>
      </c>
      <c r="C14" s="283"/>
      <c r="D14" s="283"/>
      <c r="E14" s="283"/>
      <c r="F14" s="283"/>
      <c r="G14" s="1"/>
      <c r="H14" s="283" t="str">
        <f>IF('1. Summary'!B21="","",'1. Summary'!B21)</f>
        <v/>
      </c>
      <c r="I14" s="283"/>
      <c r="J14" s="283"/>
      <c r="K14" s="283"/>
      <c r="L14" s="283"/>
      <c r="M14" s="283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9"/>
    </row>
    <row r="15" spans="1:38" ht="14.4" x14ac:dyDescent="0.3">
      <c r="A15" s="18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9"/>
    </row>
    <row r="16" spans="1:38" ht="14.4" x14ac:dyDescent="0.3">
      <c r="A16" s="18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9"/>
    </row>
    <row r="17" spans="1:38" ht="15" customHeight="1" x14ac:dyDescent="0.3">
      <c r="A17" s="18"/>
      <c r="B17" s="286" t="s">
        <v>23</v>
      </c>
      <c r="C17" s="287" t="s">
        <v>24</v>
      </c>
      <c r="D17" s="288" t="s">
        <v>25</v>
      </c>
      <c r="E17" s="288" t="s">
        <v>26</v>
      </c>
      <c r="F17" s="288" t="s">
        <v>27</v>
      </c>
      <c r="G17" s="290" t="s">
        <v>28</v>
      </c>
      <c r="H17" s="290"/>
      <c r="I17" s="290"/>
      <c r="J17" s="290"/>
      <c r="K17" s="290"/>
      <c r="L17" s="290"/>
      <c r="M17" s="290"/>
      <c r="N17" s="290"/>
      <c r="O17" s="290"/>
      <c r="P17" s="290"/>
      <c r="Q17" s="291" t="s">
        <v>29</v>
      </c>
      <c r="R17" s="301" t="s">
        <v>30</v>
      </c>
      <c r="S17" s="302"/>
      <c r="T17" s="302"/>
      <c r="U17" s="302"/>
      <c r="V17" s="302"/>
      <c r="W17" s="302"/>
      <c r="X17" s="302"/>
      <c r="Y17" s="302"/>
      <c r="Z17" s="303"/>
      <c r="AA17" s="308" t="s">
        <v>31</v>
      </c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9"/>
    </row>
    <row r="18" spans="1:38" ht="14.4" x14ac:dyDescent="0.3">
      <c r="A18" s="18"/>
      <c r="B18" s="286"/>
      <c r="C18" s="287"/>
      <c r="D18" s="288"/>
      <c r="E18" s="288"/>
      <c r="F18" s="288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1"/>
      <c r="R18" s="304"/>
      <c r="S18" s="305"/>
      <c r="T18" s="305"/>
      <c r="U18" s="305"/>
      <c r="V18" s="305"/>
      <c r="W18" s="305"/>
      <c r="X18" s="305"/>
      <c r="Y18" s="305"/>
      <c r="Z18" s="306"/>
      <c r="AA18" s="308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9"/>
    </row>
    <row r="19" spans="1:38" ht="30.75" customHeight="1" x14ac:dyDescent="0.3">
      <c r="A19" s="18"/>
      <c r="B19" s="286"/>
      <c r="C19" s="287"/>
      <c r="D19" s="288"/>
      <c r="E19" s="288"/>
      <c r="F19" s="288"/>
      <c r="G19" s="293" t="s">
        <v>32</v>
      </c>
      <c r="H19" s="293"/>
      <c r="I19" s="293"/>
      <c r="J19" s="293"/>
      <c r="K19" s="293"/>
      <c r="L19" s="294" t="s">
        <v>33</v>
      </c>
      <c r="M19" s="294"/>
      <c r="N19" s="294"/>
      <c r="O19" s="294"/>
      <c r="P19" s="294"/>
      <c r="Q19" s="291"/>
      <c r="R19" s="309" t="s">
        <v>34</v>
      </c>
      <c r="S19" s="296" t="s">
        <v>35</v>
      </c>
      <c r="T19" s="297"/>
      <c r="U19" s="297"/>
      <c r="V19" s="297"/>
      <c r="W19" s="297"/>
      <c r="X19" s="297"/>
      <c r="Y19" s="298"/>
      <c r="Z19" s="299" t="s">
        <v>123</v>
      </c>
      <c r="AA19" s="308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9"/>
    </row>
    <row r="20" spans="1:38" ht="14.4" x14ac:dyDescent="0.3">
      <c r="A20" s="18"/>
      <c r="B20" s="286"/>
      <c r="C20" s="287"/>
      <c r="D20" s="288"/>
      <c r="E20" s="288"/>
      <c r="F20" s="288"/>
      <c r="G20" s="24" t="s">
        <v>36</v>
      </c>
      <c r="H20" s="25" t="s">
        <v>37</v>
      </c>
      <c r="I20" s="25" t="s">
        <v>38</v>
      </c>
      <c r="J20" s="26" t="s">
        <v>39</v>
      </c>
      <c r="K20" s="26" t="s">
        <v>40</v>
      </c>
      <c r="L20" s="24" t="s">
        <v>36</v>
      </c>
      <c r="M20" s="25" t="s">
        <v>37</v>
      </c>
      <c r="N20" s="25" t="s">
        <v>38</v>
      </c>
      <c r="O20" s="26" t="s">
        <v>39</v>
      </c>
      <c r="P20" s="27" t="s">
        <v>40</v>
      </c>
      <c r="Q20" s="291"/>
      <c r="R20" s="309"/>
      <c r="S20" s="222">
        <v>45608</v>
      </c>
      <c r="T20" s="223">
        <v>45609</v>
      </c>
      <c r="U20" s="223">
        <v>45610</v>
      </c>
      <c r="V20" s="224">
        <v>45611</v>
      </c>
      <c r="W20" s="224">
        <v>45612</v>
      </c>
      <c r="X20" s="225">
        <v>45613</v>
      </c>
      <c r="Y20" s="226">
        <v>45614</v>
      </c>
      <c r="Z20" s="300"/>
      <c r="AA20" s="308"/>
      <c r="AB20" s="1"/>
      <c r="AC20" s="1"/>
      <c r="AD20" s="1"/>
      <c r="AE20" s="1"/>
      <c r="AF20" s="1"/>
      <c r="AG20" s="1"/>
      <c r="AH20" s="1"/>
      <c r="AI20" s="1"/>
      <c r="AJ20" s="1"/>
      <c r="AK20" s="1" t="s">
        <v>41</v>
      </c>
      <c r="AL20" s="19"/>
    </row>
    <row r="21" spans="1:38" ht="14.4" x14ac:dyDescent="0.3">
      <c r="A21" s="18"/>
      <c r="B21" s="28" t="s">
        <v>42</v>
      </c>
      <c r="C21" s="29" t="s">
        <v>43</v>
      </c>
      <c r="D21" s="30" t="s">
        <v>44</v>
      </c>
      <c r="E21" s="31" t="s">
        <v>45</v>
      </c>
      <c r="F21" s="32" t="s">
        <v>46</v>
      </c>
      <c r="G21" s="33">
        <v>45608</v>
      </c>
      <c r="H21" s="34">
        <v>0.625</v>
      </c>
      <c r="I21" s="30" t="s">
        <v>47</v>
      </c>
      <c r="J21" s="30" t="s">
        <v>48</v>
      </c>
      <c r="K21" s="35" t="s">
        <v>49</v>
      </c>
      <c r="L21" s="33">
        <v>45614</v>
      </c>
      <c r="M21" s="34">
        <v>0.29166666666666702</v>
      </c>
      <c r="N21" s="30" t="s">
        <v>48</v>
      </c>
      <c r="O21" s="30" t="s">
        <v>47</v>
      </c>
      <c r="P21" s="71" t="s">
        <v>50</v>
      </c>
      <c r="Q21" s="87" t="s">
        <v>51</v>
      </c>
      <c r="R21" s="52" t="s">
        <v>63</v>
      </c>
      <c r="S21" s="88"/>
      <c r="T21" s="98"/>
      <c r="U21" s="98" t="s">
        <v>19</v>
      </c>
      <c r="V21" s="219" t="s">
        <v>19</v>
      </c>
      <c r="W21" s="219"/>
      <c r="X21" s="220"/>
      <c r="Y21" s="221" t="s">
        <v>19</v>
      </c>
      <c r="Z21" s="265" t="str">
        <f>IF(OR(LEFT(F21)="+",LEFT(F21)="-"),100,"")</f>
        <v/>
      </c>
      <c r="AA21" s="100">
        <f>SUM(AC21:AK21)</f>
        <v>360</v>
      </c>
      <c r="AB21" s="1"/>
      <c r="AC21" s="45">
        <f>IF(S21="Single",VLOOKUP($R21,$V$8:$Y$8,2,FALSE()),0)+IF(S21="Double",VLOOKUP($R21,$V$8:$Y$8,3,FALSE()),0)+IF(S21="Triple",VLOOKUP($R21,$V$8:$Y$8,4,FALSE()),0)</f>
        <v>0</v>
      </c>
      <c r="AD21" s="45">
        <f t="shared" ref="AD21:AD47" si="0">IF(T21="Single",VLOOKUP($R21,$V$8:$Y$8,2,FALSE()),0)+IF(T21="Double",VLOOKUP($R21,$V$8:$Y$8,3,FALSE()),0)+IF(T21="Triple",VLOOKUP($R21,$V$8:$Y$8,4,FALSE()),0)</f>
        <v>0</v>
      </c>
      <c r="AE21" s="45">
        <f t="shared" ref="AE21:AE47" si="1">IF(U21="Single",VLOOKUP($R21,$V$8:$Y$8,2,FALSE()),0)+IF(U21="Double",VLOOKUP($R21,$V$8:$Y$8,3,FALSE()),0)+IF(U21="Triple",VLOOKUP($R21,$V$8:$Y$8,4,FALSE()),0)</f>
        <v>120</v>
      </c>
      <c r="AF21" s="45">
        <f t="shared" ref="AF21:AF47" si="2">IF(V21="Single",VLOOKUP($R21,$V$8:$Y$8,2,FALSE()),0)+IF(V21="Double",VLOOKUP($R21,$V$8:$Y$8,3,FALSE()),0)+IF(V21="Triple",VLOOKUP($R21,$V$8:$Y$8,4,FALSE()),0)</f>
        <v>120</v>
      </c>
      <c r="AG21" s="45">
        <f t="shared" ref="AG21:AG47" si="3">IF(W21="Single",VLOOKUP($R21,$V$8:$Y$8,2,FALSE()),0)+IF(W21="Double",VLOOKUP($R21,$V$8:$Y$8,3,FALSE()),0)+IF(W21="Triple",VLOOKUP($R21,$V$8:$Y$8,4,FALSE()),0)</f>
        <v>0</v>
      </c>
      <c r="AH21" s="45">
        <f t="shared" ref="AH21:AH47" si="4">IF(X21="Single",VLOOKUP($R21,$V$8:$Y$8,2,FALSE()),0)+IF(X21="Double",VLOOKUP($R21,$V$8:$Y$8,3,FALSE()),0)+IF(X21="Triple",VLOOKUP($R21,$V$8:$Y$8,4,FALSE()),0)</f>
        <v>0</v>
      </c>
      <c r="AI21" s="274">
        <f t="shared" ref="AI21:AI47" si="5">IF(Y21="Single",VLOOKUP($R21,$V$8:$Y$8,2,FALSE()),0)+IF(Y21="Double",VLOOKUP($R21,$V$8:$Y$8,3,FALSE()),0)+IF(Y21="Triple",VLOOKUP($R21,$V$8:$Y$8,4,FALSE()),0)</f>
        <v>120</v>
      </c>
      <c r="AJ21" s="273" t="str">
        <f>Z21</f>
        <v/>
      </c>
      <c r="AK21" s="1">
        <f t="shared" ref="AK21:AK47" si="6">IF(Q21="Yes",$W$14,0)</f>
        <v>0</v>
      </c>
      <c r="AL21" s="19"/>
    </row>
    <row r="22" spans="1:38" ht="14.4" x14ac:dyDescent="0.3">
      <c r="A22" s="18"/>
      <c r="B22" s="36" t="s">
        <v>52</v>
      </c>
      <c r="C22" s="37" t="s">
        <v>53</v>
      </c>
      <c r="D22" s="38" t="s">
        <v>54</v>
      </c>
      <c r="E22" s="39" t="s">
        <v>55</v>
      </c>
      <c r="F22" s="40" t="s">
        <v>56</v>
      </c>
      <c r="G22" s="41">
        <v>45608</v>
      </c>
      <c r="H22" s="42">
        <v>0.52083333333333304</v>
      </c>
      <c r="I22" s="38" t="s">
        <v>57</v>
      </c>
      <c r="J22" s="38" t="s">
        <v>58</v>
      </c>
      <c r="K22" s="43" t="s">
        <v>59</v>
      </c>
      <c r="L22" s="41">
        <v>45614</v>
      </c>
      <c r="M22" s="42">
        <v>0.8125</v>
      </c>
      <c r="N22" s="38" t="s">
        <v>58</v>
      </c>
      <c r="O22" s="38" t="s">
        <v>57</v>
      </c>
      <c r="P22" s="72" t="s">
        <v>60</v>
      </c>
      <c r="Q22" s="90" t="s">
        <v>61</v>
      </c>
      <c r="R22" s="53" t="s">
        <v>63</v>
      </c>
      <c r="S22" s="198"/>
      <c r="T22" s="215"/>
      <c r="U22" s="215" t="s">
        <v>18</v>
      </c>
      <c r="V22" s="216" t="s">
        <v>18</v>
      </c>
      <c r="W22" s="216"/>
      <c r="X22" s="217"/>
      <c r="Y22" s="218" t="s">
        <v>18</v>
      </c>
      <c r="Z22" s="266">
        <f>IF(OR(LEFT(F22)="+",LEFT(F22)="-"),100,"")</f>
        <v>100</v>
      </c>
      <c r="AA22" s="101">
        <f>SUM(AC22:AK22)</f>
        <v>550</v>
      </c>
      <c r="AB22" s="1"/>
      <c r="AC22" s="45">
        <f t="shared" ref="AC22:AC47" si="7">IF(S22="Single",VLOOKUP($R22,$V$8:$Y$8,2,FALSE()),0)+IF(S22="Double",VLOOKUP($R22,$V$8:$Y$8,3,FALSE()),0)+IF(S22="Triple",VLOOKUP($R22,$V$8:$Y$8,4,FALSE()),0)</f>
        <v>0</v>
      </c>
      <c r="AD22" s="45">
        <f t="shared" si="0"/>
        <v>0</v>
      </c>
      <c r="AE22" s="45">
        <f t="shared" si="1"/>
        <v>150</v>
      </c>
      <c r="AF22" s="45">
        <f t="shared" si="2"/>
        <v>150</v>
      </c>
      <c r="AG22" s="45">
        <f t="shared" si="3"/>
        <v>0</v>
      </c>
      <c r="AH22" s="45">
        <f t="shared" si="4"/>
        <v>0</v>
      </c>
      <c r="AI22" s="274">
        <f t="shared" si="5"/>
        <v>150</v>
      </c>
      <c r="AJ22" s="273">
        <f t="shared" ref="AJ22:AJ47" si="8">Z22</f>
        <v>100</v>
      </c>
      <c r="AK22" s="1">
        <f t="shared" si="6"/>
        <v>0</v>
      </c>
      <c r="AL22" s="19"/>
    </row>
    <row r="23" spans="1:38" ht="14.4" x14ac:dyDescent="0.3">
      <c r="A23" s="18"/>
      <c r="B23" s="44">
        <v>1</v>
      </c>
      <c r="C23" s="73"/>
      <c r="D23" s="74"/>
      <c r="E23" s="75"/>
      <c r="F23" s="76"/>
      <c r="G23" s="77"/>
      <c r="H23" s="74"/>
      <c r="I23" s="74"/>
      <c r="J23" s="79"/>
      <c r="K23" s="78"/>
      <c r="L23" s="77"/>
      <c r="M23" s="74"/>
      <c r="N23" s="74"/>
      <c r="O23" s="79"/>
      <c r="P23" s="79"/>
      <c r="Q23" s="54"/>
      <c r="R23" s="80"/>
      <c r="S23" s="207"/>
      <c r="T23" s="208"/>
      <c r="U23" s="208"/>
      <c r="V23" s="208"/>
      <c r="W23" s="208"/>
      <c r="X23" s="210"/>
      <c r="Y23" s="211"/>
      <c r="Z23" s="267" t="str">
        <f>IF(OR(LEFT(F23)="+",LEFT(F23)="-"),100,"")</f>
        <v/>
      </c>
      <c r="AA23" s="200">
        <f t="shared" ref="AA23:AA47" si="9">IFERROR(SUM(AC23:AK23),"choose hotel")</f>
        <v>0</v>
      </c>
      <c r="AB23" s="1"/>
      <c r="AC23" s="45">
        <f t="shared" si="7"/>
        <v>0</v>
      </c>
      <c r="AD23" s="45">
        <f t="shared" si="0"/>
        <v>0</v>
      </c>
      <c r="AE23" s="45">
        <f t="shared" si="1"/>
        <v>0</v>
      </c>
      <c r="AF23" s="45">
        <f t="shared" si="2"/>
        <v>0</v>
      </c>
      <c r="AG23" s="45">
        <f t="shared" si="3"/>
        <v>0</v>
      </c>
      <c r="AH23" s="45">
        <f t="shared" si="4"/>
        <v>0</v>
      </c>
      <c r="AI23" s="274">
        <f t="shared" si="5"/>
        <v>0</v>
      </c>
      <c r="AJ23" s="273" t="str">
        <f t="shared" si="8"/>
        <v/>
      </c>
      <c r="AK23" s="1">
        <f t="shared" si="6"/>
        <v>0</v>
      </c>
      <c r="AL23" s="19"/>
    </row>
    <row r="24" spans="1:38" ht="14.4" x14ac:dyDescent="0.3">
      <c r="A24" s="18"/>
      <c r="B24" s="46">
        <v>2</v>
      </c>
      <c r="C24" s="55"/>
      <c r="D24" s="56"/>
      <c r="E24" s="57"/>
      <c r="F24" s="58"/>
      <c r="G24" s="59"/>
      <c r="H24" s="56"/>
      <c r="I24" s="56"/>
      <c r="J24" s="61"/>
      <c r="K24" s="60"/>
      <c r="L24" s="59"/>
      <c r="M24" s="56"/>
      <c r="N24" s="56"/>
      <c r="O24" s="61"/>
      <c r="P24" s="61"/>
      <c r="Q24" s="62"/>
      <c r="R24" s="80"/>
      <c r="S24" s="102"/>
      <c r="T24" s="93"/>
      <c r="U24" s="93"/>
      <c r="V24" s="93"/>
      <c r="W24" s="93"/>
      <c r="X24" s="93"/>
      <c r="Y24" s="206"/>
      <c r="Z24" s="268" t="str">
        <f t="shared" ref="Z24:Z47" si="10">IF(OR(LEFT(F24)="+",LEFT(F24)="-"),100,"")</f>
        <v/>
      </c>
      <c r="AA24" s="148">
        <f t="shared" si="9"/>
        <v>0</v>
      </c>
      <c r="AB24" s="1"/>
      <c r="AC24" s="45">
        <f t="shared" si="7"/>
        <v>0</v>
      </c>
      <c r="AD24" s="45">
        <f t="shared" si="0"/>
        <v>0</v>
      </c>
      <c r="AE24" s="45">
        <f t="shared" si="1"/>
        <v>0</v>
      </c>
      <c r="AF24" s="45">
        <f t="shared" si="2"/>
        <v>0</v>
      </c>
      <c r="AG24" s="45">
        <f t="shared" si="3"/>
        <v>0</v>
      </c>
      <c r="AH24" s="45">
        <f t="shared" si="4"/>
        <v>0</v>
      </c>
      <c r="AI24" s="274">
        <f t="shared" si="5"/>
        <v>0</v>
      </c>
      <c r="AJ24" s="273" t="str">
        <f t="shared" si="8"/>
        <v/>
      </c>
      <c r="AK24" s="1">
        <f t="shared" si="6"/>
        <v>0</v>
      </c>
      <c r="AL24" s="19"/>
    </row>
    <row r="25" spans="1:38" ht="14.4" x14ac:dyDescent="0.3">
      <c r="A25" s="18"/>
      <c r="B25" s="44">
        <v>3</v>
      </c>
      <c r="C25" s="55"/>
      <c r="D25" s="56"/>
      <c r="E25" s="57"/>
      <c r="F25" s="58"/>
      <c r="G25" s="59"/>
      <c r="H25" s="56"/>
      <c r="I25" s="56"/>
      <c r="J25" s="61"/>
      <c r="K25" s="60"/>
      <c r="L25" s="59"/>
      <c r="M25" s="56"/>
      <c r="N25" s="56"/>
      <c r="O25" s="61"/>
      <c r="P25" s="61"/>
      <c r="Q25" s="62"/>
      <c r="R25" s="81"/>
      <c r="S25" s="102"/>
      <c r="T25" s="93"/>
      <c r="U25" s="93"/>
      <c r="V25" s="204"/>
      <c r="W25" s="204"/>
      <c r="X25" s="205"/>
      <c r="Y25" s="206"/>
      <c r="Z25" s="268" t="str">
        <f t="shared" si="10"/>
        <v/>
      </c>
      <c r="AA25" s="148">
        <f t="shared" si="9"/>
        <v>0</v>
      </c>
      <c r="AB25" s="1"/>
      <c r="AC25" s="45">
        <f t="shared" si="7"/>
        <v>0</v>
      </c>
      <c r="AD25" s="45">
        <f t="shared" si="0"/>
        <v>0</v>
      </c>
      <c r="AE25" s="45">
        <f t="shared" si="1"/>
        <v>0</v>
      </c>
      <c r="AF25" s="45">
        <f t="shared" si="2"/>
        <v>0</v>
      </c>
      <c r="AG25" s="45">
        <f t="shared" si="3"/>
        <v>0</v>
      </c>
      <c r="AH25" s="45">
        <f t="shared" si="4"/>
        <v>0</v>
      </c>
      <c r="AI25" s="274">
        <f t="shared" si="5"/>
        <v>0</v>
      </c>
      <c r="AJ25" s="273" t="str">
        <f t="shared" si="8"/>
        <v/>
      </c>
      <c r="AK25" s="1">
        <f t="shared" si="6"/>
        <v>0</v>
      </c>
      <c r="AL25" s="19"/>
    </row>
    <row r="26" spans="1:38" ht="14.4" x14ac:dyDescent="0.3">
      <c r="A26" s="18"/>
      <c r="B26" s="46">
        <v>4</v>
      </c>
      <c r="C26" s="55"/>
      <c r="D26" s="56"/>
      <c r="E26" s="57"/>
      <c r="F26" s="58"/>
      <c r="G26" s="59"/>
      <c r="H26" s="56"/>
      <c r="I26" s="56"/>
      <c r="J26" s="61"/>
      <c r="K26" s="60"/>
      <c r="L26" s="59"/>
      <c r="M26" s="56"/>
      <c r="N26" s="56"/>
      <c r="O26" s="61"/>
      <c r="P26" s="61"/>
      <c r="Q26" s="62"/>
      <c r="R26" s="80"/>
      <c r="S26" s="102"/>
      <c r="T26" s="93"/>
      <c r="U26" s="93"/>
      <c r="V26" s="204"/>
      <c r="W26" s="204"/>
      <c r="X26" s="205"/>
      <c r="Y26" s="206"/>
      <c r="Z26" s="268" t="str">
        <f t="shared" si="10"/>
        <v/>
      </c>
      <c r="AA26" s="148">
        <f t="shared" si="9"/>
        <v>0</v>
      </c>
      <c r="AB26" s="1"/>
      <c r="AC26" s="45">
        <f>IF(S26="Single",VLOOKUP($R26,$V$8:$Y$8,2,FALSE()),0)+IF(S26="Double",VLOOKUP($R26,$V$8:$Y$8,3,FALSE()),0)+IF(S26="Triple",VLOOKUP($R26,$V$8:$Y$8,4,FALSE()),0)</f>
        <v>0</v>
      </c>
      <c r="AD26" s="45">
        <f>IF(T26="Single",VLOOKUP($R26,$V$8:$Y$8,2,FALSE()),0)+IF(T26="Double",VLOOKUP($R26,$V$8:$Y$8,3,FALSE()),0)+IF(T26="Triple",VLOOKUP($R26,$V$8:$Y$8,4,FALSE()),0)</f>
        <v>0</v>
      </c>
      <c r="AE26" s="45">
        <f>IF(U26="Single",VLOOKUP($R26,$V$8:$Y$8,2,FALSE()),0)+IF(U26="Double",VLOOKUP($R26,$V$8:$Y$8,3,FALSE()),0)+IF(U26="Triple",VLOOKUP($R26,$V$8:$Y$8,4,FALSE()),0)</f>
        <v>0</v>
      </c>
      <c r="AF26" s="45">
        <f>IF(V26="Single",VLOOKUP($R26,$V$8:$Y$8,2,FALSE()),0)+IF(V26="Double",VLOOKUP($R26,$V$8:$Y$8,3,FALSE()),0)+IF(V26="Triple",VLOOKUP($R26,$V$8:$Y$8,4,FALSE()),0)</f>
        <v>0</v>
      </c>
      <c r="AG26" s="45">
        <f t="shared" si="3"/>
        <v>0</v>
      </c>
      <c r="AH26" s="45">
        <f t="shared" si="4"/>
        <v>0</v>
      </c>
      <c r="AI26" s="274">
        <f t="shared" si="5"/>
        <v>0</v>
      </c>
      <c r="AJ26" s="273" t="str">
        <f t="shared" si="8"/>
        <v/>
      </c>
      <c r="AK26" s="1">
        <f t="shared" si="6"/>
        <v>0</v>
      </c>
      <c r="AL26" s="19"/>
    </row>
    <row r="27" spans="1:38" ht="14.4" x14ac:dyDescent="0.3">
      <c r="A27" s="18"/>
      <c r="B27" s="44">
        <v>5</v>
      </c>
      <c r="C27" s="55"/>
      <c r="D27" s="56"/>
      <c r="E27" s="57"/>
      <c r="F27" s="58"/>
      <c r="G27" s="59"/>
      <c r="H27" s="56"/>
      <c r="I27" s="56"/>
      <c r="J27" s="61"/>
      <c r="K27" s="60"/>
      <c r="L27" s="59"/>
      <c r="M27" s="56"/>
      <c r="N27" s="56"/>
      <c r="O27" s="61"/>
      <c r="P27" s="61"/>
      <c r="Q27" s="62"/>
      <c r="R27" s="81"/>
      <c r="S27" s="102"/>
      <c r="T27" s="93"/>
      <c r="U27" s="93"/>
      <c r="V27" s="204"/>
      <c r="W27" s="204"/>
      <c r="X27" s="205"/>
      <c r="Y27" s="206"/>
      <c r="Z27" s="268" t="str">
        <f t="shared" si="10"/>
        <v/>
      </c>
      <c r="AA27" s="148">
        <f t="shared" si="9"/>
        <v>0</v>
      </c>
      <c r="AB27" s="1"/>
      <c r="AC27" s="45">
        <f t="shared" si="7"/>
        <v>0</v>
      </c>
      <c r="AD27" s="45">
        <f t="shared" si="0"/>
        <v>0</v>
      </c>
      <c r="AE27" s="45">
        <f t="shared" si="1"/>
        <v>0</v>
      </c>
      <c r="AF27" s="45">
        <f t="shared" si="2"/>
        <v>0</v>
      </c>
      <c r="AG27" s="45">
        <f t="shared" si="3"/>
        <v>0</v>
      </c>
      <c r="AH27" s="45">
        <f t="shared" si="4"/>
        <v>0</v>
      </c>
      <c r="AI27" s="274">
        <f t="shared" si="5"/>
        <v>0</v>
      </c>
      <c r="AJ27" s="273" t="str">
        <f t="shared" si="8"/>
        <v/>
      </c>
      <c r="AK27" s="1">
        <f t="shared" si="6"/>
        <v>0</v>
      </c>
      <c r="AL27" s="19"/>
    </row>
    <row r="28" spans="1:38" ht="14.4" x14ac:dyDescent="0.3">
      <c r="A28" s="18"/>
      <c r="B28" s="46">
        <v>6</v>
      </c>
      <c r="C28" s="55"/>
      <c r="D28" s="56"/>
      <c r="E28" s="57"/>
      <c r="F28" s="58"/>
      <c r="G28" s="59"/>
      <c r="H28" s="56"/>
      <c r="I28" s="56"/>
      <c r="J28" s="61"/>
      <c r="K28" s="60"/>
      <c r="L28" s="59"/>
      <c r="M28" s="56"/>
      <c r="N28" s="56"/>
      <c r="O28" s="61"/>
      <c r="P28" s="61"/>
      <c r="Q28" s="62"/>
      <c r="R28" s="80"/>
      <c r="S28" s="102"/>
      <c r="T28" s="93"/>
      <c r="U28" s="93"/>
      <c r="V28" s="204"/>
      <c r="W28" s="204"/>
      <c r="X28" s="205"/>
      <c r="Y28" s="206"/>
      <c r="Z28" s="268" t="str">
        <f t="shared" si="10"/>
        <v/>
      </c>
      <c r="AA28" s="148">
        <f t="shared" si="9"/>
        <v>0</v>
      </c>
      <c r="AB28" s="1"/>
      <c r="AC28" s="45">
        <f t="shared" si="7"/>
        <v>0</v>
      </c>
      <c r="AD28" s="45">
        <f t="shared" si="0"/>
        <v>0</v>
      </c>
      <c r="AE28" s="45">
        <f t="shared" si="1"/>
        <v>0</v>
      </c>
      <c r="AF28" s="45">
        <f t="shared" si="2"/>
        <v>0</v>
      </c>
      <c r="AG28" s="45">
        <f t="shared" si="3"/>
        <v>0</v>
      </c>
      <c r="AH28" s="45">
        <f t="shared" si="4"/>
        <v>0</v>
      </c>
      <c r="AI28" s="274">
        <f t="shared" si="5"/>
        <v>0</v>
      </c>
      <c r="AJ28" s="273" t="str">
        <f t="shared" si="8"/>
        <v/>
      </c>
      <c r="AK28" s="1">
        <f t="shared" si="6"/>
        <v>0</v>
      </c>
      <c r="AL28" s="19"/>
    </row>
    <row r="29" spans="1:38" ht="14.4" x14ac:dyDescent="0.3">
      <c r="A29" s="18"/>
      <c r="B29" s="44">
        <v>7</v>
      </c>
      <c r="C29" s="55"/>
      <c r="D29" s="56"/>
      <c r="E29" s="57"/>
      <c r="F29" s="58"/>
      <c r="G29" s="59"/>
      <c r="H29" s="56"/>
      <c r="I29" s="56"/>
      <c r="J29" s="61"/>
      <c r="K29" s="60"/>
      <c r="L29" s="59"/>
      <c r="M29" s="56"/>
      <c r="N29" s="56"/>
      <c r="O29" s="61"/>
      <c r="P29" s="61"/>
      <c r="Q29" s="62"/>
      <c r="R29" s="80"/>
      <c r="S29" s="102"/>
      <c r="T29" s="93"/>
      <c r="U29" s="93"/>
      <c r="V29" s="93"/>
      <c r="W29" s="204"/>
      <c r="X29" s="205"/>
      <c r="Y29" s="206"/>
      <c r="Z29" s="268" t="str">
        <f t="shared" si="10"/>
        <v/>
      </c>
      <c r="AA29" s="148">
        <f t="shared" si="9"/>
        <v>0</v>
      </c>
      <c r="AB29" s="1"/>
      <c r="AC29" s="45">
        <f t="shared" si="7"/>
        <v>0</v>
      </c>
      <c r="AD29" s="45">
        <f t="shared" si="0"/>
        <v>0</v>
      </c>
      <c r="AE29" s="45">
        <f t="shared" si="1"/>
        <v>0</v>
      </c>
      <c r="AF29" s="45">
        <f t="shared" si="2"/>
        <v>0</v>
      </c>
      <c r="AG29" s="45">
        <f t="shared" si="3"/>
        <v>0</v>
      </c>
      <c r="AH29" s="45">
        <f t="shared" si="4"/>
        <v>0</v>
      </c>
      <c r="AI29" s="274">
        <f t="shared" si="5"/>
        <v>0</v>
      </c>
      <c r="AJ29" s="273" t="str">
        <f t="shared" si="8"/>
        <v/>
      </c>
      <c r="AK29" s="1">
        <f t="shared" si="6"/>
        <v>0</v>
      </c>
      <c r="AL29" s="19"/>
    </row>
    <row r="30" spans="1:38" ht="14.4" x14ac:dyDescent="0.3">
      <c r="A30" s="18"/>
      <c r="B30" s="46">
        <v>8</v>
      </c>
      <c r="C30" s="55"/>
      <c r="D30" s="56"/>
      <c r="E30" s="57"/>
      <c r="F30" s="58"/>
      <c r="G30" s="59"/>
      <c r="H30" s="56"/>
      <c r="I30" s="56"/>
      <c r="J30" s="61"/>
      <c r="K30" s="60"/>
      <c r="L30" s="59"/>
      <c r="M30" s="56"/>
      <c r="N30" s="56"/>
      <c r="O30" s="61"/>
      <c r="P30" s="61"/>
      <c r="Q30" s="62"/>
      <c r="R30" s="80"/>
      <c r="S30" s="102"/>
      <c r="T30" s="93"/>
      <c r="U30" s="93"/>
      <c r="V30" s="93"/>
      <c r="W30" s="204"/>
      <c r="X30" s="205"/>
      <c r="Y30" s="206"/>
      <c r="Z30" s="268" t="str">
        <f t="shared" si="10"/>
        <v/>
      </c>
      <c r="AA30" s="148">
        <f t="shared" si="9"/>
        <v>0</v>
      </c>
      <c r="AB30" s="1"/>
      <c r="AC30" s="45">
        <f t="shared" si="7"/>
        <v>0</v>
      </c>
      <c r="AD30" s="45">
        <f t="shared" si="0"/>
        <v>0</v>
      </c>
      <c r="AE30" s="45">
        <f t="shared" si="1"/>
        <v>0</v>
      </c>
      <c r="AF30" s="45">
        <f t="shared" si="2"/>
        <v>0</v>
      </c>
      <c r="AG30" s="45">
        <f t="shared" si="3"/>
        <v>0</v>
      </c>
      <c r="AH30" s="45">
        <f t="shared" si="4"/>
        <v>0</v>
      </c>
      <c r="AI30" s="274">
        <f t="shared" si="5"/>
        <v>0</v>
      </c>
      <c r="AJ30" s="273" t="str">
        <f t="shared" si="8"/>
        <v/>
      </c>
      <c r="AK30" s="1">
        <f t="shared" si="6"/>
        <v>0</v>
      </c>
      <c r="AL30" s="19"/>
    </row>
    <row r="31" spans="1:38" ht="14.4" x14ac:dyDescent="0.3">
      <c r="A31" s="18"/>
      <c r="B31" s="44">
        <v>9</v>
      </c>
      <c r="C31" s="55"/>
      <c r="D31" s="56"/>
      <c r="E31" s="57"/>
      <c r="F31" s="58"/>
      <c r="G31" s="59"/>
      <c r="H31" s="56"/>
      <c r="I31" s="56"/>
      <c r="J31" s="61"/>
      <c r="K31" s="60"/>
      <c r="L31" s="59"/>
      <c r="M31" s="56"/>
      <c r="N31" s="56"/>
      <c r="O31" s="61"/>
      <c r="P31" s="61"/>
      <c r="Q31" s="62"/>
      <c r="R31" s="80"/>
      <c r="S31" s="102"/>
      <c r="T31" s="93"/>
      <c r="U31" s="93"/>
      <c r="V31" s="93"/>
      <c r="W31" s="204"/>
      <c r="X31" s="205"/>
      <c r="Y31" s="206"/>
      <c r="Z31" s="268" t="str">
        <f t="shared" si="10"/>
        <v/>
      </c>
      <c r="AA31" s="148">
        <f t="shared" si="9"/>
        <v>0</v>
      </c>
      <c r="AB31" s="1"/>
      <c r="AC31" s="45">
        <f t="shared" si="7"/>
        <v>0</v>
      </c>
      <c r="AD31" s="45">
        <f t="shared" si="0"/>
        <v>0</v>
      </c>
      <c r="AE31" s="45">
        <f t="shared" si="1"/>
        <v>0</v>
      </c>
      <c r="AF31" s="45">
        <f t="shared" si="2"/>
        <v>0</v>
      </c>
      <c r="AG31" s="45">
        <f t="shared" si="3"/>
        <v>0</v>
      </c>
      <c r="AH31" s="45">
        <f t="shared" si="4"/>
        <v>0</v>
      </c>
      <c r="AI31" s="274">
        <f t="shared" si="5"/>
        <v>0</v>
      </c>
      <c r="AJ31" s="273" t="str">
        <f t="shared" si="8"/>
        <v/>
      </c>
      <c r="AK31" s="1">
        <f t="shared" si="6"/>
        <v>0</v>
      </c>
      <c r="AL31" s="19"/>
    </row>
    <row r="32" spans="1:38" ht="14.4" x14ac:dyDescent="0.3">
      <c r="A32" s="18"/>
      <c r="B32" s="46">
        <v>10</v>
      </c>
      <c r="C32" s="55"/>
      <c r="D32" s="56"/>
      <c r="E32" s="57"/>
      <c r="F32" s="58"/>
      <c r="G32" s="59"/>
      <c r="H32" s="56"/>
      <c r="I32" s="56"/>
      <c r="J32" s="61"/>
      <c r="K32" s="60"/>
      <c r="L32" s="59"/>
      <c r="M32" s="56"/>
      <c r="N32" s="56"/>
      <c r="O32" s="61"/>
      <c r="P32" s="61"/>
      <c r="Q32" s="62"/>
      <c r="R32" s="81"/>
      <c r="S32" s="102"/>
      <c r="T32" s="93"/>
      <c r="U32" s="93"/>
      <c r="V32" s="204"/>
      <c r="W32" s="204"/>
      <c r="X32" s="205"/>
      <c r="Y32" s="206"/>
      <c r="Z32" s="268" t="str">
        <f t="shared" si="10"/>
        <v/>
      </c>
      <c r="AA32" s="148">
        <f t="shared" si="9"/>
        <v>0</v>
      </c>
      <c r="AB32" s="1"/>
      <c r="AC32" s="45">
        <f t="shared" si="7"/>
        <v>0</v>
      </c>
      <c r="AD32" s="45">
        <f t="shared" si="0"/>
        <v>0</v>
      </c>
      <c r="AE32" s="45">
        <f t="shared" si="1"/>
        <v>0</v>
      </c>
      <c r="AF32" s="45">
        <f t="shared" si="2"/>
        <v>0</v>
      </c>
      <c r="AG32" s="45">
        <f t="shared" si="3"/>
        <v>0</v>
      </c>
      <c r="AH32" s="45">
        <f t="shared" si="4"/>
        <v>0</v>
      </c>
      <c r="AI32" s="274">
        <f t="shared" si="5"/>
        <v>0</v>
      </c>
      <c r="AJ32" s="273" t="str">
        <f t="shared" si="8"/>
        <v/>
      </c>
      <c r="AK32" s="1">
        <f t="shared" si="6"/>
        <v>0</v>
      </c>
      <c r="AL32" s="19"/>
    </row>
    <row r="33" spans="1:38" ht="14.4" x14ac:dyDescent="0.3">
      <c r="A33" s="18"/>
      <c r="B33" s="44">
        <v>11</v>
      </c>
      <c r="C33" s="55"/>
      <c r="D33" s="56"/>
      <c r="E33" s="57"/>
      <c r="F33" s="58"/>
      <c r="G33" s="59"/>
      <c r="H33" s="56"/>
      <c r="I33" s="56"/>
      <c r="J33" s="61"/>
      <c r="K33" s="60"/>
      <c r="L33" s="59"/>
      <c r="M33" s="56"/>
      <c r="N33" s="56"/>
      <c r="O33" s="61"/>
      <c r="P33" s="61"/>
      <c r="Q33" s="62"/>
      <c r="R33" s="81"/>
      <c r="S33" s="102"/>
      <c r="T33" s="93"/>
      <c r="U33" s="93"/>
      <c r="V33" s="204"/>
      <c r="W33" s="204"/>
      <c r="X33" s="205"/>
      <c r="Y33" s="206"/>
      <c r="Z33" s="268" t="str">
        <f t="shared" si="10"/>
        <v/>
      </c>
      <c r="AA33" s="148">
        <f t="shared" si="9"/>
        <v>0</v>
      </c>
      <c r="AB33" s="1"/>
      <c r="AC33" s="45">
        <f t="shared" si="7"/>
        <v>0</v>
      </c>
      <c r="AD33" s="45">
        <f t="shared" si="0"/>
        <v>0</v>
      </c>
      <c r="AE33" s="45">
        <f t="shared" si="1"/>
        <v>0</v>
      </c>
      <c r="AF33" s="45">
        <f t="shared" si="2"/>
        <v>0</v>
      </c>
      <c r="AG33" s="45">
        <f t="shared" si="3"/>
        <v>0</v>
      </c>
      <c r="AH33" s="45">
        <f t="shared" si="4"/>
        <v>0</v>
      </c>
      <c r="AI33" s="274">
        <f t="shared" si="5"/>
        <v>0</v>
      </c>
      <c r="AJ33" s="273" t="str">
        <f t="shared" si="8"/>
        <v/>
      </c>
      <c r="AK33" s="1">
        <f t="shared" si="6"/>
        <v>0</v>
      </c>
      <c r="AL33" s="19"/>
    </row>
    <row r="34" spans="1:38" ht="14.4" x14ac:dyDescent="0.3">
      <c r="A34" s="18"/>
      <c r="B34" s="46">
        <v>12</v>
      </c>
      <c r="C34" s="55"/>
      <c r="D34" s="56"/>
      <c r="E34" s="57"/>
      <c r="F34" s="58"/>
      <c r="G34" s="59"/>
      <c r="H34" s="56"/>
      <c r="I34" s="56"/>
      <c r="J34" s="61"/>
      <c r="K34" s="60"/>
      <c r="L34" s="59"/>
      <c r="M34" s="56"/>
      <c r="N34" s="56"/>
      <c r="O34" s="61"/>
      <c r="P34" s="61"/>
      <c r="Q34" s="62"/>
      <c r="R34" s="80"/>
      <c r="S34" s="102"/>
      <c r="T34" s="93"/>
      <c r="U34" s="93"/>
      <c r="V34" s="204"/>
      <c r="W34" s="204"/>
      <c r="X34" s="205"/>
      <c r="Y34" s="206"/>
      <c r="Z34" s="268" t="str">
        <f t="shared" si="10"/>
        <v/>
      </c>
      <c r="AA34" s="148">
        <f t="shared" si="9"/>
        <v>0</v>
      </c>
      <c r="AB34" s="1"/>
      <c r="AC34" s="45">
        <f t="shared" si="7"/>
        <v>0</v>
      </c>
      <c r="AD34" s="45">
        <f t="shared" si="0"/>
        <v>0</v>
      </c>
      <c r="AE34" s="45">
        <f t="shared" si="1"/>
        <v>0</v>
      </c>
      <c r="AF34" s="45">
        <f t="shared" si="2"/>
        <v>0</v>
      </c>
      <c r="AG34" s="45">
        <f t="shared" si="3"/>
        <v>0</v>
      </c>
      <c r="AH34" s="45">
        <f t="shared" si="4"/>
        <v>0</v>
      </c>
      <c r="AI34" s="274">
        <f t="shared" si="5"/>
        <v>0</v>
      </c>
      <c r="AJ34" s="273" t="str">
        <f t="shared" si="8"/>
        <v/>
      </c>
      <c r="AK34" s="1">
        <f t="shared" si="6"/>
        <v>0</v>
      </c>
      <c r="AL34" s="19"/>
    </row>
    <row r="35" spans="1:38" ht="14.4" x14ac:dyDescent="0.3">
      <c r="A35" s="18"/>
      <c r="B35" s="44">
        <v>13</v>
      </c>
      <c r="C35" s="55"/>
      <c r="D35" s="56"/>
      <c r="E35" s="57"/>
      <c r="F35" s="58"/>
      <c r="G35" s="59"/>
      <c r="H35" s="56"/>
      <c r="I35" s="56"/>
      <c r="J35" s="61"/>
      <c r="K35" s="60"/>
      <c r="L35" s="59"/>
      <c r="M35" s="56"/>
      <c r="N35" s="56"/>
      <c r="O35" s="61"/>
      <c r="P35" s="61"/>
      <c r="Q35" s="62"/>
      <c r="R35" s="81"/>
      <c r="S35" s="102"/>
      <c r="T35" s="93"/>
      <c r="U35" s="93"/>
      <c r="V35" s="204"/>
      <c r="W35" s="204"/>
      <c r="X35" s="205"/>
      <c r="Y35" s="206"/>
      <c r="Z35" s="268" t="str">
        <f t="shared" si="10"/>
        <v/>
      </c>
      <c r="AA35" s="148">
        <f t="shared" si="9"/>
        <v>0</v>
      </c>
      <c r="AB35" s="1"/>
      <c r="AC35" s="45">
        <f t="shared" si="7"/>
        <v>0</v>
      </c>
      <c r="AD35" s="45">
        <f t="shared" si="0"/>
        <v>0</v>
      </c>
      <c r="AE35" s="45">
        <f t="shared" si="1"/>
        <v>0</v>
      </c>
      <c r="AF35" s="45">
        <f t="shared" si="2"/>
        <v>0</v>
      </c>
      <c r="AG35" s="45">
        <f t="shared" si="3"/>
        <v>0</v>
      </c>
      <c r="AH35" s="45">
        <f t="shared" si="4"/>
        <v>0</v>
      </c>
      <c r="AI35" s="274">
        <f t="shared" si="5"/>
        <v>0</v>
      </c>
      <c r="AJ35" s="273" t="str">
        <f t="shared" si="8"/>
        <v/>
      </c>
      <c r="AK35" s="1">
        <f t="shared" si="6"/>
        <v>0</v>
      </c>
      <c r="AL35" s="19"/>
    </row>
    <row r="36" spans="1:38" ht="14.4" x14ac:dyDescent="0.3">
      <c r="A36" s="18"/>
      <c r="B36" s="46">
        <v>14</v>
      </c>
      <c r="C36" s="55"/>
      <c r="D36" s="56"/>
      <c r="E36" s="57"/>
      <c r="F36" s="58"/>
      <c r="G36" s="59"/>
      <c r="H36" s="56"/>
      <c r="I36" s="56"/>
      <c r="J36" s="61"/>
      <c r="K36" s="60"/>
      <c r="L36" s="59"/>
      <c r="M36" s="56"/>
      <c r="N36" s="56"/>
      <c r="O36" s="61"/>
      <c r="P36" s="61"/>
      <c r="Q36" s="62"/>
      <c r="R36" s="81"/>
      <c r="S36" s="102"/>
      <c r="T36" s="93"/>
      <c r="U36" s="93"/>
      <c r="V36" s="204"/>
      <c r="W36" s="204"/>
      <c r="X36" s="205"/>
      <c r="Y36" s="206"/>
      <c r="Z36" s="268" t="str">
        <f t="shared" si="10"/>
        <v/>
      </c>
      <c r="AA36" s="148">
        <f t="shared" si="9"/>
        <v>0</v>
      </c>
      <c r="AB36" s="1"/>
      <c r="AC36" s="45">
        <f t="shared" si="7"/>
        <v>0</v>
      </c>
      <c r="AD36" s="45">
        <f t="shared" si="0"/>
        <v>0</v>
      </c>
      <c r="AE36" s="45">
        <f t="shared" si="1"/>
        <v>0</v>
      </c>
      <c r="AF36" s="45">
        <f t="shared" si="2"/>
        <v>0</v>
      </c>
      <c r="AG36" s="45">
        <f t="shared" si="3"/>
        <v>0</v>
      </c>
      <c r="AH36" s="45">
        <f t="shared" si="4"/>
        <v>0</v>
      </c>
      <c r="AI36" s="274">
        <f t="shared" si="5"/>
        <v>0</v>
      </c>
      <c r="AJ36" s="273" t="str">
        <f t="shared" si="8"/>
        <v/>
      </c>
      <c r="AK36" s="1">
        <f t="shared" si="6"/>
        <v>0</v>
      </c>
      <c r="AL36" s="19"/>
    </row>
    <row r="37" spans="1:38" ht="14.4" x14ac:dyDescent="0.3">
      <c r="A37" s="18"/>
      <c r="B37" s="44">
        <v>15</v>
      </c>
      <c r="C37" s="55"/>
      <c r="D37" s="56"/>
      <c r="E37" s="57"/>
      <c r="F37" s="58"/>
      <c r="G37" s="59"/>
      <c r="H37" s="56"/>
      <c r="I37" s="56"/>
      <c r="J37" s="61"/>
      <c r="K37" s="60"/>
      <c r="L37" s="59"/>
      <c r="M37" s="56"/>
      <c r="N37" s="56"/>
      <c r="O37" s="61"/>
      <c r="P37" s="61"/>
      <c r="Q37" s="62"/>
      <c r="R37" s="81"/>
      <c r="S37" s="102"/>
      <c r="T37" s="93"/>
      <c r="U37" s="93"/>
      <c r="V37" s="204"/>
      <c r="W37" s="204"/>
      <c r="X37" s="205"/>
      <c r="Y37" s="206"/>
      <c r="Z37" s="268" t="str">
        <f t="shared" si="10"/>
        <v/>
      </c>
      <c r="AA37" s="148">
        <f t="shared" si="9"/>
        <v>0</v>
      </c>
      <c r="AB37" s="1"/>
      <c r="AC37" s="45">
        <f t="shared" si="7"/>
        <v>0</v>
      </c>
      <c r="AD37" s="45">
        <f t="shared" si="0"/>
        <v>0</v>
      </c>
      <c r="AE37" s="45">
        <f t="shared" si="1"/>
        <v>0</v>
      </c>
      <c r="AF37" s="45">
        <f t="shared" si="2"/>
        <v>0</v>
      </c>
      <c r="AG37" s="45">
        <f t="shared" si="3"/>
        <v>0</v>
      </c>
      <c r="AH37" s="45">
        <f t="shared" si="4"/>
        <v>0</v>
      </c>
      <c r="AI37" s="274">
        <f t="shared" si="5"/>
        <v>0</v>
      </c>
      <c r="AJ37" s="273" t="str">
        <f t="shared" si="8"/>
        <v/>
      </c>
      <c r="AK37" s="1">
        <f t="shared" si="6"/>
        <v>0</v>
      </c>
      <c r="AL37" s="19"/>
    </row>
    <row r="38" spans="1:38" ht="14.4" x14ac:dyDescent="0.3">
      <c r="A38" s="18"/>
      <c r="B38" s="46">
        <v>16</v>
      </c>
      <c r="C38" s="55"/>
      <c r="D38" s="56"/>
      <c r="E38" s="57"/>
      <c r="F38" s="58"/>
      <c r="G38" s="59"/>
      <c r="H38" s="56"/>
      <c r="I38" s="56"/>
      <c r="J38" s="61"/>
      <c r="K38" s="60"/>
      <c r="L38" s="59"/>
      <c r="M38" s="56"/>
      <c r="N38" s="56"/>
      <c r="O38" s="61"/>
      <c r="P38" s="61"/>
      <c r="Q38" s="62"/>
      <c r="R38" s="81"/>
      <c r="S38" s="102"/>
      <c r="T38" s="93"/>
      <c r="U38" s="93"/>
      <c r="V38" s="204"/>
      <c r="W38" s="204"/>
      <c r="X38" s="205"/>
      <c r="Y38" s="206"/>
      <c r="Z38" s="268" t="str">
        <f t="shared" si="10"/>
        <v/>
      </c>
      <c r="AA38" s="148">
        <f t="shared" si="9"/>
        <v>0</v>
      </c>
      <c r="AB38" s="1"/>
      <c r="AC38" s="45">
        <f t="shared" si="7"/>
        <v>0</v>
      </c>
      <c r="AD38" s="45">
        <f t="shared" si="0"/>
        <v>0</v>
      </c>
      <c r="AE38" s="45">
        <f t="shared" si="1"/>
        <v>0</v>
      </c>
      <c r="AF38" s="45">
        <f t="shared" si="2"/>
        <v>0</v>
      </c>
      <c r="AG38" s="45">
        <f t="shared" si="3"/>
        <v>0</v>
      </c>
      <c r="AH38" s="45">
        <f t="shared" si="4"/>
        <v>0</v>
      </c>
      <c r="AI38" s="274">
        <f t="shared" si="5"/>
        <v>0</v>
      </c>
      <c r="AJ38" s="273" t="str">
        <f t="shared" si="8"/>
        <v/>
      </c>
      <c r="AK38" s="1">
        <f t="shared" si="6"/>
        <v>0</v>
      </c>
      <c r="AL38" s="19"/>
    </row>
    <row r="39" spans="1:38" ht="14.4" x14ac:dyDescent="0.3">
      <c r="A39" s="18"/>
      <c r="B39" s="44">
        <v>17</v>
      </c>
      <c r="C39" s="55"/>
      <c r="D39" s="56"/>
      <c r="E39" s="57"/>
      <c r="F39" s="58"/>
      <c r="G39" s="59"/>
      <c r="H39" s="56"/>
      <c r="I39" s="56"/>
      <c r="J39" s="61"/>
      <c r="K39" s="60"/>
      <c r="L39" s="59"/>
      <c r="M39" s="56"/>
      <c r="N39" s="56"/>
      <c r="O39" s="61"/>
      <c r="P39" s="61"/>
      <c r="Q39" s="62"/>
      <c r="R39" s="81"/>
      <c r="S39" s="102"/>
      <c r="T39" s="93"/>
      <c r="U39" s="93"/>
      <c r="V39" s="204"/>
      <c r="W39" s="204"/>
      <c r="X39" s="205"/>
      <c r="Y39" s="206"/>
      <c r="Z39" s="268" t="str">
        <f t="shared" si="10"/>
        <v/>
      </c>
      <c r="AA39" s="148">
        <f t="shared" si="9"/>
        <v>0</v>
      </c>
      <c r="AB39" s="1"/>
      <c r="AC39" s="45">
        <f t="shared" si="7"/>
        <v>0</v>
      </c>
      <c r="AD39" s="45">
        <f t="shared" si="0"/>
        <v>0</v>
      </c>
      <c r="AE39" s="45">
        <f t="shared" si="1"/>
        <v>0</v>
      </c>
      <c r="AF39" s="45">
        <f t="shared" si="2"/>
        <v>0</v>
      </c>
      <c r="AG39" s="45">
        <f t="shared" si="3"/>
        <v>0</v>
      </c>
      <c r="AH39" s="45">
        <f t="shared" si="4"/>
        <v>0</v>
      </c>
      <c r="AI39" s="274">
        <f t="shared" si="5"/>
        <v>0</v>
      </c>
      <c r="AJ39" s="273" t="str">
        <f t="shared" si="8"/>
        <v/>
      </c>
      <c r="AK39" s="1">
        <f t="shared" si="6"/>
        <v>0</v>
      </c>
      <c r="AL39" s="19"/>
    </row>
    <row r="40" spans="1:38" ht="14.4" x14ac:dyDescent="0.3">
      <c r="A40" s="18"/>
      <c r="B40" s="46">
        <v>18</v>
      </c>
      <c r="C40" s="55"/>
      <c r="D40" s="56"/>
      <c r="E40" s="57"/>
      <c r="F40" s="58"/>
      <c r="G40" s="59"/>
      <c r="H40" s="56"/>
      <c r="I40" s="56"/>
      <c r="J40" s="61"/>
      <c r="K40" s="60"/>
      <c r="L40" s="59"/>
      <c r="M40" s="56"/>
      <c r="N40" s="56"/>
      <c r="O40" s="61"/>
      <c r="P40" s="61"/>
      <c r="Q40" s="62"/>
      <c r="R40" s="81"/>
      <c r="S40" s="102"/>
      <c r="T40" s="93"/>
      <c r="U40" s="93"/>
      <c r="V40" s="204"/>
      <c r="W40" s="204"/>
      <c r="X40" s="205"/>
      <c r="Y40" s="206"/>
      <c r="Z40" s="268" t="str">
        <f t="shared" si="10"/>
        <v/>
      </c>
      <c r="AA40" s="148">
        <f t="shared" si="9"/>
        <v>0</v>
      </c>
      <c r="AB40" s="1"/>
      <c r="AC40" s="45">
        <f t="shared" si="7"/>
        <v>0</v>
      </c>
      <c r="AD40" s="45">
        <f t="shared" si="0"/>
        <v>0</v>
      </c>
      <c r="AE40" s="45">
        <f t="shared" si="1"/>
        <v>0</v>
      </c>
      <c r="AF40" s="45">
        <f t="shared" si="2"/>
        <v>0</v>
      </c>
      <c r="AG40" s="45">
        <f t="shared" si="3"/>
        <v>0</v>
      </c>
      <c r="AH40" s="45">
        <f t="shared" si="4"/>
        <v>0</v>
      </c>
      <c r="AI40" s="274">
        <f t="shared" si="5"/>
        <v>0</v>
      </c>
      <c r="AJ40" s="273" t="str">
        <f t="shared" si="8"/>
        <v/>
      </c>
      <c r="AK40" s="1">
        <f t="shared" si="6"/>
        <v>0</v>
      </c>
      <c r="AL40" s="19"/>
    </row>
    <row r="41" spans="1:38" ht="14.4" x14ac:dyDescent="0.3">
      <c r="A41" s="18"/>
      <c r="B41" s="44">
        <v>19</v>
      </c>
      <c r="C41" s="55"/>
      <c r="D41" s="56"/>
      <c r="E41" s="57"/>
      <c r="F41" s="58"/>
      <c r="G41" s="59"/>
      <c r="H41" s="56"/>
      <c r="I41" s="56"/>
      <c r="J41" s="61"/>
      <c r="K41" s="60"/>
      <c r="L41" s="59"/>
      <c r="M41" s="56"/>
      <c r="N41" s="56"/>
      <c r="O41" s="61"/>
      <c r="P41" s="61"/>
      <c r="Q41" s="62"/>
      <c r="R41" s="81"/>
      <c r="S41" s="102"/>
      <c r="T41" s="93"/>
      <c r="U41" s="93"/>
      <c r="V41" s="204"/>
      <c r="W41" s="204"/>
      <c r="X41" s="205"/>
      <c r="Y41" s="206"/>
      <c r="Z41" s="268" t="str">
        <f t="shared" si="10"/>
        <v/>
      </c>
      <c r="AA41" s="148">
        <f t="shared" si="9"/>
        <v>0</v>
      </c>
      <c r="AB41" s="1"/>
      <c r="AC41" s="45">
        <f t="shared" si="7"/>
        <v>0</v>
      </c>
      <c r="AD41" s="45">
        <f t="shared" si="0"/>
        <v>0</v>
      </c>
      <c r="AE41" s="45">
        <f t="shared" si="1"/>
        <v>0</v>
      </c>
      <c r="AF41" s="45">
        <f t="shared" si="2"/>
        <v>0</v>
      </c>
      <c r="AG41" s="45">
        <f t="shared" si="3"/>
        <v>0</v>
      </c>
      <c r="AH41" s="45">
        <f t="shared" si="4"/>
        <v>0</v>
      </c>
      <c r="AI41" s="274">
        <f t="shared" si="5"/>
        <v>0</v>
      </c>
      <c r="AJ41" s="273" t="str">
        <f t="shared" si="8"/>
        <v/>
      </c>
      <c r="AK41" s="1">
        <f t="shared" si="6"/>
        <v>0</v>
      </c>
      <c r="AL41" s="19"/>
    </row>
    <row r="42" spans="1:38" ht="14.4" x14ac:dyDescent="0.3">
      <c r="A42" s="18"/>
      <c r="B42" s="46">
        <v>20</v>
      </c>
      <c r="C42" s="55"/>
      <c r="D42" s="56"/>
      <c r="E42" s="57"/>
      <c r="F42" s="58"/>
      <c r="G42" s="59"/>
      <c r="H42" s="56"/>
      <c r="I42" s="56"/>
      <c r="J42" s="61"/>
      <c r="K42" s="60"/>
      <c r="L42" s="59"/>
      <c r="M42" s="56"/>
      <c r="N42" s="56"/>
      <c r="O42" s="61"/>
      <c r="P42" s="61"/>
      <c r="Q42" s="62"/>
      <c r="R42" s="81"/>
      <c r="S42" s="102"/>
      <c r="T42" s="93"/>
      <c r="U42" s="93"/>
      <c r="V42" s="204"/>
      <c r="W42" s="204"/>
      <c r="X42" s="205"/>
      <c r="Y42" s="206"/>
      <c r="Z42" s="268" t="str">
        <f t="shared" si="10"/>
        <v/>
      </c>
      <c r="AA42" s="148">
        <f t="shared" si="9"/>
        <v>0</v>
      </c>
      <c r="AB42" s="1"/>
      <c r="AC42" s="45">
        <f t="shared" si="7"/>
        <v>0</v>
      </c>
      <c r="AD42" s="45">
        <f t="shared" si="0"/>
        <v>0</v>
      </c>
      <c r="AE42" s="45">
        <f t="shared" si="1"/>
        <v>0</v>
      </c>
      <c r="AF42" s="45">
        <f t="shared" si="2"/>
        <v>0</v>
      </c>
      <c r="AG42" s="45">
        <f t="shared" si="3"/>
        <v>0</v>
      </c>
      <c r="AH42" s="45">
        <f t="shared" si="4"/>
        <v>0</v>
      </c>
      <c r="AI42" s="274">
        <f t="shared" si="5"/>
        <v>0</v>
      </c>
      <c r="AJ42" s="273" t="str">
        <f t="shared" si="8"/>
        <v/>
      </c>
      <c r="AK42" s="1">
        <f t="shared" si="6"/>
        <v>0</v>
      </c>
      <c r="AL42" s="19"/>
    </row>
    <row r="43" spans="1:38" ht="14.4" x14ac:dyDescent="0.3">
      <c r="A43" s="18"/>
      <c r="B43" s="44">
        <v>21</v>
      </c>
      <c r="C43" s="55"/>
      <c r="D43" s="56"/>
      <c r="E43" s="57"/>
      <c r="F43" s="58"/>
      <c r="G43" s="59"/>
      <c r="H43" s="56"/>
      <c r="I43" s="56"/>
      <c r="J43" s="61"/>
      <c r="K43" s="60"/>
      <c r="L43" s="59"/>
      <c r="M43" s="56"/>
      <c r="N43" s="56"/>
      <c r="O43" s="61"/>
      <c r="P43" s="61"/>
      <c r="Q43" s="62"/>
      <c r="R43" s="81"/>
      <c r="S43" s="102"/>
      <c r="T43" s="93"/>
      <c r="U43" s="93"/>
      <c r="V43" s="204"/>
      <c r="W43" s="204"/>
      <c r="X43" s="205"/>
      <c r="Y43" s="206"/>
      <c r="Z43" s="268" t="str">
        <f t="shared" si="10"/>
        <v/>
      </c>
      <c r="AA43" s="148">
        <f t="shared" si="9"/>
        <v>0</v>
      </c>
      <c r="AB43" s="1"/>
      <c r="AC43" s="45">
        <f t="shared" si="7"/>
        <v>0</v>
      </c>
      <c r="AD43" s="45">
        <f t="shared" si="0"/>
        <v>0</v>
      </c>
      <c r="AE43" s="45">
        <f t="shared" si="1"/>
        <v>0</v>
      </c>
      <c r="AF43" s="45">
        <f t="shared" si="2"/>
        <v>0</v>
      </c>
      <c r="AG43" s="45">
        <f t="shared" si="3"/>
        <v>0</v>
      </c>
      <c r="AH43" s="45">
        <f t="shared" si="4"/>
        <v>0</v>
      </c>
      <c r="AI43" s="274">
        <f t="shared" si="5"/>
        <v>0</v>
      </c>
      <c r="AJ43" s="273" t="str">
        <f t="shared" si="8"/>
        <v/>
      </c>
      <c r="AK43" s="1">
        <f t="shared" si="6"/>
        <v>0</v>
      </c>
      <c r="AL43" s="19"/>
    </row>
    <row r="44" spans="1:38" ht="14.4" x14ac:dyDescent="0.3">
      <c r="A44" s="18"/>
      <c r="B44" s="46">
        <v>22</v>
      </c>
      <c r="C44" s="55"/>
      <c r="D44" s="56"/>
      <c r="E44" s="57"/>
      <c r="F44" s="58"/>
      <c r="G44" s="59"/>
      <c r="H44" s="56"/>
      <c r="I44" s="56"/>
      <c r="J44" s="61"/>
      <c r="K44" s="60"/>
      <c r="L44" s="59"/>
      <c r="M44" s="56"/>
      <c r="N44" s="56"/>
      <c r="O44" s="61"/>
      <c r="P44" s="61"/>
      <c r="Q44" s="62"/>
      <c r="R44" s="81"/>
      <c r="S44" s="102"/>
      <c r="T44" s="93"/>
      <c r="U44" s="93"/>
      <c r="V44" s="204"/>
      <c r="W44" s="204"/>
      <c r="X44" s="205"/>
      <c r="Y44" s="206"/>
      <c r="Z44" s="268" t="str">
        <f t="shared" si="10"/>
        <v/>
      </c>
      <c r="AA44" s="148">
        <f t="shared" si="9"/>
        <v>0</v>
      </c>
      <c r="AB44" s="1"/>
      <c r="AC44" s="45">
        <f t="shared" si="7"/>
        <v>0</v>
      </c>
      <c r="AD44" s="45">
        <f t="shared" si="0"/>
        <v>0</v>
      </c>
      <c r="AE44" s="45">
        <f t="shared" si="1"/>
        <v>0</v>
      </c>
      <c r="AF44" s="45">
        <f t="shared" si="2"/>
        <v>0</v>
      </c>
      <c r="AG44" s="45">
        <f t="shared" si="3"/>
        <v>0</v>
      </c>
      <c r="AH44" s="45">
        <f t="shared" si="4"/>
        <v>0</v>
      </c>
      <c r="AI44" s="274">
        <f t="shared" si="5"/>
        <v>0</v>
      </c>
      <c r="AJ44" s="273" t="str">
        <f t="shared" si="8"/>
        <v/>
      </c>
      <c r="AK44" s="1">
        <f t="shared" si="6"/>
        <v>0</v>
      </c>
      <c r="AL44" s="19"/>
    </row>
    <row r="45" spans="1:38" ht="14.4" x14ac:dyDescent="0.3">
      <c r="A45" s="18"/>
      <c r="B45" s="44">
        <v>23</v>
      </c>
      <c r="C45" s="55"/>
      <c r="D45" s="56"/>
      <c r="E45" s="57"/>
      <c r="F45" s="58"/>
      <c r="G45" s="59"/>
      <c r="H45" s="56"/>
      <c r="I45" s="56"/>
      <c r="J45" s="61"/>
      <c r="K45" s="60"/>
      <c r="L45" s="59"/>
      <c r="M45" s="56"/>
      <c r="N45" s="56"/>
      <c r="O45" s="61"/>
      <c r="P45" s="61"/>
      <c r="Q45" s="62"/>
      <c r="R45" s="81"/>
      <c r="S45" s="102"/>
      <c r="T45" s="93"/>
      <c r="U45" s="93"/>
      <c r="V45" s="204"/>
      <c r="W45" s="204"/>
      <c r="X45" s="205"/>
      <c r="Y45" s="206"/>
      <c r="Z45" s="268" t="str">
        <f t="shared" si="10"/>
        <v/>
      </c>
      <c r="AA45" s="148">
        <f t="shared" si="9"/>
        <v>0</v>
      </c>
      <c r="AB45" s="1"/>
      <c r="AC45" s="45">
        <f t="shared" si="7"/>
        <v>0</v>
      </c>
      <c r="AD45" s="45">
        <f t="shared" si="0"/>
        <v>0</v>
      </c>
      <c r="AE45" s="45">
        <f t="shared" si="1"/>
        <v>0</v>
      </c>
      <c r="AF45" s="45">
        <f t="shared" si="2"/>
        <v>0</v>
      </c>
      <c r="AG45" s="45">
        <f t="shared" si="3"/>
        <v>0</v>
      </c>
      <c r="AH45" s="45">
        <f t="shared" si="4"/>
        <v>0</v>
      </c>
      <c r="AI45" s="274">
        <f t="shared" si="5"/>
        <v>0</v>
      </c>
      <c r="AJ45" s="273" t="str">
        <f t="shared" si="8"/>
        <v/>
      </c>
      <c r="AK45" s="1">
        <f t="shared" si="6"/>
        <v>0</v>
      </c>
      <c r="AL45" s="19"/>
    </row>
    <row r="46" spans="1:38" ht="14.4" x14ac:dyDescent="0.3">
      <c r="A46" s="18"/>
      <c r="B46" s="46">
        <v>24</v>
      </c>
      <c r="C46" s="55"/>
      <c r="D46" s="56"/>
      <c r="E46" s="57"/>
      <c r="F46" s="58"/>
      <c r="G46" s="59"/>
      <c r="H46" s="56"/>
      <c r="I46" s="56"/>
      <c r="J46" s="61"/>
      <c r="K46" s="60"/>
      <c r="L46" s="59"/>
      <c r="M46" s="56"/>
      <c r="N46" s="56"/>
      <c r="O46" s="61"/>
      <c r="P46" s="61"/>
      <c r="Q46" s="62"/>
      <c r="R46" s="81"/>
      <c r="S46" s="102"/>
      <c r="T46" s="93"/>
      <c r="U46" s="93"/>
      <c r="V46" s="204"/>
      <c r="W46" s="204"/>
      <c r="X46" s="205"/>
      <c r="Y46" s="206"/>
      <c r="Z46" s="268" t="str">
        <f t="shared" si="10"/>
        <v/>
      </c>
      <c r="AA46" s="148">
        <f t="shared" si="9"/>
        <v>0</v>
      </c>
      <c r="AB46" s="1"/>
      <c r="AC46" s="45">
        <f t="shared" si="7"/>
        <v>0</v>
      </c>
      <c r="AD46" s="45">
        <f t="shared" si="0"/>
        <v>0</v>
      </c>
      <c r="AE46" s="45">
        <f t="shared" si="1"/>
        <v>0</v>
      </c>
      <c r="AF46" s="45">
        <f t="shared" si="2"/>
        <v>0</v>
      </c>
      <c r="AG46" s="45">
        <f t="shared" si="3"/>
        <v>0</v>
      </c>
      <c r="AH46" s="45">
        <f t="shared" si="4"/>
        <v>0</v>
      </c>
      <c r="AI46" s="274">
        <f t="shared" si="5"/>
        <v>0</v>
      </c>
      <c r="AJ46" s="273" t="str">
        <f t="shared" si="8"/>
        <v/>
      </c>
      <c r="AK46" s="1">
        <f t="shared" si="6"/>
        <v>0</v>
      </c>
      <c r="AL46" s="19"/>
    </row>
    <row r="47" spans="1:38" ht="14.4" x14ac:dyDescent="0.3">
      <c r="A47" s="18"/>
      <c r="B47" s="47">
        <v>25</v>
      </c>
      <c r="C47" s="63"/>
      <c r="D47" s="64"/>
      <c r="E47" s="65"/>
      <c r="F47" s="66"/>
      <c r="G47" s="67"/>
      <c r="H47" s="64"/>
      <c r="I47" s="64"/>
      <c r="J47" s="69"/>
      <c r="K47" s="68"/>
      <c r="L47" s="67"/>
      <c r="M47" s="64"/>
      <c r="N47" s="64"/>
      <c r="O47" s="69"/>
      <c r="P47" s="69"/>
      <c r="Q47" s="70"/>
      <c r="R47" s="82"/>
      <c r="S47" s="103"/>
      <c r="T47" s="95"/>
      <c r="U47" s="95"/>
      <c r="V47" s="212"/>
      <c r="W47" s="212"/>
      <c r="X47" s="213"/>
      <c r="Y47" s="214"/>
      <c r="Z47" s="269" t="str">
        <f t="shared" si="10"/>
        <v/>
      </c>
      <c r="AA47" s="164">
        <f t="shared" si="9"/>
        <v>0</v>
      </c>
      <c r="AB47" s="1"/>
      <c r="AC47" s="45">
        <f t="shared" si="7"/>
        <v>0</v>
      </c>
      <c r="AD47" s="45">
        <f t="shared" si="0"/>
        <v>0</v>
      </c>
      <c r="AE47" s="45">
        <f t="shared" si="1"/>
        <v>0</v>
      </c>
      <c r="AF47" s="45">
        <f t="shared" si="2"/>
        <v>0</v>
      </c>
      <c r="AG47" s="45">
        <f t="shared" si="3"/>
        <v>0</v>
      </c>
      <c r="AH47" s="45">
        <f t="shared" si="4"/>
        <v>0</v>
      </c>
      <c r="AI47" s="274">
        <f t="shared" si="5"/>
        <v>0</v>
      </c>
      <c r="AJ47" s="273" t="str">
        <f t="shared" si="8"/>
        <v/>
      </c>
      <c r="AK47" s="1">
        <f t="shared" si="6"/>
        <v>0</v>
      </c>
      <c r="AL47" s="19"/>
    </row>
    <row r="48" spans="1:38" ht="14.4" x14ac:dyDescent="0.3">
      <c r="A48" s="18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9"/>
    </row>
    <row r="49" spans="1:38" ht="14.4" x14ac:dyDescent="0.3">
      <c r="A49" s="18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9"/>
    </row>
    <row r="50" spans="1:38" ht="14.4" x14ac:dyDescent="0.3">
      <c r="A50" s="18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9"/>
    </row>
    <row r="51" spans="1:38" ht="14.4" x14ac:dyDescent="0.3">
      <c r="A51" s="18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9"/>
    </row>
    <row r="52" spans="1:38" ht="14.4" x14ac:dyDescent="0.3">
      <c r="A52" s="18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9"/>
    </row>
    <row r="53" spans="1:38" ht="14.4" x14ac:dyDescent="0.3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9"/>
    </row>
    <row r="54" spans="1:38" ht="14.4" x14ac:dyDescent="0.3">
      <c r="A54" s="18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9"/>
    </row>
    <row r="55" spans="1:38" ht="14.4" x14ac:dyDescent="0.3">
      <c r="A55" s="48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50"/>
    </row>
    <row r="56" spans="1:38" ht="14.4" hidden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1:38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</sheetData>
  <sheetProtection algorithmName="SHA-512" hashValue="DIBo9YW2MMqio4HY7eGp8ct1Myfvr07Ewr9Q2zEfRLPWHDoiPbau3xzUSUXGGf4nQSOJQZ+jkzDrXaarqJ5CQA==" saltValue="iM3vGfgTmL4Rb3U788cV/w==" spinCount="100000" sheet="1" selectLockedCells="1"/>
  <mergeCells count="22">
    <mergeCell ref="Q17:Q20"/>
    <mergeCell ref="AA17:AA20"/>
    <mergeCell ref="G19:K19"/>
    <mergeCell ref="L19:P19"/>
    <mergeCell ref="R19:R20"/>
    <mergeCell ref="S19:Y19"/>
    <mergeCell ref="R17:Z18"/>
    <mergeCell ref="Z19:Z20"/>
    <mergeCell ref="B14:F14"/>
    <mergeCell ref="H14:M14"/>
    <mergeCell ref="B17:B20"/>
    <mergeCell ref="C17:C20"/>
    <mergeCell ref="D17:D20"/>
    <mergeCell ref="E17:E20"/>
    <mergeCell ref="F17:F20"/>
    <mergeCell ref="G17:P18"/>
    <mergeCell ref="W1:Y4"/>
    <mergeCell ref="G2:S5"/>
    <mergeCell ref="B3:E3"/>
    <mergeCell ref="W6:Y6"/>
    <mergeCell ref="B12:F12"/>
    <mergeCell ref="H12:M12"/>
  </mergeCells>
  <conditionalFormatting sqref="AA23:AA47">
    <cfRule type="containsText" dxfId="0" priority="2" operator="containsText" text="choose hotel">
      <formula>NOT(ISERROR(SEARCH("choose hotel",AA23)))</formula>
    </cfRule>
  </conditionalFormatting>
  <hyperlinks>
    <hyperlink ref="C5" r:id="rId1" xr:uid="{00000000-0004-0000-06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600-000000000000}">
          <x14:formula1>
            <xm:f>'Listy rozwijane'!$F$2:$F$3</xm:f>
          </x14:formula1>
          <x14:formula2>
            <xm:f>0</xm:f>
          </x14:formula2>
          <xm:sqref>E23:E47</xm:sqref>
        </x14:dataValidation>
        <x14:dataValidation type="list" allowBlank="1" showInputMessage="1" showErrorMessage="1" xr:uid="{00000000-0002-0000-0600-000003000000}">
          <x14:formula1>
            <xm:f>'Listy rozwijane'!$D$2:$D$4</xm:f>
          </x14:formula1>
          <x14:formula2>
            <xm:f>0</xm:f>
          </x14:formula2>
          <xm:sqref>S23:Y47</xm:sqref>
        </x14:dataValidation>
        <x14:dataValidation type="list" allowBlank="1" showInputMessage="1" showErrorMessage="1" xr:uid="{00000000-0002-0000-0600-000004000000}">
          <x14:formula1>
            <xm:f>'Listy rozwijane'!$I$2:$I$6</xm:f>
          </x14:formula1>
          <x14:formula2>
            <xm:f>0</xm:f>
          </x14:formula2>
          <xm:sqref>L43:L47</xm:sqref>
        </x14:dataValidation>
        <x14:dataValidation type="list" allowBlank="1" showInputMessage="1" showErrorMessage="1" xr:uid="{00000000-0002-0000-0600-000005000000}">
          <x14:formula1>
            <xm:f>'Listy rozwijane'!$I$2:$I$7</xm:f>
          </x14:formula1>
          <x14:formula2>
            <xm:f>0</xm:f>
          </x14:formula2>
          <xm:sqref>L23:L42</xm:sqref>
        </x14:dataValidation>
        <x14:dataValidation type="list" allowBlank="1" showInputMessage="1" showErrorMessage="1" xr:uid="{00000000-0002-0000-0600-000006000000}">
          <x14:formula1>
            <xm:f>'Listy rozwijane'!$K$2:$K$6</xm:f>
          </x14:formula1>
          <x14:formula2>
            <xm:f>0</xm:f>
          </x14:formula2>
          <xm:sqref>R47</xm:sqref>
        </x14:dataValidation>
        <x14:dataValidation type="list" allowBlank="1" showInputMessage="1" showErrorMessage="1" xr:uid="{00000000-0002-0000-0600-000001000000}">
          <x14:formula1>
            <xm:f>'Listy rozwijane'!$G$2:$G$20</xm:f>
          </x14:formula1>
          <xm:sqref>F23:F47</xm:sqref>
        </x14:dataValidation>
        <x14:dataValidation type="list" allowBlank="1" showInputMessage="1" showErrorMessage="1" xr:uid="{570020BC-D108-4F15-8C6C-9924594FD010}">
          <x14:formula1>
            <xm:f>'Listy rozwijane'!$I$2:$I$8</xm:f>
          </x14:formula1>
          <xm:sqref>G23:G47</xm:sqref>
        </x14:dataValidation>
        <x14:dataValidation type="list" allowBlank="1" showInputMessage="1" showErrorMessage="1" xr:uid="{910DA30D-06A0-4F84-980C-0BF22B9E19B9}">
          <x14:formula1>
            <xm:f>'Listy rozwijane'!$K$2</xm:f>
          </x14:formula1>
          <xm:sqref>R23:R46</xm:sqref>
        </x14:dataValidation>
        <x14:dataValidation type="list" allowBlank="1" showInputMessage="1" showErrorMessage="1" xr:uid="{C130AA89-3AE4-490F-A7D7-4414B6203950}">
          <x14:formula1>
            <xm:f>'Listy rozwijane'!$H$2:$H$3</xm:f>
          </x14:formula1>
          <xm:sqref>Q23:Q47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J59"/>
  <sheetViews>
    <sheetView topLeftCell="A7" zoomScale="90" zoomScaleNormal="90" workbookViewId="0">
      <selection activeCell="R33" sqref="R33"/>
    </sheetView>
  </sheetViews>
  <sheetFormatPr defaultColWidth="8.44140625" defaultRowHeight="14.4" zeroHeight="1" x14ac:dyDescent="0.3"/>
  <cols>
    <col min="1" max="1" width="4.44140625" customWidth="1"/>
    <col min="2" max="2" width="6.109375" customWidth="1"/>
    <col min="3" max="3" width="13.88671875" customWidth="1"/>
    <col min="4" max="4" width="11.33203125" customWidth="1"/>
    <col min="5" max="5" width="5.5546875" customWidth="1"/>
    <col min="6" max="6" width="14.44140625" customWidth="1"/>
    <col min="7" max="7" width="17.5546875" customWidth="1"/>
    <col min="8" max="21" width="10.6640625" customWidth="1"/>
    <col min="22" max="22" width="9.109375" customWidth="1"/>
    <col min="23" max="35" width="9.109375" hidden="1" customWidth="1"/>
    <col min="36" max="36" width="9.109375" customWidth="1"/>
    <col min="37" max="62" width="9.109375" hidden="1" customWidth="1"/>
  </cols>
  <sheetData>
    <row r="1" spans="1:38" ht="23.25" customHeight="1" x14ac:dyDescent="0.4">
      <c r="A1" s="15" t="s">
        <v>12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7"/>
      <c r="AK1" s="1"/>
      <c r="AL1" s="1"/>
    </row>
    <row r="2" spans="1:38" ht="23.25" customHeight="1" thickBot="1" x14ac:dyDescent="0.35">
      <c r="A2" s="18"/>
      <c r="B2" s="1"/>
      <c r="C2" s="1"/>
      <c r="D2" s="1"/>
      <c r="E2" s="1"/>
      <c r="F2" s="1"/>
      <c r="G2" s="279" t="s">
        <v>64</v>
      </c>
      <c r="H2" s="279"/>
      <c r="I2" s="279"/>
      <c r="J2" s="279"/>
      <c r="K2" s="279"/>
      <c r="L2" s="279"/>
      <c r="M2" s="279"/>
      <c r="N2" s="1"/>
      <c r="O2" s="1"/>
      <c r="P2" s="1"/>
      <c r="Q2" s="1"/>
      <c r="R2" s="1"/>
      <c r="S2" s="310"/>
      <c r="T2" s="310"/>
      <c r="U2" s="310"/>
      <c r="V2" s="1"/>
      <c r="W2" s="108"/>
      <c r="X2" s="108"/>
      <c r="Y2" s="108"/>
      <c r="Z2" s="108"/>
      <c r="AA2" s="108"/>
      <c r="AB2" s="108"/>
      <c r="AC2" s="1"/>
      <c r="AD2" s="1"/>
      <c r="AE2" s="1"/>
      <c r="AF2" s="1"/>
      <c r="AG2" s="1"/>
      <c r="AH2" s="1"/>
      <c r="AI2" s="1"/>
      <c r="AJ2" s="19"/>
      <c r="AK2" s="1"/>
      <c r="AL2" s="1"/>
    </row>
    <row r="3" spans="1:38" ht="23.25" customHeight="1" thickBot="1" x14ac:dyDescent="0.35">
      <c r="A3" s="18"/>
      <c r="B3" s="280" t="s">
        <v>14</v>
      </c>
      <c r="C3" s="281"/>
      <c r="D3" s="281"/>
      <c r="E3" s="282"/>
      <c r="G3" s="279"/>
      <c r="H3" s="279"/>
      <c r="I3" s="279"/>
      <c r="J3" s="279"/>
      <c r="K3" s="279"/>
      <c r="L3" s="279"/>
      <c r="M3" s="279"/>
      <c r="N3" s="1"/>
      <c r="O3" s="1"/>
      <c r="P3" s="1"/>
      <c r="Q3" s="1"/>
      <c r="R3" s="1"/>
      <c r="S3" s="310"/>
      <c r="T3" s="310"/>
      <c r="U3" s="310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J3" s="243"/>
    </row>
    <row r="4" spans="1:38" ht="15" thickBot="1" x14ac:dyDescent="0.35">
      <c r="A4" s="18"/>
      <c r="B4" s="1" t="s">
        <v>15</v>
      </c>
      <c r="C4" s="1"/>
      <c r="D4" s="1"/>
      <c r="E4" s="1"/>
      <c r="F4" s="1"/>
      <c r="G4" s="279"/>
      <c r="H4" s="279"/>
      <c r="I4" s="279"/>
      <c r="J4" s="279"/>
      <c r="K4" s="279"/>
      <c r="L4" s="279"/>
      <c r="M4" s="279"/>
      <c r="N4" s="1"/>
      <c r="O4" s="1"/>
      <c r="P4" s="1"/>
      <c r="Q4" s="1"/>
      <c r="R4" s="1"/>
      <c r="S4" s="310"/>
      <c r="T4" s="310"/>
      <c r="U4" s="310"/>
      <c r="V4" s="1"/>
      <c r="W4" s="108"/>
      <c r="X4" s="108"/>
      <c r="Y4" s="108"/>
      <c r="Z4" s="108"/>
      <c r="AA4" s="108"/>
      <c r="AB4" s="108"/>
      <c r="AC4" s="1"/>
      <c r="AD4" s="1"/>
      <c r="AE4" s="1"/>
      <c r="AF4" s="1"/>
      <c r="AG4" s="1"/>
      <c r="AH4" s="1"/>
      <c r="AI4" s="1"/>
      <c r="AJ4" s="19"/>
      <c r="AK4" s="1"/>
      <c r="AL4" s="1"/>
    </row>
    <row r="5" spans="1:38" x14ac:dyDescent="0.3">
      <c r="A5" s="18"/>
      <c r="B5" s="1" t="s">
        <v>3</v>
      </c>
      <c r="C5" s="51" t="s">
        <v>16</v>
      </c>
      <c r="D5" s="1"/>
      <c r="E5" s="1"/>
      <c r="F5" s="1"/>
      <c r="G5" s="279"/>
      <c r="H5" s="279"/>
      <c r="I5" s="279"/>
      <c r="J5" s="279"/>
      <c r="K5" s="279"/>
      <c r="L5" s="279"/>
      <c r="M5" s="279"/>
      <c r="N5" s="1"/>
      <c r="O5" s="1"/>
      <c r="P5" s="1"/>
      <c r="Q5" s="1"/>
      <c r="R5" s="1"/>
      <c r="S5" s="310"/>
      <c r="T5" s="310"/>
      <c r="U5" s="310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9"/>
      <c r="AK5" s="1"/>
      <c r="AL5" s="1"/>
    </row>
    <row r="6" spans="1:38" ht="33.75" customHeight="1" x14ac:dyDescent="0.3">
      <c r="A6" s="18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08"/>
      <c r="X6" s="108"/>
      <c r="Y6" s="108"/>
      <c r="Z6" s="108"/>
      <c r="AA6" s="108"/>
      <c r="AB6" s="108"/>
      <c r="AC6" s="1"/>
      <c r="AD6" s="1"/>
      <c r="AE6" s="1"/>
      <c r="AF6" s="1"/>
      <c r="AG6" s="1"/>
      <c r="AH6" s="1"/>
      <c r="AI6" s="1"/>
      <c r="AJ6" s="19"/>
      <c r="AK6" s="1"/>
      <c r="AL6" s="1"/>
    </row>
    <row r="7" spans="1:38" ht="33.75" customHeight="1" x14ac:dyDescent="0.3">
      <c r="A7" s="18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311" t="s">
        <v>65</v>
      </c>
      <c r="T7" s="311"/>
      <c r="U7" s="31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9"/>
      <c r="AK7" s="1"/>
      <c r="AL7" s="1"/>
    </row>
    <row r="8" spans="1:38" ht="29.25" customHeight="1" x14ac:dyDescent="0.3">
      <c r="A8" s="18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311" t="s">
        <v>66</v>
      </c>
      <c r="T8" s="311"/>
      <c r="U8" s="104" t="s">
        <v>67</v>
      </c>
      <c r="V8" s="1"/>
      <c r="W8" s="108"/>
      <c r="X8" s="108"/>
      <c r="Y8" s="108"/>
      <c r="Z8" s="108"/>
      <c r="AA8" s="108"/>
      <c r="AB8" s="108"/>
      <c r="AC8" s="1"/>
      <c r="AD8" s="1"/>
      <c r="AE8" s="1"/>
      <c r="AF8" s="1"/>
      <c r="AG8" s="1"/>
      <c r="AH8" s="1"/>
      <c r="AI8" s="1"/>
      <c r="AJ8" s="19"/>
      <c r="AK8" s="1"/>
      <c r="AL8" s="1"/>
    </row>
    <row r="9" spans="1:38" ht="27.6" x14ac:dyDescent="0.3">
      <c r="A9" s="18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05" t="s">
        <v>68</v>
      </c>
      <c r="T9" s="106" t="s">
        <v>69</v>
      </c>
      <c r="U9" s="107" t="s">
        <v>70</v>
      </c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9"/>
      <c r="AK9" s="1"/>
      <c r="AL9" s="1"/>
    </row>
    <row r="10" spans="1:38" x14ac:dyDescent="0.3">
      <c r="A10" s="18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28">
        <v>30</v>
      </c>
      <c r="T10" s="129">
        <v>30</v>
      </c>
      <c r="U10" s="130">
        <v>30</v>
      </c>
      <c r="V10" s="1"/>
      <c r="W10" s="108"/>
      <c r="X10" s="108"/>
      <c r="Y10" s="108"/>
      <c r="Z10" s="108"/>
      <c r="AA10" s="108"/>
      <c r="AB10" s="108"/>
      <c r="AC10" s="1"/>
      <c r="AD10" s="1"/>
      <c r="AE10" s="1"/>
      <c r="AF10" s="1"/>
      <c r="AG10" s="1"/>
      <c r="AH10" s="1"/>
      <c r="AI10" s="1"/>
      <c r="AJ10" s="19"/>
      <c r="AK10" s="1"/>
      <c r="AL10" s="1"/>
    </row>
    <row r="11" spans="1:38" x14ac:dyDescent="0.3">
      <c r="A11" s="18"/>
      <c r="B11" s="7" t="s">
        <v>21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9"/>
      <c r="AK11" s="1"/>
      <c r="AL11" s="1"/>
    </row>
    <row r="12" spans="1:38" x14ac:dyDescent="0.3">
      <c r="A12" s="18"/>
      <c r="B12" s="22" t="s">
        <v>22</v>
      </c>
      <c r="C12" s="23"/>
      <c r="D12" s="23"/>
      <c r="E12" s="23"/>
      <c r="F12" s="23"/>
      <c r="G12" s="23"/>
      <c r="H12" s="23" t="s">
        <v>7</v>
      </c>
      <c r="I12" s="23"/>
      <c r="J12" s="23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08"/>
      <c r="X12" s="108"/>
      <c r="Y12" s="108"/>
      <c r="Z12" s="108"/>
      <c r="AA12" s="108"/>
      <c r="AB12" s="108"/>
      <c r="AC12" s="1"/>
      <c r="AD12" s="1"/>
      <c r="AE12" s="1"/>
      <c r="AF12" s="1"/>
      <c r="AG12" s="1"/>
      <c r="AH12" s="1"/>
      <c r="AI12" s="1"/>
      <c r="AJ12" s="19"/>
      <c r="AK12" s="1"/>
      <c r="AL12" s="1"/>
    </row>
    <row r="13" spans="1:38" x14ac:dyDescent="0.3">
      <c r="A13" s="18"/>
      <c r="B13" s="283" t="str">
        <f>IF('1. Summary'!B12="","",'1. Summary'!B12)</f>
        <v/>
      </c>
      <c r="C13" s="283"/>
      <c r="D13" s="283"/>
      <c r="E13" s="283"/>
      <c r="F13" s="283"/>
      <c r="G13" s="23"/>
      <c r="H13" s="124" t="str">
        <f>IF('1. Summary'!B18="","",'1. Summary'!B18)</f>
        <v/>
      </c>
      <c r="I13" s="125"/>
      <c r="J13" s="125"/>
      <c r="K13" s="126"/>
      <c r="L13" s="126"/>
      <c r="M13" s="126"/>
      <c r="N13" s="12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9"/>
      <c r="AK13" s="1"/>
      <c r="AL13" s="1"/>
    </row>
    <row r="14" spans="1:38" x14ac:dyDescent="0.3">
      <c r="A14" s="18"/>
      <c r="B14" s="23" t="s">
        <v>3</v>
      </c>
      <c r="C14" s="23"/>
      <c r="D14" s="23"/>
      <c r="E14" s="23"/>
      <c r="F14" s="23"/>
      <c r="G14" s="23"/>
      <c r="H14" s="23" t="s">
        <v>8</v>
      </c>
      <c r="I14" s="23"/>
      <c r="J14" s="23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9"/>
      <c r="AK14" s="1"/>
      <c r="AL14" s="1"/>
    </row>
    <row r="15" spans="1:38" x14ac:dyDescent="0.3">
      <c r="A15" s="18"/>
      <c r="B15" s="283" t="str">
        <f>IF('1. Summary'!B15="","",'1. Summary'!B15)</f>
        <v/>
      </c>
      <c r="C15" s="283"/>
      <c r="D15" s="283"/>
      <c r="E15" s="283"/>
      <c r="F15" s="283"/>
      <c r="G15" s="1"/>
      <c r="H15" s="283" t="str">
        <f>IF('1. Summary'!B21="","",'1. Summary'!B21)</f>
        <v/>
      </c>
      <c r="I15" s="283"/>
      <c r="J15" s="283"/>
      <c r="K15" s="283"/>
      <c r="L15" s="283"/>
      <c r="M15" s="283"/>
      <c r="N15" s="283"/>
      <c r="O15" s="242"/>
      <c r="P15" s="242"/>
      <c r="Q15" s="242"/>
      <c r="R15" s="1"/>
      <c r="S15" s="1"/>
      <c r="T15" s="1"/>
      <c r="U15" s="1"/>
      <c r="V15" s="1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9"/>
      <c r="AK15" s="1"/>
      <c r="AL15" s="1"/>
    </row>
    <row r="16" spans="1:38" x14ac:dyDescent="0.3">
      <c r="A16" s="18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08"/>
      <c r="AD16" s="108"/>
      <c r="AE16" s="108"/>
      <c r="AF16" s="108"/>
      <c r="AG16" s="108"/>
      <c r="AH16" s="108"/>
      <c r="AI16" s="1"/>
      <c r="AJ16" s="19"/>
      <c r="AK16" s="1"/>
      <c r="AL16" s="1"/>
    </row>
    <row r="17" spans="1:38" x14ac:dyDescent="0.3">
      <c r="A17" s="18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08"/>
      <c r="AD17" s="108"/>
      <c r="AE17" s="108"/>
      <c r="AF17" s="108"/>
      <c r="AG17" s="108"/>
      <c r="AH17" s="108"/>
      <c r="AI17" s="1"/>
      <c r="AJ17" s="19"/>
      <c r="AK17" s="1"/>
      <c r="AL17" s="1"/>
    </row>
    <row r="18" spans="1:38" ht="15" customHeight="1" x14ac:dyDescent="0.3">
      <c r="A18" s="18"/>
      <c r="B18" s="286" t="s">
        <v>23</v>
      </c>
      <c r="C18" s="287" t="s">
        <v>24</v>
      </c>
      <c r="D18" s="288" t="s">
        <v>25</v>
      </c>
      <c r="E18" s="288" t="s">
        <v>26</v>
      </c>
      <c r="F18" s="288" t="s">
        <v>27</v>
      </c>
      <c r="G18" s="312" t="s">
        <v>71</v>
      </c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08" t="s">
        <v>31</v>
      </c>
      <c r="V18" s="1"/>
      <c r="W18" s="1"/>
      <c r="X18" s="1"/>
      <c r="Y18" s="1"/>
      <c r="Z18" s="1"/>
      <c r="AA18" s="1"/>
      <c r="AB18" s="1"/>
      <c r="AC18" s="108"/>
      <c r="AD18" s="108"/>
      <c r="AE18" s="108"/>
      <c r="AF18" s="108"/>
      <c r="AG18" s="108"/>
      <c r="AH18" s="108"/>
      <c r="AI18" s="1"/>
      <c r="AJ18" s="19"/>
      <c r="AK18" s="1"/>
    </row>
    <row r="19" spans="1:38" ht="15.6" thickTop="1" thickBot="1" x14ac:dyDescent="0.35">
      <c r="A19" s="18"/>
      <c r="B19" s="286"/>
      <c r="C19" s="287"/>
      <c r="D19" s="288"/>
      <c r="E19" s="288"/>
      <c r="F19" s="288"/>
      <c r="G19" s="312"/>
      <c r="H19" s="312"/>
      <c r="I19" s="312"/>
      <c r="J19" s="312"/>
      <c r="K19" s="312"/>
      <c r="L19" s="312"/>
      <c r="M19" s="312"/>
      <c r="N19" s="312"/>
      <c r="O19" s="312"/>
      <c r="P19" s="312"/>
      <c r="Q19" s="312"/>
      <c r="R19" s="312"/>
      <c r="S19" s="312"/>
      <c r="T19" s="312"/>
      <c r="U19" s="308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9"/>
      <c r="AK19" s="1"/>
    </row>
    <row r="20" spans="1:38" ht="28.8" hidden="1" x14ac:dyDescent="0.3">
      <c r="A20" s="18"/>
      <c r="B20" s="286"/>
      <c r="C20" s="287"/>
      <c r="D20" s="288"/>
      <c r="E20" s="288"/>
      <c r="F20" s="288"/>
      <c r="G20" s="109"/>
      <c r="H20" s="110" t="s">
        <v>68</v>
      </c>
      <c r="I20" s="110" t="s">
        <v>68</v>
      </c>
      <c r="J20" s="110" t="s">
        <v>68</v>
      </c>
      <c r="K20" s="110" t="s">
        <v>70</v>
      </c>
      <c r="L20" s="110" t="s">
        <v>70</v>
      </c>
      <c r="M20" s="110" t="s">
        <v>70</v>
      </c>
      <c r="N20" s="110" t="s">
        <v>69</v>
      </c>
      <c r="O20" s="110" t="s">
        <v>69</v>
      </c>
      <c r="P20" s="110" t="s">
        <v>69</v>
      </c>
      <c r="Q20" s="110" t="s">
        <v>69</v>
      </c>
      <c r="R20" s="110" t="s">
        <v>69</v>
      </c>
      <c r="S20" s="110" t="s">
        <v>69</v>
      </c>
      <c r="T20" s="131" t="s">
        <v>69</v>
      </c>
      <c r="U20" s="308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9"/>
      <c r="AK20" s="1"/>
    </row>
    <row r="21" spans="1:38" ht="30.75" customHeight="1" thickTop="1" thickBot="1" x14ac:dyDescent="0.35">
      <c r="A21" s="18"/>
      <c r="B21" s="286"/>
      <c r="C21" s="287"/>
      <c r="D21" s="288"/>
      <c r="E21" s="288"/>
      <c r="F21" s="288"/>
      <c r="G21" s="313" t="s">
        <v>34</v>
      </c>
      <c r="H21" s="314" t="s">
        <v>72</v>
      </c>
      <c r="I21" s="314"/>
      <c r="J21" s="314"/>
      <c r="K21" s="315" t="s">
        <v>70</v>
      </c>
      <c r="L21" s="315"/>
      <c r="M21" s="315"/>
      <c r="N21" s="316" t="s">
        <v>69</v>
      </c>
      <c r="O21" s="316"/>
      <c r="P21" s="316"/>
      <c r="Q21" s="316"/>
      <c r="R21" s="316"/>
      <c r="S21" s="316"/>
      <c r="T21" s="316"/>
      <c r="U21" s="308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9"/>
      <c r="AK21" s="1"/>
    </row>
    <row r="22" spans="1:38" ht="15.6" thickTop="1" thickBot="1" x14ac:dyDescent="0.35">
      <c r="A22" s="18"/>
      <c r="B22" s="286"/>
      <c r="C22" s="287"/>
      <c r="D22" s="288"/>
      <c r="E22" s="288"/>
      <c r="F22" s="288"/>
      <c r="G22" s="313"/>
      <c r="H22" s="111">
        <v>45608</v>
      </c>
      <c r="I22" s="236">
        <v>45609</v>
      </c>
      <c r="J22" s="112">
        <v>45610</v>
      </c>
      <c r="K22" s="113">
        <v>45611</v>
      </c>
      <c r="L22" s="230">
        <v>45612</v>
      </c>
      <c r="M22" s="132">
        <v>45613</v>
      </c>
      <c r="N22" s="114">
        <v>45608</v>
      </c>
      <c r="O22" s="114">
        <v>45609</v>
      </c>
      <c r="P22" s="114">
        <v>45610</v>
      </c>
      <c r="Q22" s="114">
        <v>45611</v>
      </c>
      <c r="R22" s="115">
        <v>45612</v>
      </c>
      <c r="S22" s="115">
        <v>45613</v>
      </c>
      <c r="T22" s="116">
        <v>45614</v>
      </c>
      <c r="U22" s="308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9"/>
      <c r="AK22" s="1"/>
    </row>
    <row r="23" spans="1:38" x14ac:dyDescent="0.3">
      <c r="A23" s="18"/>
      <c r="B23" s="28" t="s">
        <v>42</v>
      </c>
      <c r="C23" s="29" t="s">
        <v>43</v>
      </c>
      <c r="D23" s="30" t="s">
        <v>44</v>
      </c>
      <c r="E23" s="31" t="s">
        <v>45</v>
      </c>
      <c r="F23" s="32" t="s">
        <v>46</v>
      </c>
      <c r="G23" s="117" t="s">
        <v>20</v>
      </c>
      <c r="H23" s="118"/>
      <c r="I23" s="237" t="s">
        <v>51</v>
      </c>
      <c r="J23" s="119" t="s">
        <v>51</v>
      </c>
      <c r="K23" s="120" t="s">
        <v>51</v>
      </c>
      <c r="L23" s="231"/>
      <c r="M23" s="133" t="s">
        <v>51</v>
      </c>
      <c r="N23" s="121" t="s">
        <v>51</v>
      </c>
      <c r="O23" s="121"/>
      <c r="P23" s="121"/>
      <c r="Q23" s="121"/>
      <c r="R23" s="122" t="s">
        <v>51</v>
      </c>
      <c r="S23" s="121" t="s">
        <v>51</v>
      </c>
      <c r="T23" s="134"/>
      <c r="U23" s="135">
        <f t="shared" ref="U23:U49" si="0">SUM(W23:AI23)</f>
        <v>210</v>
      </c>
      <c r="V23" s="1"/>
      <c r="W23" s="45">
        <f>IF(AND(H23="Yes",H$20="Lunch"),$S$10,0)+IF(AND(H23="Yes",H$20="Dinner"),$T$10,0)+IF(AND(H23="Yes",H$20="Lunch in the Venue"),$U$10,0)</f>
        <v>0</v>
      </c>
      <c r="X23" s="45">
        <f t="shared" ref="X23:AI23" si="1">IF(AND(I23="Yes",I$20="Lunch"),$S$10,0)+IF(AND(I23="Yes",I$20="Dinner"),$T$10,0)+IF(AND(I23="Yes",I$20="Lunch in the Venue"),$U$10,0)</f>
        <v>30</v>
      </c>
      <c r="Y23" s="45">
        <f>IF(AND(J23="Yes",J$20="Lunch"),$S$10,0)+IF(AND(J23="Yes",J$20="Dinner"),$T$10,0)+IF(AND(J23="Yes",J$20="Lunch in the Venue"),$U$10,0)</f>
        <v>30</v>
      </c>
      <c r="Z23" s="45">
        <f t="shared" si="1"/>
        <v>30</v>
      </c>
      <c r="AA23" s="45">
        <f t="shared" si="1"/>
        <v>0</v>
      </c>
      <c r="AB23" s="45">
        <f t="shared" si="1"/>
        <v>30</v>
      </c>
      <c r="AC23" s="45">
        <f t="shared" si="1"/>
        <v>30</v>
      </c>
      <c r="AD23" s="45">
        <f t="shared" si="1"/>
        <v>0</v>
      </c>
      <c r="AE23" s="45">
        <f t="shared" si="1"/>
        <v>0</v>
      </c>
      <c r="AF23" s="45">
        <f t="shared" si="1"/>
        <v>0</v>
      </c>
      <c r="AG23" s="45">
        <f t="shared" si="1"/>
        <v>30</v>
      </c>
      <c r="AH23" s="45">
        <f t="shared" si="1"/>
        <v>30</v>
      </c>
      <c r="AI23" s="45">
        <f t="shared" si="1"/>
        <v>0</v>
      </c>
      <c r="AJ23" s="19"/>
      <c r="AK23" s="1"/>
    </row>
    <row r="24" spans="1:38" x14ac:dyDescent="0.3">
      <c r="A24" s="18"/>
      <c r="B24" s="36" t="s">
        <v>52</v>
      </c>
      <c r="C24" s="37" t="s">
        <v>53</v>
      </c>
      <c r="D24" s="38" t="s">
        <v>54</v>
      </c>
      <c r="E24" s="39" t="s">
        <v>55</v>
      </c>
      <c r="F24" s="40" t="s">
        <v>56</v>
      </c>
      <c r="G24" s="123" t="s">
        <v>63</v>
      </c>
      <c r="H24" s="136"/>
      <c r="I24" s="238"/>
      <c r="J24" s="119" t="s">
        <v>51</v>
      </c>
      <c r="K24" s="120" t="s">
        <v>51</v>
      </c>
      <c r="L24" s="231"/>
      <c r="M24" s="133" t="s">
        <v>51</v>
      </c>
      <c r="N24" s="137"/>
      <c r="O24" s="137"/>
      <c r="P24" s="137"/>
      <c r="Q24" s="137"/>
      <c r="R24" s="138"/>
      <c r="S24" s="137"/>
      <c r="T24" s="139"/>
      <c r="U24" s="140">
        <f t="shared" si="0"/>
        <v>90</v>
      </c>
      <c r="V24" s="1"/>
      <c r="W24" s="45">
        <f t="shared" ref="W24:W49" si="2">IF(AND(H24="Yes",H$20="Lunch"),$S$10,0)+IF(AND(H24="Yes",H$20="Dinner"),$T$10,0)+IF(AND(H24="Yes",H$20="Lunch in the Venue"),$U$10,0)</f>
        <v>0</v>
      </c>
      <c r="X24" s="45">
        <f t="shared" ref="X24:X49" si="3">IF(AND(I24="Yes",I$20="Lunch"),$S$10,0)+IF(AND(I24="Yes",I$20="Dinner"),$T$10,0)+IF(AND(I24="Yes",I$20="Lunch in the Venue"),$U$10,0)</f>
        <v>0</v>
      </c>
      <c r="Y24" s="45">
        <f t="shared" ref="Y24:Y49" si="4">IF(AND(J24="Yes",J$20="Lunch"),$S$10,0)+IF(AND(J24="Yes",J$20="Dinner"),$T$10,0)+IF(AND(J24="Yes",J$20="Lunch in the Venue"),$U$10,0)</f>
        <v>30</v>
      </c>
      <c r="Z24" s="45">
        <f t="shared" ref="Z24:Z49" si="5">IF(AND(K24="Yes",K$20="Lunch"),$S$10,0)+IF(AND(K24="Yes",K$20="Dinner"),$T$10,0)+IF(AND(K24="Yes",K$20="Lunch in the Venue"),$U$10,0)</f>
        <v>30</v>
      </c>
      <c r="AA24" s="45">
        <f t="shared" ref="AA24:AA49" si="6">IF(AND(L24="Yes",L$20="Lunch"),$S$10,0)+IF(AND(L24="Yes",L$20="Dinner"),$T$10,0)+IF(AND(L24="Yes",L$20="Lunch in the Venue"),$U$10,0)</f>
        <v>0</v>
      </c>
      <c r="AB24" s="45">
        <f t="shared" ref="AB24:AB49" si="7">IF(AND(M24="Yes",M$20="Lunch"),$S$10,0)+IF(AND(M24="Yes",M$20="Dinner"),$T$10,0)+IF(AND(M24="Yes",M$20="Lunch in the Venue"),$U$10,0)</f>
        <v>30</v>
      </c>
      <c r="AC24" s="45">
        <f t="shared" ref="AC24:AC49" si="8">IF(AND(N24="Yes",N$20="Lunch"),$S$10,0)+IF(AND(N24="Yes",N$20="Dinner"),$T$10,0)+IF(AND(N24="Yes",N$20="Lunch in the Venue"),$U$10,0)</f>
        <v>0</v>
      </c>
      <c r="AD24" s="45">
        <f t="shared" ref="AD24:AD49" si="9">IF(AND(O24="Yes",O$20="Lunch"),$S$10,0)+IF(AND(O24="Yes",O$20="Dinner"),$T$10,0)+IF(AND(O24="Yes",O$20="Lunch in the Venue"),$U$10,0)</f>
        <v>0</v>
      </c>
      <c r="AE24" s="45">
        <f t="shared" ref="AE24:AE49" si="10">IF(AND(P24="Yes",P$20="Lunch"),$S$10,0)+IF(AND(P24="Yes",P$20="Dinner"),$T$10,0)+IF(AND(P24="Yes",P$20="Lunch in the Venue"),$U$10,0)</f>
        <v>0</v>
      </c>
      <c r="AF24" s="45">
        <f t="shared" ref="AF24:AF49" si="11">IF(AND(Q24="Yes",Q$20="Lunch"),$S$10,0)+IF(AND(Q24="Yes",Q$20="Dinner"),$T$10,0)+IF(AND(Q24="Yes",Q$20="Lunch in the Venue"),$U$10,0)</f>
        <v>0</v>
      </c>
      <c r="AG24" s="45">
        <f t="shared" ref="AG24:AG49" si="12">IF(AND(R24="Yes",R$20="Lunch"),$S$10,0)+IF(AND(R24="Yes",R$20="Dinner"),$T$10,0)+IF(AND(R24="Yes",R$20="Lunch in the Venue"),$U$10,0)</f>
        <v>0</v>
      </c>
      <c r="AH24" s="45">
        <f t="shared" ref="AH24:AH49" si="13">IF(AND(S24="Yes",S$20="Lunch"),$S$10,0)+IF(AND(S24="Yes",S$20="Dinner"),$T$10,0)+IF(AND(S24="Yes",S$20="Lunch in the Venue"),$U$10,0)</f>
        <v>0</v>
      </c>
      <c r="AI24" s="45">
        <f t="shared" ref="AI24:AI49" si="14">IF(AND(T24="Yes",T$20="Lunch"),$S$10,0)+IF(AND(T24="Yes",T$20="Dinner"),$T$10,0)+IF(AND(T24="Yes",T$20="Lunch in the Venue"),$U$10,0)</f>
        <v>0</v>
      </c>
      <c r="AJ24" s="19"/>
      <c r="AK24" s="1"/>
    </row>
    <row r="25" spans="1:38" x14ac:dyDescent="0.3">
      <c r="A25" s="18"/>
      <c r="B25" s="44">
        <v>1</v>
      </c>
      <c r="C25" s="73"/>
      <c r="D25" s="74"/>
      <c r="E25" s="75"/>
      <c r="F25" s="76"/>
      <c r="G25" s="81"/>
      <c r="H25" s="141"/>
      <c r="I25" s="239"/>
      <c r="J25" s="142"/>
      <c r="K25" s="143"/>
      <c r="L25" s="232"/>
      <c r="M25" s="144"/>
      <c r="N25" s="145"/>
      <c r="O25" s="145"/>
      <c r="P25" s="145"/>
      <c r="Q25" s="145"/>
      <c r="R25" s="146"/>
      <c r="S25" s="146"/>
      <c r="T25" s="147"/>
      <c r="U25" s="148">
        <f t="shared" si="0"/>
        <v>0</v>
      </c>
      <c r="V25" s="1"/>
      <c r="W25" s="45">
        <f t="shared" si="2"/>
        <v>0</v>
      </c>
      <c r="X25" s="45">
        <f t="shared" si="3"/>
        <v>0</v>
      </c>
      <c r="Y25" s="45">
        <f t="shared" si="4"/>
        <v>0</v>
      </c>
      <c r="Z25" s="45">
        <f t="shared" si="5"/>
        <v>0</v>
      </c>
      <c r="AA25" s="45">
        <f t="shared" si="6"/>
        <v>0</v>
      </c>
      <c r="AB25" s="45">
        <f t="shared" si="7"/>
        <v>0</v>
      </c>
      <c r="AC25" s="45">
        <f t="shared" si="8"/>
        <v>0</v>
      </c>
      <c r="AD25" s="45">
        <f t="shared" si="9"/>
        <v>0</v>
      </c>
      <c r="AE25" s="45">
        <f t="shared" si="10"/>
        <v>0</v>
      </c>
      <c r="AF25" s="45">
        <f t="shared" si="11"/>
        <v>0</v>
      </c>
      <c r="AG25" s="45">
        <f t="shared" si="12"/>
        <v>0</v>
      </c>
      <c r="AH25" s="45">
        <f t="shared" si="13"/>
        <v>0</v>
      </c>
      <c r="AI25" s="45">
        <f t="shared" si="14"/>
        <v>0</v>
      </c>
      <c r="AJ25" s="19"/>
      <c r="AK25" s="1"/>
    </row>
    <row r="26" spans="1:38" x14ac:dyDescent="0.3">
      <c r="A26" s="18"/>
      <c r="B26" s="46">
        <v>2</v>
      </c>
      <c r="C26" s="55"/>
      <c r="D26" s="56"/>
      <c r="E26" s="57"/>
      <c r="F26" s="58"/>
      <c r="G26" s="81"/>
      <c r="H26" s="149"/>
      <c r="I26" s="240"/>
      <c r="J26" s="150"/>
      <c r="K26" s="94"/>
      <c r="L26" s="233"/>
      <c r="M26" s="151"/>
      <c r="N26" s="152"/>
      <c r="O26" s="152"/>
      <c r="P26" s="152"/>
      <c r="Q26" s="152"/>
      <c r="R26" s="153"/>
      <c r="S26" s="153"/>
      <c r="T26" s="154"/>
      <c r="U26" s="148">
        <f t="shared" si="0"/>
        <v>0</v>
      </c>
      <c r="V26" s="1"/>
      <c r="W26" s="45">
        <f t="shared" si="2"/>
        <v>0</v>
      </c>
      <c r="X26" s="45">
        <f t="shared" si="3"/>
        <v>0</v>
      </c>
      <c r="Y26" s="45">
        <f t="shared" si="4"/>
        <v>0</v>
      </c>
      <c r="Z26" s="45">
        <f t="shared" si="5"/>
        <v>0</v>
      </c>
      <c r="AA26" s="45">
        <f t="shared" si="6"/>
        <v>0</v>
      </c>
      <c r="AB26" s="45">
        <f t="shared" si="7"/>
        <v>0</v>
      </c>
      <c r="AC26" s="45">
        <f t="shared" si="8"/>
        <v>0</v>
      </c>
      <c r="AD26" s="45">
        <f t="shared" si="9"/>
        <v>0</v>
      </c>
      <c r="AE26" s="45">
        <f t="shared" si="10"/>
        <v>0</v>
      </c>
      <c r="AF26" s="45">
        <f t="shared" si="11"/>
        <v>0</v>
      </c>
      <c r="AG26" s="45">
        <f t="shared" si="12"/>
        <v>0</v>
      </c>
      <c r="AH26" s="45">
        <f t="shared" si="13"/>
        <v>0</v>
      </c>
      <c r="AI26" s="45">
        <f t="shared" si="14"/>
        <v>0</v>
      </c>
      <c r="AJ26" s="19"/>
      <c r="AK26" s="1"/>
    </row>
    <row r="27" spans="1:38" x14ac:dyDescent="0.3">
      <c r="A27" s="18"/>
      <c r="B27" s="44">
        <v>3</v>
      </c>
      <c r="C27" s="55"/>
      <c r="D27" s="56"/>
      <c r="E27" s="57"/>
      <c r="F27" s="58"/>
      <c r="G27" s="81"/>
      <c r="H27" s="149"/>
      <c r="I27" s="240"/>
      <c r="J27" s="150"/>
      <c r="K27" s="94"/>
      <c r="L27" s="233"/>
      <c r="M27" s="151"/>
      <c r="N27" s="152"/>
      <c r="O27" s="152"/>
      <c r="P27" s="152"/>
      <c r="Q27" s="152"/>
      <c r="R27" s="153"/>
      <c r="S27" s="152"/>
      <c r="T27" s="154"/>
      <c r="U27" s="148">
        <f t="shared" si="0"/>
        <v>0</v>
      </c>
      <c r="V27" s="1"/>
      <c r="W27" s="45">
        <f t="shared" si="2"/>
        <v>0</v>
      </c>
      <c r="X27" s="45">
        <f t="shared" si="3"/>
        <v>0</v>
      </c>
      <c r="Y27" s="45">
        <f t="shared" si="4"/>
        <v>0</v>
      </c>
      <c r="Z27" s="45">
        <f t="shared" si="5"/>
        <v>0</v>
      </c>
      <c r="AA27" s="45">
        <f t="shared" si="6"/>
        <v>0</v>
      </c>
      <c r="AB27" s="45">
        <f t="shared" si="7"/>
        <v>0</v>
      </c>
      <c r="AC27" s="45">
        <f t="shared" si="8"/>
        <v>0</v>
      </c>
      <c r="AD27" s="45">
        <f t="shared" si="9"/>
        <v>0</v>
      </c>
      <c r="AE27" s="45">
        <f t="shared" si="10"/>
        <v>0</v>
      </c>
      <c r="AF27" s="45">
        <f t="shared" si="11"/>
        <v>0</v>
      </c>
      <c r="AG27" s="45">
        <f t="shared" si="12"/>
        <v>0</v>
      </c>
      <c r="AH27" s="45">
        <f t="shared" si="13"/>
        <v>0</v>
      </c>
      <c r="AI27" s="45">
        <f t="shared" si="14"/>
        <v>0</v>
      </c>
      <c r="AJ27" s="19"/>
      <c r="AK27" s="1"/>
    </row>
    <row r="28" spans="1:38" x14ac:dyDescent="0.3">
      <c r="A28" s="18"/>
      <c r="B28" s="46">
        <v>4</v>
      </c>
      <c r="C28" s="55"/>
      <c r="D28" s="56"/>
      <c r="E28" s="57"/>
      <c r="F28" s="58"/>
      <c r="G28" s="81"/>
      <c r="H28" s="149"/>
      <c r="I28" s="240"/>
      <c r="J28" s="150"/>
      <c r="K28" s="94"/>
      <c r="L28" s="233"/>
      <c r="M28" s="151"/>
      <c r="N28" s="155"/>
      <c r="O28" s="155"/>
      <c r="P28" s="155"/>
      <c r="Q28" s="155"/>
      <c r="R28" s="156"/>
      <c r="S28" s="155"/>
      <c r="T28" s="157"/>
      <c r="U28" s="148">
        <f t="shared" si="0"/>
        <v>0</v>
      </c>
      <c r="V28" s="1"/>
      <c r="W28" s="45">
        <f t="shared" si="2"/>
        <v>0</v>
      </c>
      <c r="X28" s="45">
        <f t="shared" si="3"/>
        <v>0</v>
      </c>
      <c r="Y28" s="45">
        <f t="shared" si="4"/>
        <v>0</v>
      </c>
      <c r="Z28" s="45">
        <f t="shared" si="5"/>
        <v>0</v>
      </c>
      <c r="AA28" s="45">
        <f t="shared" si="6"/>
        <v>0</v>
      </c>
      <c r="AB28" s="45">
        <f t="shared" si="7"/>
        <v>0</v>
      </c>
      <c r="AC28" s="45">
        <f t="shared" si="8"/>
        <v>0</v>
      </c>
      <c r="AD28" s="45">
        <f t="shared" si="9"/>
        <v>0</v>
      </c>
      <c r="AE28" s="45">
        <f t="shared" si="10"/>
        <v>0</v>
      </c>
      <c r="AF28" s="45">
        <f t="shared" si="11"/>
        <v>0</v>
      </c>
      <c r="AG28" s="45">
        <f t="shared" si="12"/>
        <v>0</v>
      </c>
      <c r="AH28" s="45">
        <f t="shared" si="13"/>
        <v>0</v>
      </c>
      <c r="AI28" s="45">
        <f t="shared" si="14"/>
        <v>0</v>
      </c>
      <c r="AJ28" s="19"/>
      <c r="AK28" s="1"/>
    </row>
    <row r="29" spans="1:38" x14ac:dyDescent="0.3">
      <c r="A29" s="18"/>
      <c r="B29" s="44">
        <v>5</v>
      </c>
      <c r="C29" s="55"/>
      <c r="D29" s="56"/>
      <c r="E29" s="57"/>
      <c r="F29" s="58"/>
      <c r="G29" s="81"/>
      <c r="H29" s="149"/>
      <c r="I29" s="240"/>
      <c r="J29" s="150"/>
      <c r="K29" s="94"/>
      <c r="L29" s="233"/>
      <c r="M29" s="151"/>
      <c r="N29" s="152"/>
      <c r="O29" s="152"/>
      <c r="P29" s="152"/>
      <c r="Q29" s="152"/>
      <c r="R29" s="153"/>
      <c r="S29" s="152"/>
      <c r="T29" s="154"/>
      <c r="U29" s="148">
        <f t="shared" si="0"/>
        <v>0</v>
      </c>
      <c r="V29" s="1"/>
      <c r="W29" s="45">
        <f t="shared" si="2"/>
        <v>0</v>
      </c>
      <c r="X29" s="45">
        <f t="shared" si="3"/>
        <v>0</v>
      </c>
      <c r="Y29" s="45">
        <f t="shared" si="4"/>
        <v>0</v>
      </c>
      <c r="Z29" s="45">
        <f t="shared" si="5"/>
        <v>0</v>
      </c>
      <c r="AA29" s="45">
        <f t="shared" si="6"/>
        <v>0</v>
      </c>
      <c r="AB29" s="45">
        <f t="shared" si="7"/>
        <v>0</v>
      </c>
      <c r="AC29" s="45">
        <f t="shared" si="8"/>
        <v>0</v>
      </c>
      <c r="AD29" s="45">
        <f t="shared" si="9"/>
        <v>0</v>
      </c>
      <c r="AE29" s="45">
        <f t="shared" si="10"/>
        <v>0</v>
      </c>
      <c r="AF29" s="45">
        <f t="shared" si="11"/>
        <v>0</v>
      </c>
      <c r="AG29" s="45">
        <f t="shared" si="12"/>
        <v>0</v>
      </c>
      <c r="AH29" s="45">
        <f t="shared" si="13"/>
        <v>0</v>
      </c>
      <c r="AI29" s="45">
        <f t="shared" si="14"/>
        <v>0</v>
      </c>
      <c r="AJ29" s="19"/>
      <c r="AK29" s="1"/>
    </row>
    <row r="30" spans="1:38" x14ac:dyDescent="0.3">
      <c r="A30" s="18"/>
      <c r="B30" s="46">
        <v>6</v>
      </c>
      <c r="C30" s="55"/>
      <c r="D30" s="56"/>
      <c r="E30" s="57"/>
      <c r="F30" s="58"/>
      <c r="G30" s="81"/>
      <c r="H30" s="149"/>
      <c r="I30" s="240"/>
      <c r="J30" s="150"/>
      <c r="K30" s="94"/>
      <c r="L30" s="233"/>
      <c r="M30" s="151"/>
      <c r="N30" s="152"/>
      <c r="O30" s="152"/>
      <c r="P30" s="152"/>
      <c r="Q30" s="152"/>
      <c r="R30" s="153"/>
      <c r="S30" s="152"/>
      <c r="T30" s="154"/>
      <c r="U30" s="148">
        <f t="shared" si="0"/>
        <v>0</v>
      </c>
      <c r="V30" s="1"/>
      <c r="W30" s="45">
        <f t="shared" si="2"/>
        <v>0</v>
      </c>
      <c r="X30" s="45">
        <f t="shared" si="3"/>
        <v>0</v>
      </c>
      <c r="Y30" s="45">
        <f t="shared" si="4"/>
        <v>0</v>
      </c>
      <c r="Z30" s="45">
        <f t="shared" si="5"/>
        <v>0</v>
      </c>
      <c r="AA30" s="45">
        <f t="shared" si="6"/>
        <v>0</v>
      </c>
      <c r="AB30" s="45">
        <f t="shared" si="7"/>
        <v>0</v>
      </c>
      <c r="AC30" s="45">
        <f t="shared" si="8"/>
        <v>0</v>
      </c>
      <c r="AD30" s="45">
        <f t="shared" si="9"/>
        <v>0</v>
      </c>
      <c r="AE30" s="45">
        <f t="shared" si="10"/>
        <v>0</v>
      </c>
      <c r="AF30" s="45">
        <f t="shared" si="11"/>
        <v>0</v>
      </c>
      <c r="AG30" s="45">
        <f t="shared" si="12"/>
        <v>0</v>
      </c>
      <c r="AH30" s="45">
        <f t="shared" si="13"/>
        <v>0</v>
      </c>
      <c r="AI30" s="45">
        <f t="shared" si="14"/>
        <v>0</v>
      </c>
      <c r="AJ30" s="19"/>
      <c r="AK30" s="1"/>
    </row>
    <row r="31" spans="1:38" x14ac:dyDescent="0.3">
      <c r="A31" s="18"/>
      <c r="B31" s="44">
        <v>7</v>
      </c>
      <c r="C31" s="55"/>
      <c r="D31" s="56"/>
      <c r="E31" s="57"/>
      <c r="F31" s="58"/>
      <c r="G31" s="81"/>
      <c r="H31" s="149"/>
      <c r="I31" s="240"/>
      <c r="J31" s="150"/>
      <c r="K31" s="94"/>
      <c r="L31" s="233"/>
      <c r="M31" s="151"/>
      <c r="N31" s="152"/>
      <c r="O31" s="152"/>
      <c r="P31" s="152"/>
      <c r="Q31" s="152"/>
      <c r="R31" s="153"/>
      <c r="S31" s="152"/>
      <c r="T31" s="154"/>
      <c r="U31" s="148">
        <f t="shared" si="0"/>
        <v>0</v>
      </c>
      <c r="V31" s="1"/>
      <c r="W31" s="45">
        <f t="shared" si="2"/>
        <v>0</v>
      </c>
      <c r="X31" s="45">
        <f t="shared" si="3"/>
        <v>0</v>
      </c>
      <c r="Y31" s="45">
        <f t="shared" si="4"/>
        <v>0</v>
      </c>
      <c r="Z31" s="45">
        <f t="shared" si="5"/>
        <v>0</v>
      </c>
      <c r="AA31" s="45">
        <f t="shared" si="6"/>
        <v>0</v>
      </c>
      <c r="AB31" s="45">
        <f t="shared" si="7"/>
        <v>0</v>
      </c>
      <c r="AC31" s="45">
        <f t="shared" si="8"/>
        <v>0</v>
      </c>
      <c r="AD31" s="45">
        <f t="shared" si="9"/>
        <v>0</v>
      </c>
      <c r="AE31" s="45">
        <f t="shared" si="10"/>
        <v>0</v>
      </c>
      <c r="AF31" s="45">
        <f t="shared" si="11"/>
        <v>0</v>
      </c>
      <c r="AG31" s="45">
        <f t="shared" si="12"/>
        <v>0</v>
      </c>
      <c r="AH31" s="45">
        <f t="shared" si="13"/>
        <v>0</v>
      </c>
      <c r="AI31" s="45">
        <f t="shared" si="14"/>
        <v>0</v>
      </c>
      <c r="AJ31" s="19"/>
      <c r="AK31" s="1"/>
    </row>
    <row r="32" spans="1:38" x14ac:dyDescent="0.3">
      <c r="A32" s="18"/>
      <c r="B32" s="46">
        <v>8</v>
      </c>
      <c r="C32" s="55"/>
      <c r="D32" s="56"/>
      <c r="E32" s="57"/>
      <c r="F32" s="58"/>
      <c r="G32" s="81"/>
      <c r="H32" s="149"/>
      <c r="I32" s="240"/>
      <c r="J32" s="150"/>
      <c r="K32" s="94"/>
      <c r="L32" s="233"/>
      <c r="M32" s="151"/>
      <c r="N32" s="152"/>
      <c r="O32" s="152"/>
      <c r="P32" s="152"/>
      <c r="Q32" s="152"/>
      <c r="R32" s="153"/>
      <c r="S32" s="152"/>
      <c r="T32" s="154"/>
      <c r="U32" s="148">
        <f t="shared" si="0"/>
        <v>0</v>
      </c>
      <c r="V32" s="1"/>
      <c r="W32" s="45">
        <f t="shared" si="2"/>
        <v>0</v>
      </c>
      <c r="X32" s="45">
        <f t="shared" si="3"/>
        <v>0</v>
      </c>
      <c r="Y32" s="45">
        <f t="shared" si="4"/>
        <v>0</v>
      </c>
      <c r="Z32" s="45">
        <f t="shared" si="5"/>
        <v>0</v>
      </c>
      <c r="AA32" s="45">
        <f t="shared" si="6"/>
        <v>0</v>
      </c>
      <c r="AB32" s="45">
        <f t="shared" si="7"/>
        <v>0</v>
      </c>
      <c r="AC32" s="45">
        <f t="shared" si="8"/>
        <v>0</v>
      </c>
      <c r="AD32" s="45">
        <f t="shared" si="9"/>
        <v>0</v>
      </c>
      <c r="AE32" s="45">
        <f t="shared" si="10"/>
        <v>0</v>
      </c>
      <c r="AF32" s="45">
        <f t="shared" si="11"/>
        <v>0</v>
      </c>
      <c r="AG32" s="45">
        <f t="shared" si="12"/>
        <v>0</v>
      </c>
      <c r="AH32" s="45">
        <f t="shared" si="13"/>
        <v>0</v>
      </c>
      <c r="AI32" s="45">
        <f t="shared" si="14"/>
        <v>0</v>
      </c>
      <c r="AJ32" s="19"/>
      <c r="AK32" s="1"/>
    </row>
    <row r="33" spans="1:37" x14ac:dyDescent="0.3">
      <c r="A33" s="18"/>
      <c r="B33" s="44">
        <v>9</v>
      </c>
      <c r="C33" s="55"/>
      <c r="D33" s="56"/>
      <c r="E33" s="57"/>
      <c r="F33" s="58"/>
      <c r="G33" s="81"/>
      <c r="H33" s="149"/>
      <c r="I33" s="240"/>
      <c r="J33" s="150"/>
      <c r="K33" s="94"/>
      <c r="L33" s="233"/>
      <c r="M33" s="151"/>
      <c r="N33" s="152"/>
      <c r="O33" s="152"/>
      <c r="P33" s="152"/>
      <c r="Q33" s="152"/>
      <c r="R33" s="153"/>
      <c r="S33" s="152"/>
      <c r="T33" s="154"/>
      <c r="U33" s="148">
        <f t="shared" si="0"/>
        <v>0</v>
      </c>
      <c r="V33" s="1"/>
      <c r="W33" s="45">
        <f t="shared" si="2"/>
        <v>0</v>
      </c>
      <c r="X33" s="45">
        <f t="shared" si="3"/>
        <v>0</v>
      </c>
      <c r="Y33" s="45">
        <f t="shared" si="4"/>
        <v>0</v>
      </c>
      <c r="Z33" s="45">
        <f t="shared" si="5"/>
        <v>0</v>
      </c>
      <c r="AA33" s="45">
        <f t="shared" si="6"/>
        <v>0</v>
      </c>
      <c r="AB33" s="45">
        <f t="shared" si="7"/>
        <v>0</v>
      </c>
      <c r="AC33" s="45">
        <f t="shared" si="8"/>
        <v>0</v>
      </c>
      <c r="AD33" s="45">
        <f t="shared" si="9"/>
        <v>0</v>
      </c>
      <c r="AE33" s="45">
        <f t="shared" si="10"/>
        <v>0</v>
      </c>
      <c r="AF33" s="45">
        <f t="shared" si="11"/>
        <v>0</v>
      </c>
      <c r="AG33" s="45">
        <f t="shared" si="12"/>
        <v>0</v>
      </c>
      <c r="AH33" s="45">
        <f t="shared" si="13"/>
        <v>0</v>
      </c>
      <c r="AI33" s="45">
        <f t="shared" si="14"/>
        <v>0</v>
      </c>
      <c r="AJ33" s="19"/>
      <c r="AK33" s="1"/>
    </row>
    <row r="34" spans="1:37" x14ac:dyDescent="0.3">
      <c r="A34" s="18"/>
      <c r="B34" s="46">
        <v>10</v>
      </c>
      <c r="C34" s="55"/>
      <c r="D34" s="56"/>
      <c r="E34" s="57"/>
      <c r="F34" s="58"/>
      <c r="G34" s="81"/>
      <c r="H34" s="149"/>
      <c r="I34" s="240"/>
      <c r="J34" s="150"/>
      <c r="K34" s="94"/>
      <c r="L34" s="233"/>
      <c r="M34" s="151"/>
      <c r="N34" s="152"/>
      <c r="O34" s="152"/>
      <c r="P34" s="152"/>
      <c r="Q34" s="152"/>
      <c r="R34" s="152"/>
      <c r="S34" s="152"/>
      <c r="T34" s="154"/>
      <c r="U34" s="148">
        <f t="shared" si="0"/>
        <v>0</v>
      </c>
      <c r="V34" s="1"/>
      <c r="W34" s="45">
        <f t="shared" si="2"/>
        <v>0</v>
      </c>
      <c r="X34" s="45">
        <f t="shared" si="3"/>
        <v>0</v>
      </c>
      <c r="Y34" s="45">
        <f t="shared" si="4"/>
        <v>0</v>
      </c>
      <c r="Z34" s="45">
        <f t="shared" si="5"/>
        <v>0</v>
      </c>
      <c r="AA34" s="45">
        <f t="shared" si="6"/>
        <v>0</v>
      </c>
      <c r="AB34" s="45">
        <f t="shared" si="7"/>
        <v>0</v>
      </c>
      <c r="AC34" s="45">
        <f t="shared" si="8"/>
        <v>0</v>
      </c>
      <c r="AD34" s="45">
        <f t="shared" si="9"/>
        <v>0</v>
      </c>
      <c r="AE34" s="45">
        <f t="shared" si="10"/>
        <v>0</v>
      </c>
      <c r="AF34" s="45">
        <f t="shared" si="11"/>
        <v>0</v>
      </c>
      <c r="AG34" s="45">
        <f t="shared" si="12"/>
        <v>0</v>
      </c>
      <c r="AH34" s="45">
        <f t="shared" si="13"/>
        <v>0</v>
      </c>
      <c r="AI34" s="45">
        <f t="shared" si="14"/>
        <v>0</v>
      </c>
      <c r="AJ34" s="19"/>
      <c r="AK34" s="1"/>
    </row>
    <row r="35" spans="1:37" x14ac:dyDescent="0.3">
      <c r="A35" s="18"/>
      <c r="B35" s="44">
        <v>11</v>
      </c>
      <c r="C35" s="55"/>
      <c r="D35" s="56"/>
      <c r="E35" s="57"/>
      <c r="F35" s="58"/>
      <c r="G35" s="81"/>
      <c r="H35" s="149"/>
      <c r="I35" s="240"/>
      <c r="J35" s="150"/>
      <c r="K35" s="94"/>
      <c r="L35" s="233"/>
      <c r="M35" s="151"/>
      <c r="N35" s="152"/>
      <c r="O35" s="152"/>
      <c r="P35" s="152"/>
      <c r="Q35" s="152"/>
      <c r="R35" s="152"/>
      <c r="S35" s="152"/>
      <c r="T35" s="154"/>
      <c r="U35" s="148">
        <f t="shared" si="0"/>
        <v>0</v>
      </c>
      <c r="V35" s="1"/>
      <c r="W35" s="45">
        <f t="shared" si="2"/>
        <v>0</v>
      </c>
      <c r="X35" s="45">
        <f t="shared" si="3"/>
        <v>0</v>
      </c>
      <c r="Y35" s="45">
        <f t="shared" si="4"/>
        <v>0</v>
      </c>
      <c r="Z35" s="45">
        <f t="shared" si="5"/>
        <v>0</v>
      </c>
      <c r="AA35" s="45">
        <f t="shared" si="6"/>
        <v>0</v>
      </c>
      <c r="AB35" s="45">
        <f t="shared" si="7"/>
        <v>0</v>
      </c>
      <c r="AC35" s="45">
        <f t="shared" si="8"/>
        <v>0</v>
      </c>
      <c r="AD35" s="45">
        <f t="shared" si="9"/>
        <v>0</v>
      </c>
      <c r="AE35" s="45">
        <f t="shared" si="10"/>
        <v>0</v>
      </c>
      <c r="AF35" s="45">
        <f t="shared" si="11"/>
        <v>0</v>
      </c>
      <c r="AG35" s="45">
        <f t="shared" si="12"/>
        <v>0</v>
      </c>
      <c r="AH35" s="45">
        <f t="shared" si="13"/>
        <v>0</v>
      </c>
      <c r="AI35" s="45">
        <f t="shared" si="14"/>
        <v>0</v>
      </c>
      <c r="AJ35" s="19"/>
      <c r="AK35" s="1"/>
    </row>
    <row r="36" spans="1:37" x14ac:dyDescent="0.3">
      <c r="A36" s="18"/>
      <c r="B36" s="46">
        <v>12</v>
      </c>
      <c r="C36" s="55"/>
      <c r="D36" s="56"/>
      <c r="E36" s="57"/>
      <c r="F36" s="58"/>
      <c r="G36" s="81"/>
      <c r="H36" s="149"/>
      <c r="I36" s="240"/>
      <c r="J36" s="150"/>
      <c r="K36" s="94"/>
      <c r="L36" s="233"/>
      <c r="M36" s="151"/>
      <c r="N36" s="152"/>
      <c r="O36" s="152"/>
      <c r="P36" s="152"/>
      <c r="Q36" s="152"/>
      <c r="R36" s="153"/>
      <c r="S36" s="152"/>
      <c r="T36" s="154"/>
      <c r="U36" s="148">
        <f t="shared" si="0"/>
        <v>0</v>
      </c>
      <c r="V36" s="1"/>
      <c r="W36" s="45">
        <f t="shared" si="2"/>
        <v>0</v>
      </c>
      <c r="X36" s="45">
        <f t="shared" si="3"/>
        <v>0</v>
      </c>
      <c r="Y36" s="45">
        <f t="shared" si="4"/>
        <v>0</v>
      </c>
      <c r="Z36" s="45">
        <f t="shared" si="5"/>
        <v>0</v>
      </c>
      <c r="AA36" s="45">
        <f t="shared" si="6"/>
        <v>0</v>
      </c>
      <c r="AB36" s="45">
        <f t="shared" si="7"/>
        <v>0</v>
      </c>
      <c r="AC36" s="45">
        <f t="shared" si="8"/>
        <v>0</v>
      </c>
      <c r="AD36" s="45">
        <f t="shared" si="9"/>
        <v>0</v>
      </c>
      <c r="AE36" s="45">
        <f t="shared" si="10"/>
        <v>0</v>
      </c>
      <c r="AF36" s="45">
        <f t="shared" si="11"/>
        <v>0</v>
      </c>
      <c r="AG36" s="45">
        <f t="shared" si="12"/>
        <v>0</v>
      </c>
      <c r="AH36" s="45">
        <f t="shared" si="13"/>
        <v>0</v>
      </c>
      <c r="AI36" s="45">
        <f t="shared" si="14"/>
        <v>0</v>
      </c>
      <c r="AJ36" s="19"/>
      <c r="AK36" s="1"/>
    </row>
    <row r="37" spans="1:37" x14ac:dyDescent="0.3">
      <c r="A37" s="18"/>
      <c r="B37" s="44">
        <v>13</v>
      </c>
      <c r="C37" s="55"/>
      <c r="D37" s="56"/>
      <c r="E37" s="57"/>
      <c r="F37" s="58"/>
      <c r="G37" s="81"/>
      <c r="H37" s="149"/>
      <c r="I37" s="240"/>
      <c r="J37" s="150"/>
      <c r="K37" s="94"/>
      <c r="L37" s="233"/>
      <c r="M37" s="151"/>
      <c r="N37" s="152"/>
      <c r="O37" s="152"/>
      <c r="P37" s="152"/>
      <c r="Q37" s="152"/>
      <c r="R37" s="153"/>
      <c r="S37" s="152"/>
      <c r="T37" s="154"/>
      <c r="U37" s="148">
        <f t="shared" si="0"/>
        <v>0</v>
      </c>
      <c r="V37" s="1"/>
      <c r="W37" s="45">
        <f t="shared" si="2"/>
        <v>0</v>
      </c>
      <c r="X37" s="45">
        <f t="shared" si="3"/>
        <v>0</v>
      </c>
      <c r="Y37" s="45">
        <f t="shared" si="4"/>
        <v>0</v>
      </c>
      <c r="Z37" s="45">
        <f t="shared" si="5"/>
        <v>0</v>
      </c>
      <c r="AA37" s="45">
        <f t="shared" si="6"/>
        <v>0</v>
      </c>
      <c r="AB37" s="45">
        <f t="shared" si="7"/>
        <v>0</v>
      </c>
      <c r="AC37" s="45">
        <f t="shared" si="8"/>
        <v>0</v>
      </c>
      <c r="AD37" s="45">
        <f t="shared" si="9"/>
        <v>0</v>
      </c>
      <c r="AE37" s="45">
        <f t="shared" si="10"/>
        <v>0</v>
      </c>
      <c r="AF37" s="45">
        <f t="shared" si="11"/>
        <v>0</v>
      </c>
      <c r="AG37" s="45">
        <f t="shared" si="12"/>
        <v>0</v>
      </c>
      <c r="AH37" s="45">
        <f t="shared" si="13"/>
        <v>0</v>
      </c>
      <c r="AI37" s="45">
        <f t="shared" si="14"/>
        <v>0</v>
      </c>
      <c r="AJ37" s="19"/>
      <c r="AK37" s="1"/>
    </row>
    <row r="38" spans="1:37" x14ac:dyDescent="0.3">
      <c r="A38" s="18"/>
      <c r="B38" s="46">
        <v>14</v>
      </c>
      <c r="C38" s="55"/>
      <c r="D38" s="56"/>
      <c r="E38" s="57"/>
      <c r="F38" s="58"/>
      <c r="G38" s="81"/>
      <c r="H38" s="149"/>
      <c r="I38" s="240"/>
      <c r="J38" s="150"/>
      <c r="K38" s="94"/>
      <c r="L38" s="233"/>
      <c r="M38" s="151"/>
      <c r="N38" s="152"/>
      <c r="O38" s="152"/>
      <c r="P38" s="152"/>
      <c r="Q38" s="152"/>
      <c r="R38" s="153"/>
      <c r="S38" s="152"/>
      <c r="T38" s="154"/>
      <c r="U38" s="148">
        <f t="shared" si="0"/>
        <v>0</v>
      </c>
      <c r="V38" s="1"/>
      <c r="W38" s="45">
        <f t="shared" si="2"/>
        <v>0</v>
      </c>
      <c r="X38" s="45">
        <f t="shared" si="3"/>
        <v>0</v>
      </c>
      <c r="Y38" s="45">
        <f t="shared" si="4"/>
        <v>0</v>
      </c>
      <c r="Z38" s="45">
        <f t="shared" si="5"/>
        <v>0</v>
      </c>
      <c r="AA38" s="45">
        <f t="shared" si="6"/>
        <v>0</v>
      </c>
      <c r="AB38" s="45">
        <f t="shared" si="7"/>
        <v>0</v>
      </c>
      <c r="AC38" s="45">
        <f t="shared" si="8"/>
        <v>0</v>
      </c>
      <c r="AD38" s="45">
        <f t="shared" si="9"/>
        <v>0</v>
      </c>
      <c r="AE38" s="45">
        <f t="shared" si="10"/>
        <v>0</v>
      </c>
      <c r="AF38" s="45">
        <f t="shared" si="11"/>
        <v>0</v>
      </c>
      <c r="AG38" s="45">
        <f t="shared" si="12"/>
        <v>0</v>
      </c>
      <c r="AH38" s="45">
        <f t="shared" si="13"/>
        <v>0</v>
      </c>
      <c r="AI38" s="45">
        <f t="shared" si="14"/>
        <v>0</v>
      </c>
      <c r="AJ38" s="19"/>
      <c r="AK38" s="1"/>
    </row>
    <row r="39" spans="1:37" x14ac:dyDescent="0.3">
      <c r="A39" s="18"/>
      <c r="B39" s="44">
        <v>15</v>
      </c>
      <c r="C39" s="55"/>
      <c r="D39" s="56"/>
      <c r="E39" s="57"/>
      <c r="F39" s="58"/>
      <c r="G39" s="81"/>
      <c r="H39" s="149"/>
      <c r="I39" s="240"/>
      <c r="J39" s="150"/>
      <c r="K39" s="94"/>
      <c r="L39" s="233"/>
      <c r="M39" s="151"/>
      <c r="N39" s="152"/>
      <c r="O39" s="152"/>
      <c r="P39" s="152"/>
      <c r="Q39" s="152"/>
      <c r="R39" s="153"/>
      <c r="S39" s="152"/>
      <c r="T39" s="154"/>
      <c r="U39" s="148">
        <f t="shared" si="0"/>
        <v>0</v>
      </c>
      <c r="V39" s="1"/>
      <c r="W39" s="45">
        <f t="shared" si="2"/>
        <v>0</v>
      </c>
      <c r="X39" s="45">
        <f t="shared" si="3"/>
        <v>0</v>
      </c>
      <c r="Y39" s="45">
        <f t="shared" si="4"/>
        <v>0</v>
      </c>
      <c r="Z39" s="45">
        <f t="shared" si="5"/>
        <v>0</v>
      </c>
      <c r="AA39" s="45">
        <f t="shared" si="6"/>
        <v>0</v>
      </c>
      <c r="AB39" s="45">
        <f t="shared" si="7"/>
        <v>0</v>
      </c>
      <c r="AC39" s="45">
        <f t="shared" si="8"/>
        <v>0</v>
      </c>
      <c r="AD39" s="45">
        <f t="shared" si="9"/>
        <v>0</v>
      </c>
      <c r="AE39" s="45">
        <f t="shared" si="10"/>
        <v>0</v>
      </c>
      <c r="AF39" s="45">
        <f t="shared" si="11"/>
        <v>0</v>
      </c>
      <c r="AG39" s="45">
        <f t="shared" si="12"/>
        <v>0</v>
      </c>
      <c r="AH39" s="45">
        <f t="shared" si="13"/>
        <v>0</v>
      </c>
      <c r="AI39" s="45">
        <f t="shared" si="14"/>
        <v>0</v>
      </c>
      <c r="AJ39" s="19"/>
      <c r="AK39" s="1"/>
    </row>
    <row r="40" spans="1:37" x14ac:dyDescent="0.3">
      <c r="A40" s="18"/>
      <c r="B40" s="46">
        <v>16</v>
      </c>
      <c r="C40" s="55"/>
      <c r="D40" s="56"/>
      <c r="E40" s="57"/>
      <c r="F40" s="58"/>
      <c r="G40" s="81"/>
      <c r="H40" s="149"/>
      <c r="I40" s="240"/>
      <c r="J40" s="150"/>
      <c r="K40" s="94"/>
      <c r="L40" s="233"/>
      <c r="M40" s="151"/>
      <c r="N40" s="152"/>
      <c r="O40" s="152"/>
      <c r="P40" s="152"/>
      <c r="Q40" s="152"/>
      <c r="R40" s="153"/>
      <c r="S40" s="152"/>
      <c r="T40" s="154"/>
      <c r="U40" s="148">
        <f t="shared" si="0"/>
        <v>0</v>
      </c>
      <c r="V40" s="1"/>
      <c r="W40" s="45">
        <f t="shared" si="2"/>
        <v>0</v>
      </c>
      <c r="X40" s="45">
        <f t="shared" si="3"/>
        <v>0</v>
      </c>
      <c r="Y40" s="45">
        <f t="shared" si="4"/>
        <v>0</v>
      </c>
      <c r="Z40" s="45">
        <f t="shared" si="5"/>
        <v>0</v>
      </c>
      <c r="AA40" s="45">
        <f t="shared" si="6"/>
        <v>0</v>
      </c>
      <c r="AB40" s="45">
        <f t="shared" si="7"/>
        <v>0</v>
      </c>
      <c r="AC40" s="45">
        <f t="shared" si="8"/>
        <v>0</v>
      </c>
      <c r="AD40" s="45">
        <f t="shared" si="9"/>
        <v>0</v>
      </c>
      <c r="AE40" s="45">
        <f t="shared" si="10"/>
        <v>0</v>
      </c>
      <c r="AF40" s="45">
        <f t="shared" si="11"/>
        <v>0</v>
      </c>
      <c r="AG40" s="45">
        <f t="shared" si="12"/>
        <v>0</v>
      </c>
      <c r="AH40" s="45">
        <f t="shared" si="13"/>
        <v>0</v>
      </c>
      <c r="AI40" s="45">
        <f t="shared" si="14"/>
        <v>0</v>
      </c>
      <c r="AJ40" s="19"/>
      <c r="AK40" s="1"/>
    </row>
    <row r="41" spans="1:37" x14ac:dyDescent="0.3">
      <c r="A41" s="18"/>
      <c r="B41" s="44">
        <v>17</v>
      </c>
      <c r="C41" s="55"/>
      <c r="D41" s="56"/>
      <c r="E41" s="57"/>
      <c r="F41" s="58"/>
      <c r="G41" s="81"/>
      <c r="H41" s="149"/>
      <c r="I41" s="240"/>
      <c r="J41" s="150"/>
      <c r="K41" s="94"/>
      <c r="L41" s="233"/>
      <c r="M41" s="151"/>
      <c r="N41" s="152"/>
      <c r="O41" s="152"/>
      <c r="P41" s="152"/>
      <c r="Q41" s="152"/>
      <c r="R41" s="153"/>
      <c r="S41" s="152"/>
      <c r="T41" s="154"/>
      <c r="U41" s="148">
        <f t="shared" si="0"/>
        <v>0</v>
      </c>
      <c r="V41" s="1"/>
      <c r="W41" s="45">
        <f t="shared" si="2"/>
        <v>0</v>
      </c>
      <c r="X41" s="45">
        <f t="shared" si="3"/>
        <v>0</v>
      </c>
      <c r="Y41" s="45">
        <f t="shared" si="4"/>
        <v>0</v>
      </c>
      <c r="Z41" s="45">
        <f t="shared" si="5"/>
        <v>0</v>
      </c>
      <c r="AA41" s="45">
        <f t="shared" si="6"/>
        <v>0</v>
      </c>
      <c r="AB41" s="45">
        <f t="shared" si="7"/>
        <v>0</v>
      </c>
      <c r="AC41" s="45">
        <f t="shared" si="8"/>
        <v>0</v>
      </c>
      <c r="AD41" s="45">
        <f t="shared" si="9"/>
        <v>0</v>
      </c>
      <c r="AE41" s="45">
        <f t="shared" si="10"/>
        <v>0</v>
      </c>
      <c r="AF41" s="45">
        <f t="shared" si="11"/>
        <v>0</v>
      </c>
      <c r="AG41" s="45">
        <f t="shared" si="12"/>
        <v>0</v>
      </c>
      <c r="AH41" s="45">
        <f t="shared" si="13"/>
        <v>0</v>
      </c>
      <c r="AI41" s="45">
        <f t="shared" si="14"/>
        <v>0</v>
      </c>
      <c r="AJ41" s="19"/>
      <c r="AK41" s="1"/>
    </row>
    <row r="42" spans="1:37" x14ac:dyDescent="0.3">
      <c r="A42" s="18"/>
      <c r="B42" s="46">
        <v>18</v>
      </c>
      <c r="C42" s="55"/>
      <c r="D42" s="56"/>
      <c r="E42" s="57"/>
      <c r="F42" s="58"/>
      <c r="G42" s="81"/>
      <c r="H42" s="149"/>
      <c r="I42" s="240"/>
      <c r="J42" s="150"/>
      <c r="K42" s="94"/>
      <c r="L42" s="233"/>
      <c r="M42" s="151"/>
      <c r="N42" s="152"/>
      <c r="O42" s="152"/>
      <c r="P42" s="152"/>
      <c r="Q42" s="152"/>
      <c r="R42" s="153"/>
      <c r="S42" s="152"/>
      <c r="T42" s="154"/>
      <c r="U42" s="148">
        <f t="shared" si="0"/>
        <v>0</v>
      </c>
      <c r="V42" s="1"/>
      <c r="W42" s="45">
        <f t="shared" si="2"/>
        <v>0</v>
      </c>
      <c r="X42" s="45">
        <f t="shared" si="3"/>
        <v>0</v>
      </c>
      <c r="Y42" s="45">
        <f t="shared" si="4"/>
        <v>0</v>
      </c>
      <c r="Z42" s="45">
        <f t="shared" si="5"/>
        <v>0</v>
      </c>
      <c r="AA42" s="45">
        <f t="shared" si="6"/>
        <v>0</v>
      </c>
      <c r="AB42" s="45">
        <f t="shared" si="7"/>
        <v>0</v>
      </c>
      <c r="AC42" s="45">
        <f t="shared" si="8"/>
        <v>0</v>
      </c>
      <c r="AD42" s="45">
        <f t="shared" si="9"/>
        <v>0</v>
      </c>
      <c r="AE42" s="45">
        <f t="shared" si="10"/>
        <v>0</v>
      </c>
      <c r="AF42" s="45">
        <f t="shared" si="11"/>
        <v>0</v>
      </c>
      <c r="AG42" s="45">
        <f t="shared" si="12"/>
        <v>0</v>
      </c>
      <c r="AH42" s="45">
        <f t="shared" si="13"/>
        <v>0</v>
      </c>
      <c r="AI42" s="45">
        <f t="shared" si="14"/>
        <v>0</v>
      </c>
      <c r="AJ42" s="19"/>
      <c r="AK42" s="1"/>
    </row>
    <row r="43" spans="1:37" x14ac:dyDescent="0.3">
      <c r="A43" s="18"/>
      <c r="B43" s="44">
        <v>19</v>
      </c>
      <c r="C43" s="55"/>
      <c r="D43" s="56"/>
      <c r="E43" s="57"/>
      <c r="F43" s="58"/>
      <c r="G43" s="81"/>
      <c r="H43" s="149"/>
      <c r="I43" s="240"/>
      <c r="J43" s="150"/>
      <c r="K43" s="94"/>
      <c r="L43" s="233"/>
      <c r="M43" s="151"/>
      <c r="N43" s="152"/>
      <c r="O43" s="152"/>
      <c r="P43" s="152"/>
      <c r="Q43" s="152"/>
      <c r="R43" s="153"/>
      <c r="S43" s="152"/>
      <c r="T43" s="154"/>
      <c r="U43" s="148">
        <f t="shared" si="0"/>
        <v>0</v>
      </c>
      <c r="V43" s="1"/>
      <c r="W43" s="45">
        <f t="shared" si="2"/>
        <v>0</v>
      </c>
      <c r="X43" s="45">
        <f t="shared" si="3"/>
        <v>0</v>
      </c>
      <c r="Y43" s="45">
        <f t="shared" si="4"/>
        <v>0</v>
      </c>
      <c r="Z43" s="45">
        <f t="shared" si="5"/>
        <v>0</v>
      </c>
      <c r="AA43" s="45">
        <f t="shared" si="6"/>
        <v>0</v>
      </c>
      <c r="AB43" s="45">
        <f t="shared" si="7"/>
        <v>0</v>
      </c>
      <c r="AC43" s="45">
        <f t="shared" si="8"/>
        <v>0</v>
      </c>
      <c r="AD43" s="45">
        <f t="shared" si="9"/>
        <v>0</v>
      </c>
      <c r="AE43" s="45">
        <f t="shared" si="10"/>
        <v>0</v>
      </c>
      <c r="AF43" s="45">
        <f t="shared" si="11"/>
        <v>0</v>
      </c>
      <c r="AG43" s="45">
        <f t="shared" si="12"/>
        <v>0</v>
      </c>
      <c r="AH43" s="45">
        <f t="shared" si="13"/>
        <v>0</v>
      </c>
      <c r="AI43" s="45">
        <f t="shared" si="14"/>
        <v>0</v>
      </c>
      <c r="AJ43" s="19"/>
      <c r="AK43" s="1"/>
    </row>
    <row r="44" spans="1:37" x14ac:dyDescent="0.3">
      <c r="A44" s="18"/>
      <c r="B44" s="46">
        <v>20</v>
      </c>
      <c r="C44" s="55"/>
      <c r="D44" s="56"/>
      <c r="E44" s="57"/>
      <c r="F44" s="58"/>
      <c r="G44" s="81"/>
      <c r="H44" s="149"/>
      <c r="I44" s="240"/>
      <c r="J44" s="150"/>
      <c r="K44" s="94"/>
      <c r="L44" s="233"/>
      <c r="M44" s="151"/>
      <c r="N44" s="152"/>
      <c r="O44" s="152"/>
      <c r="P44" s="152"/>
      <c r="Q44" s="152"/>
      <c r="R44" s="153"/>
      <c r="S44" s="152"/>
      <c r="T44" s="154"/>
      <c r="U44" s="148">
        <f t="shared" si="0"/>
        <v>0</v>
      </c>
      <c r="V44" s="1"/>
      <c r="W44" s="45">
        <f t="shared" si="2"/>
        <v>0</v>
      </c>
      <c r="X44" s="45">
        <f t="shared" si="3"/>
        <v>0</v>
      </c>
      <c r="Y44" s="45">
        <f t="shared" si="4"/>
        <v>0</v>
      </c>
      <c r="Z44" s="45">
        <f t="shared" si="5"/>
        <v>0</v>
      </c>
      <c r="AA44" s="45">
        <f t="shared" si="6"/>
        <v>0</v>
      </c>
      <c r="AB44" s="45">
        <f t="shared" si="7"/>
        <v>0</v>
      </c>
      <c r="AC44" s="45">
        <f t="shared" si="8"/>
        <v>0</v>
      </c>
      <c r="AD44" s="45">
        <f t="shared" si="9"/>
        <v>0</v>
      </c>
      <c r="AE44" s="45">
        <f t="shared" si="10"/>
        <v>0</v>
      </c>
      <c r="AF44" s="45">
        <f t="shared" si="11"/>
        <v>0</v>
      </c>
      <c r="AG44" s="45">
        <f t="shared" si="12"/>
        <v>0</v>
      </c>
      <c r="AH44" s="45">
        <f t="shared" si="13"/>
        <v>0</v>
      </c>
      <c r="AI44" s="45">
        <f t="shared" si="14"/>
        <v>0</v>
      </c>
      <c r="AJ44" s="19"/>
      <c r="AK44" s="1"/>
    </row>
    <row r="45" spans="1:37" x14ac:dyDescent="0.3">
      <c r="A45" s="18"/>
      <c r="B45" s="44">
        <v>21</v>
      </c>
      <c r="C45" s="55"/>
      <c r="D45" s="56"/>
      <c r="E45" s="57"/>
      <c r="F45" s="58"/>
      <c r="G45" s="81"/>
      <c r="H45" s="149"/>
      <c r="I45" s="240"/>
      <c r="J45" s="150"/>
      <c r="K45" s="94"/>
      <c r="L45" s="233"/>
      <c r="M45" s="151"/>
      <c r="N45" s="152"/>
      <c r="O45" s="152"/>
      <c r="P45" s="152"/>
      <c r="Q45" s="152"/>
      <c r="R45" s="153"/>
      <c r="S45" s="152"/>
      <c r="T45" s="154"/>
      <c r="U45" s="148">
        <f t="shared" si="0"/>
        <v>0</v>
      </c>
      <c r="V45" s="1"/>
      <c r="W45" s="45">
        <f t="shared" si="2"/>
        <v>0</v>
      </c>
      <c r="X45" s="45">
        <f t="shared" si="3"/>
        <v>0</v>
      </c>
      <c r="Y45" s="45">
        <f t="shared" si="4"/>
        <v>0</v>
      </c>
      <c r="Z45" s="45">
        <f t="shared" si="5"/>
        <v>0</v>
      </c>
      <c r="AA45" s="45">
        <f t="shared" si="6"/>
        <v>0</v>
      </c>
      <c r="AB45" s="45">
        <f t="shared" si="7"/>
        <v>0</v>
      </c>
      <c r="AC45" s="45">
        <f t="shared" si="8"/>
        <v>0</v>
      </c>
      <c r="AD45" s="45">
        <f t="shared" si="9"/>
        <v>0</v>
      </c>
      <c r="AE45" s="45">
        <f t="shared" si="10"/>
        <v>0</v>
      </c>
      <c r="AF45" s="45">
        <f t="shared" si="11"/>
        <v>0</v>
      </c>
      <c r="AG45" s="45">
        <f t="shared" si="12"/>
        <v>0</v>
      </c>
      <c r="AH45" s="45">
        <f t="shared" si="13"/>
        <v>0</v>
      </c>
      <c r="AI45" s="45">
        <f t="shared" si="14"/>
        <v>0</v>
      </c>
      <c r="AJ45" s="19"/>
      <c r="AK45" s="1"/>
    </row>
    <row r="46" spans="1:37" x14ac:dyDescent="0.3">
      <c r="A46" s="18"/>
      <c r="B46" s="46">
        <v>22</v>
      </c>
      <c r="C46" s="55"/>
      <c r="D46" s="56"/>
      <c r="E46" s="57"/>
      <c r="F46" s="58"/>
      <c r="G46" s="81"/>
      <c r="H46" s="149"/>
      <c r="I46" s="240"/>
      <c r="J46" s="150"/>
      <c r="K46" s="94"/>
      <c r="L46" s="233"/>
      <c r="M46" s="151"/>
      <c r="N46" s="152"/>
      <c r="O46" s="152"/>
      <c r="P46" s="152"/>
      <c r="Q46" s="152"/>
      <c r="R46" s="153"/>
      <c r="S46" s="152"/>
      <c r="T46" s="154"/>
      <c r="U46" s="148">
        <f t="shared" si="0"/>
        <v>0</v>
      </c>
      <c r="V46" s="1"/>
      <c r="W46" s="45">
        <f t="shared" si="2"/>
        <v>0</v>
      </c>
      <c r="X46" s="45">
        <f t="shared" si="3"/>
        <v>0</v>
      </c>
      <c r="Y46" s="45">
        <f t="shared" si="4"/>
        <v>0</v>
      </c>
      <c r="Z46" s="45">
        <f t="shared" si="5"/>
        <v>0</v>
      </c>
      <c r="AA46" s="45">
        <f t="shared" si="6"/>
        <v>0</v>
      </c>
      <c r="AB46" s="45">
        <f t="shared" si="7"/>
        <v>0</v>
      </c>
      <c r="AC46" s="45">
        <f t="shared" si="8"/>
        <v>0</v>
      </c>
      <c r="AD46" s="45">
        <f t="shared" si="9"/>
        <v>0</v>
      </c>
      <c r="AE46" s="45">
        <f t="shared" si="10"/>
        <v>0</v>
      </c>
      <c r="AF46" s="45">
        <f t="shared" si="11"/>
        <v>0</v>
      </c>
      <c r="AG46" s="45">
        <f t="shared" si="12"/>
        <v>0</v>
      </c>
      <c r="AH46" s="45">
        <f t="shared" si="13"/>
        <v>0</v>
      </c>
      <c r="AI46" s="45">
        <f t="shared" si="14"/>
        <v>0</v>
      </c>
      <c r="AJ46" s="19"/>
      <c r="AK46" s="1"/>
    </row>
    <row r="47" spans="1:37" x14ac:dyDescent="0.3">
      <c r="A47" s="18"/>
      <c r="B47" s="44">
        <v>23</v>
      </c>
      <c r="C47" s="55"/>
      <c r="D47" s="56"/>
      <c r="E47" s="57"/>
      <c r="F47" s="58"/>
      <c r="G47" s="81"/>
      <c r="H47" s="149"/>
      <c r="I47" s="240"/>
      <c r="J47" s="150"/>
      <c r="K47" s="94"/>
      <c r="L47" s="233"/>
      <c r="M47" s="151"/>
      <c r="N47" s="152"/>
      <c r="O47" s="152"/>
      <c r="P47" s="152"/>
      <c r="Q47" s="152"/>
      <c r="R47" s="153"/>
      <c r="S47" s="152"/>
      <c r="T47" s="154"/>
      <c r="U47" s="148">
        <f t="shared" si="0"/>
        <v>0</v>
      </c>
      <c r="V47" s="1"/>
      <c r="W47" s="45">
        <f t="shared" si="2"/>
        <v>0</v>
      </c>
      <c r="X47" s="45">
        <f t="shared" si="3"/>
        <v>0</v>
      </c>
      <c r="Y47" s="45">
        <f t="shared" si="4"/>
        <v>0</v>
      </c>
      <c r="Z47" s="45">
        <f t="shared" si="5"/>
        <v>0</v>
      </c>
      <c r="AA47" s="45">
        <f t="shared" si="6"/>
        <v>0</v>
      </c>
      <c r="AB47" s="45">
        <f t="shared" si="7"/>
        <v>0</v>
      </c>
      <c r="AC47" s="45">
        <f t="shared" si="8"/>
        <v>0</v>
      </c>
      <c r="AD47" s="45">
        <f t="shared" si="9"/>
        <v>0</v>
      </c>
      <c r="AE47" s="45">
        <f t="shared" si="10"/>
        <v>0</v>
      </c>
      <c r="AF47" s="45">
        <f t="shared" si="11"/>
        <v>0</v>
      </c>
      <c r="AG47" s="45">
        <f t="shared" si="12"/>
        <v>0</v>
      </c>
      <c r="AH47" s="45">
        <f t="shared" si="13"/>
        <v>0</v>
      </c>
      <c r="AI47" s="45">
        <f t="shared" si="14"/>
        <v>0</v>
      </c>
      <c r="AJ47" s="19"/>
      <c r="AK47" s="1"/>
    </row>
    <row r="48" spans="1:37" x14ac:dyDescent="0.3">
      <c r="A48" s="18"/>
      <c r="B48" s="46">
        <v>24</v>
      </c>
      <c r="C48" s="55"/>
      <c r="D48" s="56"/>
      <c r="E48" s="57"/>
      <c r="F48" s="58"/>
      <c r="G48" s="81"/>
      <c r="H48" s="149"/>
      <c r="I48" s="240"/>
      <c r="J48" s="150"/>
      <c r="K48" s="94"/>
      <c r="L48" s="233"/>
      <c r="M48" s="151"/>
      <c r="N48" s="152"/>
      <c r="O48" s="152"/>
      <c r="P48" s="152"/>
      <c r="Q48" s="152"/>
      <c r="R48" s="153"/>
      <c r="S48" s="152"/>
      <c r="T48" s="154"/>
      <c r="U48" s="148">
        <f t="shared" si="0"/>
        <v>0</v>
      </c>
      <c r="V48" s="1"/>
      <c r="W48" s="45">
        <f t="shared" si="2"/>
        <v>0</v>
      </c>
      <c r="X48" s="45">
        <f t="shared" si="3"/>
        <v>0</v>
      </c>
      <c r="Y48" s="45">
        <f t="shared" si="4"/>
        <v>0</v>
      </c>
      <c r="Z48" s="45">
        <f t="shared" si="5"/>
        <v>0</v>
      </c>
      <c r="AA48" s="45">
        <f t="shared" si="6"/>
        <v>0</v>
      </c>
      <c r="AB48" s="45">
        <f t="shared" si="7"/>
        <v>0</v>
      </c>
      <c r="AC48" s="45">
        <f t="shared" si="8"/>
        <v>0</v>
      </c>
      <c r="AD48" s="45">
        <f t="shared" si="9"/>
        <v>0</v>
      </c>
      <c r="AE48" s="45">
        <f t="shared" si="10"/>
        <v>0</v>
      </c>
      <c r="AF48" s="45">
        <f t="shared" si="11"/>
        <v>0</v>
      </c>
      <c r="AG48" s="45">
        <f t="shared" si="12"/>
        <v>0</v>
      </c>
      <c r="AH48" s="45">
        <f t="shared" si="13"/>
        <v>0</v>
      </c>
      <c r="AI48" s="45">
        <f t="shared" si="14"/>
        <v>0</v>
      </c>
      <c r="AJ48" s="19"/>
      <c r="AK48" s="1"/>
    </row>
    <row r="49" spans="1:37" x14ac:dyDescent="0.3">
      <c r="A49" s="18"/>
      <c r="B49" s="47">
        <v>25</v>
      </c>
      <c r="C49" s="63"/>
      <c r="D49" s="64"/>
      <c r="E49" s="65"/>
      <c r="F49" s="66"/>
      <c r="G49" s="82"/>
      <c r="H49" s="158"/>
      <c r="I49" s="241"/>
      <c r="J49" s="159"/>
      <c r="K49" s="96"/>
      <c r="L49" s="234"/>
      <c r="M49" s="160"/>
      <c r="N49" s="161"/>
      <c r="O49" s="161"/>
      <c r="P49" s="161"/>
      <c r="Q49" s="161"/>
      <c r="R49" s="162"/>
      <c r="S49" s="161"/>
      <c r="T49" s="163"/>
      <c r="U49" s="164">
        <f t="shared" si="0"/>
        <v>0</v>
      </c>
      <c r="V49" s="1"/>
      <c r="W49" s="45">
        <f t="shared" si="2"/>
        <v>0</v>
      </c>
      <c r="X49" s="45">
        <f t="shared" si="3"/>
        <v>0</v>
      </c>
      <c r="Y49" s="45">
        <f t="shared" si="4"/>
        <v>0</v>
      </c>
      <c r="Z49" s="45">
        <f t="shared" si="5"/>
        <v>0</v>
      </c>
      <c r="AA49" s="45">
        <f t="shared" si="6"/>
        <v>0</v>
      </c>
      <c r="AB49" s="45">
        <f t="shared" si="7"/>
        <v>0</v>
      </c>
      <c r="AC49" s="45">
        <f t="shared" si="8"/>
        <v>0</v>
      </c>
      <c r="AD49" s="45">
        <f t="shared" si="9"/>
        <v>0</v>
      </c>
      <c r="AE49" s="45">
        <f t="shared" si="10"/>
        <v>0</v>
      </c>
      <c r="AF49" s="45">
        <f t="shared" si="11"/>
        <v>0</v>
      </c>
      <c r="AG49" s="45">
        <f t="shared" si="12"/>
        <v>0</v>
      </c>
      <c r="AH49" s="45">
        <f t="shared" si="13"/>
        <v>0</v>
      </c>
      <c r="AI49" s="45">
        <f t="shared" si="14"/>
        <v>0</v>
      </c>
      <c r="AJ49" s="19"/>
      <c r="AK49" s="1"/>
    </row>
    <row r="50" spans="1:37" x14ac:dyDescent="0.3">
      <c r="A50" s="18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9"/>
      <c r="AK50" s="1"/>
    </row>
    <row r="51" spans="1:37" x14ac:dyDescent="0.3">
      <c r="A51" s="18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9"/>
      <c r="AK51" s="1"/>
    </row>
    <row r="52" spans="1:37" x14ac:dyDescent="0.3">
      <c r="A52" s="18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9"/>
      <c r="AK52" s="1"/>
    </row>
    <row r="53" spans="1:37" x14ac:dyDescent="0.3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9"/>
      <c r="AK53" s="1"/>
    </row>
    <row r="54" spans="1:37" x14ac:dyDescent="0.3">
      <c r="A54" s="18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9"/>
      <c r="AK54" s="1"/>
    </row>
    <row r="55" spans="1:37" x14ac:dyDescent="0.3">
      <c r="A55" s="18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9"/>
      <c r="AK55" s="1"/>
    </row>
    <row r="56" spans="1:37" x14ac:dyDescent="0.3">
      <c r="A56" s="18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9"/>
      <c r="AK56" s="1"/>
    </row>
    <row r="57" spans="1:37" x14ac:dyDescent="0.3">
      <c r="A57" s="48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50"/>
      <c r="AK57" s="1"/>
    </row>
    <row r="58" spans="1:37" hidden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1:37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</row>
  </sheetData>
  <sheetProtection algorithmName="SHA-512" hashValue="xz2a65nSd2+5jtfSVMnOw/dEQHWet8QZ90mVBnVsy7yF8fza5ihUklvUCxr/jpPcYRokt3c3R3kRxKg1TM59jA==" saltValue="c7kFSkkWm2GGpXmqsoOxRQ==" spinCount="100000" sheet="1" selectLockedCells="1"/>
  <mergeCells count="19">
    <mergeCell ref="U18:U22"/>
    <mergeCell ref="G21:G22"/>
    <mergeCell ref="H21:J21"/>
    <mergeCell ref="K21:M21"/>
    <mergeCell ref="N21:T21"/>
    <mergeCell ref="B13:F13"/>
    <mergeCell ref="B15:F15"/>
    <mergeCell ref="H15:N15"/>
    <mergeCell ref="B18:B22"/>
    <mergeCell ref="C18:C22"/>
    <mergeCell ref="D18:D22"/>
    <mergeCell ref="E18:E22"/>
    <mergeCell ref="F18:F22"/>
    <mergeCell ref="G18:T19"/>
    <mergeCell ref="G2:M5"/>
    <mergeCell ref="S2:U5"/>
    <mergeCell ref="B3:E3"/>
    <mergeCell ref="S7:U7"/>
    <mergeCell ref="S8:T8"/>
  </mergeCells>
  <dataValidations count="2">
    <dataValidation type="list" allowBlank="1" showInputMessage="1" showErrorMessage="1" sqref="H25:T49" xr:uid="{00000000-0002-0000-0900-000002000000}">
      <formula1>"Yes"</formula1>
      <formula2>0</formula2>
    </dataValidation>
    <dataValidation allowBlank="1" showInputMessage="1" showErrorMessage="1" sqref="N22:T22" xr:uid="{00000000-0002-0000-0900-000003000000}">
      <formula1>0</formula1>
      <formula2>0</formula2>
    </dataValidation>
  </dataValidations>
  <hyperlinks>
    <hyperlink ref="C5" r:id="rId1" xr:uid="{00000000-0004-0000-09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900-000000000000}">
          <x14:formula1>
            <xm:f>'Listy rozwijane'!$F$2:$F$3</xm:f>
          </x14:formula1>
          <x14:formula2>
            <xm:f>0</xm:f>
          </x14:formula2>
          <xm:sqref>E25:E49</xm:sqref>
        </x14:dataValidation>
        <x14:dataValidation type="list" allowBlank="1" showInputMessage="1" showErrorMessage="1" xr:uid="{00000000-0002-0000-0900-000001000000}">
          <x14:formula1>
            <xm:f>'Listy rozwijane'!$G$2:$G$20</xm:f>
          </x14:formula1>
          <x14:formula2>
            <xm:f>0</xm:f>
          </x14:formula2>
          <xm:sqref>F25:F49</xm:sqref>
        </x14:dataValidation>
        <x14:dataValidation type="list" allowBlank="1" showInputMessage="1" showErrorMessage="1" xr:uid="{00000000-0002-0000-0900-000004000000}">
          <x14:formula1>
            <xm:f>'Listy rozwijane'!$L$2:$L$3</xm:f>
          </x14:formula1>
          <xm:sqref>G25:G49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38"/>
  <sheetViews>
    <sheetView zoomScale="90" zoomScaleNormal="90" workbookViewId="0">
      <selection activeCell="F16" sqref="F16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1.5546875" customWidth="1"/>
    <col min="4" max="4" width="10.44140625" customWidth="1"/>
    <col min="5" max="5" width="19.33203125" bestFit="1" customWidth="1"/>
    <col min="6" max="6" width="10.109375" customWidth="1"/>
    <col min="7" max="7" width="9.109375" customWidth="1"/>
    <col min="8" max="8" width="11.5546875" customWidth="1"/>
    <col min="9" max="9" width="12.5546875" customWidth="1"/>
    <col min="10" max="10" width="19.33203125" bestFit="1" customWidth="1"/>
    <col min="11" max="11" width="13.5546875" customWidth="1"/>
    <col min="12" max="12" width="9.109375" customWidth="1"/>
  </cols>
  <sheetData>
    <row r="1" spans="1:12" x14ac:dyDescent="0.3">
      <c r="A1" s="165"/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2" x14ac:dyDescent="0.3">
      <c r="A2" s="5"/>
      <c r="B2" s="1"/>
      <c r="C2" s="1"/>
      <c r="D2" s="1"/>
      <c r="E2" s="1"/>
      <c r="F2" s="1"/>
      <c r="G2" s="1"/>
      <c r="H2" s="1"/>
      <c r="I2" s="1"/>
      <c r="J2" s="1"/>
      <c r="K2" s="1"/>
      <c r="L2" s="4"/>
    </row>
    <row r="3" spans="1:12" x14ac:dyDescent="0.3">
      <c r="A3" s="5"/>
      <c r="B3" s="1"/>
      <c r="C3" s="1"/>
      <c r="D3" s="1"/>
      <c r="E3" s="1"/>
      <c r="F3" s="1"/>
      <c r="G3" s="1"/>
      <c r="H3" s="1"/>
      <c r="I3" s="1"/>
      <c r="J3" s="1"/>
      <c r="K3" s="1"/>
      <c r="L3" s="4"/>
    </row>
    <row r="4" spans="1:12" x14ac:dyDescent="0.3">
      <c r="A4" s="5"/>
      <c r="B4" s="1"/>
      <c r="C4" s="1"/>
      <c r="D4" s="1"/>
      <c r="E4" s="1"/>
      <c r="F4" s="1"/>
      <c r="G4" s="1"/>
      <c r="H4" s="1"/>
      <c r="I4" s="1"/>
      <c r="J4" s="1"/>
      <c r="K4" s="166"/>
      <c r="L4" s="4"/>
    </row>
    <row r="5" spans="1:12" x14ac:dyDescent="0.3">
      <c r="A5" s="5"/>
      <c r="B5" s="1"/>
      <c r="C5" s="1"/>
      <c r="D5" s="1"/>
      <c r="E5" s="1"/>
      <c r="F5" s="1"/>
      <c r="G5" s="1"/>
      <c r="H5" s="1"/>
      <c r="I5" s="1"/>
      <c r="J5" s="1"/>
      <c r="K5" s="1"/>
      <c r="L5" s="4"/>
    </row>
    <row r="6" spans="1:12" x14ac:dyDescent="0.3">
      <c r="A6" s="5"/>
      <c r="B6" s="1"/>
      <c r="C6" s="1"/>
      <c r="D6" s="1"/>
      <c r="E6" s="1"/>
      <c r="F6" s="1"/>
      <c r="G6" s="1"/>
      <c r="H6" s="1"/>
      <c r="I6" s="1"/>
      <c r="J6" s="1"/>
      <c r="K6" s="1"/>
      <c r="L6" s="4"/>
    </row>
    <row r="7" spans="1:12" x14ac:dyDescent="0.3">
      <c r="A7" s="5"/>
      <c r="B7" s="1"/>
      <c r="C7" s="1"/>
      <c r="D7" s="1"/>
      <c r="E7" s="1"/>
      <c r="F7" s="1"/>
      <c r="G7" s="1"/>
      <c r="H7" s="1"/>
      <c r="I7" s="1"/>
      <c r="J7" s="1"/>
      <c r="K7" s="1"/>
      <c r="L7" s="4"/>
    </row>
    <row r="8" spans="1:12" x14ac:dyDescent="0.3">
      <c r="A8" s="5"/>
      <c r="B8" s="1"/>
      <c r="C8" s="1"/>
      <c r="D8" s="1"/>
      <c r="E8" s="1"/>
      <c r="F8" s="1"/>
      <c r="G8" s="1"/>
      <c r="H8" s="1"/>
      <c r="I8" s="1"/>
      <c r="J8" s="1"/>
      <c r="K8" s="1"/>
      <c r="L8" s="4"/>
    </row>
    <row r="9" spans="1:12" x14ac:dyDescent="0.3">
      <c r="A9" s="5"/>
      <c r="B9" s="1"/>
      <c r="C9" s="1"/>
      <c r="D9" s="1"/>
      <c r="E9" s="1"/>
      <c r="F9" s="1"/>
      <c r="G9" s="1"/>
      <c r="H9" s="1"/>
      <c r="I9" s="1"/>
      <c r="J9" s="1"/>
      <c r="K9" s="1"/>
      <c r="L9" s="4"/>
    </row>
    <row r="10" spans="1:12" ht="19.5" customHeight="1" x14ac:dyDescent="0.5">
      <c r="A10" s="6"/>
      <c r="B10" s="167"/>
      <c r="C10" s="7"/>
      <c r="D10" s="7"/>
      <c r="E10" s="7"/>
      <c r="F10" s="7"/>
      <c r="G10" s="7"/>
      <c r="H10" s="7"/>
      <c r="I10" s="7"/>
      <c r="J10" s="1"/>
      <c r="K10" s="1"/>
      <c r="L10" s="4"/>
    </row>
    <row r="11" spans="1:12" ht="19.5" customHeight="1" x14ac:dyDescent="0.5">
      <c r="A11" s="6"/>
      <c r="B11" s="167"/>
      <c r="C11" s="7"/>
      <c r="D11" s="7"/>
      <c r="E11" s="7"/>
      <c r="F11" s="10"/>
      <c r="G11" s="7"/>
      <c r="H11" s="7"/>
      <c r="I11" s="10"/>
      <c r="J11" s="1"/>
      <c r="K11" s="1"/>
      <c r="L11" s="4"/>
    </row>
    <row r="12" spans="1:12" ht="19.5" customHeight="1" thickBot="1" x14ac:dyDescent="0.55000000000000004">
      <c r="A12" s="6"/>
      <c r="B12" s="167"/>
      <c r="C12" s="7"/>
      <c r="D12" s="7"/>
      <c r="E12" s="7"/>
      <c r="F12" s="7"/>
      <c r="G12" s="7"/>
      <c r="H12" s="1"/>
      <c r="I12" s="1"/>
      <c r="J12" s="1"/>
      <c r="K12" s="1"/>
      <c r="L12" s="4"/>
    </row>
    <row r="13" spans="1:12" ht="19.5" customHeight="1" x14ac:dyDescent="0.3">
      <c r="A13" s="175"/>
      <c r="B13" s="317" t="s">
        <v>73</v>
      </c>
      <c r="C13" s="317"/>
      <c r="D13" s="317"/>
      <c r="E13" s="317"/>
      <c r="F13" s="7"/>
      <c r="G13" s="317" t="s">
        <v>74</v>
      </c>
      <c r="H13" s="317"/>
      <c r="I13" s="317"/>
      <c r="J13" s="317"/>
      <c r="K13" s="1"/>
      <c r="L13" s="4"/>
    </row>
    <row r="14" spans="1:12" ht="19.5" customHeight="1" x14ac:dyDescent="0.3">
      <c r="A14" s="176"/>
      <c r="B14" s="177" t="s">
        <v>75</v>
      </c>
      <c r="C14" s="178" t="s">
        <v>76</v>
      </c>
      <c r="D14" s="178" t="s">
        <v>77</v>
      </c>
      <c r="E14" s="168" t="s">
        <v>78</v>
      </c>
      <c r="F14" s="7"/>
      <c r="G14" s="177" t="s">
        <v>75</v>
      </c>
      <c r="H14" s="178" t="s">
        <v>76</v>
      </c>
      <c r="I14" s="178" t="s">
        <v>77</v>
      </c>
      <c r="J14" s="168" t="s">
        <v>78</v>
      </c>
      <c r="K14" s="1"/>
      <c r="L14" s="4"/>
    </row>
    <row r="15" spans="1:12" ht="19.5" customHeight="1" x14ac:dyDescent="0.3">
      <c r="A15" s="8"/>
      <c r="B15" s="169" t="s">
        <v>18</v>
      </c>
      <c r="C15" s="170">
        <f>COUNTIF('2. Hotel Cat. A'!$S$23:$Y$47,'Payment summary'!B15)</f>
        <v>0</v>
      </c>
      <c r="D15" s="171">
        <f>C15*'2. Hotel Cat. A'!W8</f>
        <v>0</v>
      </c>
      <c r="E15" s="328">
        <f>SUM(D15,D16,'2. Hotel Cat. A'!Z23:Z47)</f>
        <v>0</v>
      </c>
      <c r="F15" s="7"/>
      <c r="G15" s="169" t="s">
        <v>18</v>
      </c>
      <c r="H15" s="170">
        <f>COUNTIF('3 Hotel Cat. B'!$S$23:$Y$47,'Payment summary'!G15)</f>
        <v>0</v>
      </c>
      <c r="I15" s="171">
        <f>H15*'3 Hotel Cat. B'!W8</f>
        <v>0</v>
      </c>
      <c r="J15" s="328">
        <f>SUM(I15,I16,I17,'3 Hotel Cat. B'!Z23:Z47)</f>
        <v>0</v>
      </c>
      <c r="K15" s="1"/>
      <c r="L15" s="4"/>
    </row>
    <row r="16" spans="1:12" ht="19.5" customHeight="1" x14ac:dyDescent="0.3">
      <c r="A16" s="8"/>
      <c r="B16" s="172" t="s">
        <v>19</v>
      </c>
      <c r="C16" s="173">
        <f>COUNTIF('2. Hotel Cat. A'!$S$23:$Y$47,'Payment summary'!B16)</f>
        <v>0</v>
      </c>
      <c r="D16" s="174">
        <f>C16*'2. Hotel Cat. A'!X8</f>
        <v>0</v>
      </c>
      <c r="E16" s="330"/>
      <c r="F16" s="7"/>
      <c r="G16" s="169" t="s">
        <v>19</v>
      </c>
      <c r="H16" s="170">
        <f>COUNTIF('3 Hotel Cat. B'!$S$23:$Y$47,'Payment summary'!G16)</f>
        <v>0</v>
      </c>
      <c r="I16" s="171">
        <f>H16*'3 Hotel Cat. B'!X8</f>
        <v>0</v>
      </c>
      <c r="J16" s="329"/>
      <c r="K16" s="1"/>
      <c r="L16" s="4"/>
    </row>
    <row r="17" spans="1:12" ht="19.5" customHeight="1" x14ac:dyDescent="0.5">
      <c r="A17" s="8"/>
      <c r="B17" s="167"/>
      <c r="C17" s="7"/>
      <c r="D17" s="7"/>
      <c r="E17" s="7"/>
      <c r="F17" s="7"/>
      <c r="G17" s="172" t="s">
        <v>62</v>
      </c>
      <c r="H17" s="173">
        <f>COUNTIF('3 Hotel Cat. B'!$S$23:$Y$47,'Payment summary'!G17)</f>
        <v>0</v>
      </c>
      <c r="I17" s="174">
        <f>H17*'3 Hotel Cat. B'!Y8</f>
        <v>0</v>
      </c>
      <c r="J17" s="330"/>
      <c r="K17" s="1"/>
      <c r="L17" s="4"/>
    </row>
    <row r="18" spans="1:12" ht="19.5" customHeight="1" x14ac:dyDescent="0.5">
      <c r="A18" s="6"/>
      <c r="B18" s="167"/>
      <c r="C18" s="7"/>
      <c r="D18" s="7"/>
      <c r="E18" s="7"/>
      <c r="F18" s="7"/>
      <c r="G18" s="7"/>
      <c r="H18" s="1"/>
      <c r="I18" s="166"/>
      <c r="J18" s="1"/>
      <c r="K18" s="1"/>
      <c r="L18" s="4"/>
    </row>
    <row r="19" spans="1:12" ht="19.5" customHeight="1" thickBot="1" x14ac:dyDescent="0.55000000000000004">
      <c r="A19" s="6"/>
      <c r="B19" s="167"/>
      <c r="C19" s="7"/>
      <c r="D19" s="7"/>
      <c r="E19" s="7"/>
      <c r="F19" s="7"/>
      <c r="G19" s="7"/>
      <c r="H19" s="1"/>
      <c r="I19" s="166"/>
      <c r="J19" s="1"/>
      <c r="K19" s="1"/>
      <c r="L19" s="4"/>
    </row>
    <row r="20" spans="1:12" ht="19.5" customHeight="1" thickBot="1" x14ac:dyDescent="0.55000000000000004">
      <c r="A20" s="6"/>
      <c r="B20" s="317" t="s">
        <v>79</v>
      </c>
      <c r="C20" s="317"/>
      <c r="D20" s="317"/>
      <c r="E20" s="317"/>
      <c r="F20" s="7"/>
      <c r="G20" s="318" t="s">
        <v>80</v>
      </c>
      <c r="H20" s="319"/>
      <c r="I20" s="319"/>
      <c r="J20" s="320"/>
      <c r="K20" s="1"/>
      <c r="L20" s="4"/>
    </row>
    <row r="21" spans="1:12" ht="19.5" customHeight="1" x14ac:dyDescent="0.5">
      <c r="A21" s="6"/>
      <c r="B21" s="177" t="s">
        <v>75</v>
      </c>
      <c r="C21" s="178" t="s">
        <v>76</v>
      </c>
      <c r="D21" s="178" t="s">
        <v>77</v>
      </c>
      <c r="E21" s="179" t="s">
        <v>31</v>
      </c>
      <c r="F21" s="7"/>
      <c r="G21" s="322">
        <f>SUM(E15,J15,E22)</f>
        <v>0</v>
      </c>
      <c r="H21" s="323"/>
      <c r="I21" s="323"/>
      <c r="J21" s="324"/>
      <c r="K21" s="1"/>
      <c r="L21" s="4"/>
    </row>
    <row r="22" spans="1:12" ht="19.5" customHeight="1" thickBot="1" x14ac:dyDescent="0.55000000000000004">
      <c r="A22" s="6"/>
      <c r="B22" s="180" t="s">
        <v>72</v>
      </c>
      <c r="C22" s="181">
        <f>COUNTIF('4. Meals Form '!$H$25:$J$49,"Yes")</f>
        <v>0</v>
      </c>
      <c r="D22" s="171">
        <f>C22*'4. Meals Form '!S10</f>
        <v>0</v>
      </c>
      <c r="E22" s="321">
        <f>SUM(D22:D24)</f>
        <v>0</v>
      </c>
      <c r="F22" s="7"/>
      <c r="G22" s="322"/>
      <c r="H22" s="323"/>
      <c r="I22" s="323"/>
      <c r="J22" s="324"/>
      <c r="K22" s="1"/>
      <c r="L22" s="4"/>
    </row>
    <row r="23" spans="1:12" ht="19.5" customHeight="1" thickBot="1" x14ac:dyDescent="0.55000000000000004">
      <c r="A23" s="6"/>
      <c r="B23" s="180" t="s">
        <v>70</v>
      </c>
      <c r="C23" s="181">
        <f>COUNTIF('4. Meals Form '!$K$25:$M$49,"Yes")</f>
        <v>0</v>
      </c>
      <c r="D23" s="171">
        <f>C23*'4. Meals Form '!S10</f>
        <v>0</v>
      </c>
      <c r="E23" s="321"/>
      <c r="F23" s="7"/>
      <c r="G23" s="322"/>
      <c r="H23" s="323"/>
      <c r="I23" s="323"/>
      <c r="J23" s="324"/>
      <c r="K23" s="1"/>
      <c r="L23" s="4"/>
    </row>
    <row r="24" spans="1:12" ht="19.5" customHeight="1" thickBot="1" x14ac:dyDescent="0.55000000000000004">
      <c r="A24" s="6"/>
      <c r="B24" s="182" t="s">
        <v>69</v>
      </c>
      <c r="C24" s="183">
        <f>COUNTIF('4. Meals Form '!N25:T49,"Yes")</f>
        <v>0</v>
      </c>
      <c r="D24" s="174">
        <f>C24*'4. Meals Form '!T10</f>
        <v>0</v>
      </c>
      <c r="E24" s="321"/>
      <c r="F24" s="7"/>
      <c r="G24" s="325"/>
      <c r="H24" s="326"/>
      <c r="I24" s="326"/>
      <c r="J24" s="327"/>
      <c r="K24" s="1"/>
      <c r="L24" s="4"/>
    </row>
    <row r="25" spans="1:12" ht="19.5" customHeight="1" x14ac:dyDescent="0.5">
      <c r="A25" s="6"/>
      <c r="B25" s="167"/>
      <c r="C25" s="1"/>
      <c r="D25" s="7"/>
      <c r="E25" s="7"/>
      <c r="F25" s="7"/>
      <c r="G25" s="1"/>
      <c r="H25" s="7"/>
      <c r="I25" s="1"/>
      <c r="J25" s="7"/>
      <c r="K25" s="1"/>
      <c r="L25" s="4"/>
    </row>
    <row r="26" spans="1:12" ht="19.5" customHeight="1" x14ac:dyDescent="0.5">
      <c r="A26" s="6"/>
      <c r="B26" s="1"/>
      <c r="C26" s="1"/>
      <c r="D26" s="1"/>
      <c r="E26" s="1"/>
      <c r="F26" s="7"/>
      <c r="G26" s="1"/>
      <c r="H26" s="7"/>
      <c r="I26" s="1"/>
      <c r="J26" s="7"/>
      <c r="K26" s="1"/>
      <c r="L26" s="4"/>
    </row>
    <row r="27" spans="1:12" ht="19.5" customHeight="1" x14ac:dyDescent="0.5">
      <c r="A27" s="6"/>
      <c r="B27" s="1"/>
      <c r="C27" s="1"/>
      <c r="D27" s="1"/>
      <c r="E27" s="1"/>
      <c r="F27" s="7"/>
      <c r="G27" s="1"/>
      <c r="H27" s="7"/>
      <c r="I27" s="1"/>
      <c r="J27" s="7"/>
      <c r="K27" s="1"/>
      <c r="L27" s="4"/>
    </row>
    <row r="28" spans="1:12" ht="19.5" customHeight="1" x14ac:dyDescent="0.3">
      <c r="A28" s="5"/>
      <c r="B28" s="1"/>
      <c r="C28" s="1"/>
      <c r="D28" s="1"/>
      <c r="E28" s="1"/>
      <c r="F28" s="1"/>
      <c r="G28" s="1"/>
      <c r="H28" s="1"/>
      <c r="I28" s="1"/>
      <c r="J28" s="1"/>
      <c r="K28" s="1"/>
      <c r="L28" s="4"/>
    </row>
    <row r="29" spans="1:12" ht="19.5" customHeight="1" x14ac:dyDescent="0.3">
      <c r="A29" s="5"/>
      <c r="B29" s="1"/>
      <c r="C29" s="1"/>
      <c r="D29" s="1"/>
      <c r="E29" s="1"/>
      <c r="F29" s="1"/>
      <c r="G29" s="1"/>
      <c r="H29" s="1"/>
      <c r="I29" s="1"/>
      <c r="J29" s="1"/>
      <c r="K29" s="1"/>
      <c r="L29" s="4"/>
    </row>
    <row r="30" spans="1:12" ht="19.5" customHeight="1" thickBot="1" x14ac:dyDescent="0.35">
      <c r="A30" s="12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4"/>
    </row>
    <row r="31" spans="1:12" x14ac:dyDescent="0.3"/>
    <row r="32" spans="1:12" x14ac:dyDescent="0.3"/>
    <row r="33" x14ac:dyDescent="0.3"/>
    <row r="34" x14ac:dyDescent="0.3"/>
    <row r="35" x14ac:dyDescent="0.3"/>
    <row r="36" x14ac:dyDescent="0.3"/>
    <row r="37" x14ac:dyDescent="0.3"/>
    <row r="38" x14ac:dyDescent="0.3"/>
  </sheetData>
  <sheetProtection algorithmName="SHA-512" hashValue="8+Y/hPq7xIjNVsxLCNYjDZ9ZJw2QosBCVfn3lnjpyqD1Q2D77YLU2x+kTwEu+9Im6vWzlL1jXQsiX0pewCUZuw==" saltValue="VSHScsCg9vQ4r3wt00oD7g==" spinCount="100000" sheet="1" objects="1" scenarios="1"/>
  <mergeCells count="8">
    <mergeCell ref="B20:E20"/>
    <mergeCell ref="G20:J20"/>
    <mergeCell ref="E22:E24"/>
    <mergeCell ref="G21:J24"/>
    <mergeCell ref="B13:E13"/>
    <mergeCell ref="G13:J13"/>
    <mergeCell ref="J15:J17"/>
    <mergeCell ref="E15:E16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26"/>
  <sheetViews>
    <sheetView zoomScale="90" zoomScaleNormal="90" workbookViewId="0">
      <selection activeCell="F17" sqref="F17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15.6640625" customWidth="1"/>
    <col min="11" max="11" width="17.6640625" customWidth="1"/>
  </cols>
  <sheetData>
    <row r="1" spans="1:18" x14ac:dyDescent="0.3">
      <c r="A1" s="227" t="s">
        <v>81</v>
      </c>
      <c r="B1" s="227" t="s">
        <v>82</v>
      </c>
      <c r="C1" s="227" t="s">
        <v>83</v>
      </c>
      <c r="D1" t="s">
        <v>84</v>
      </c>
      <c r="E1" t="s">
        <v>85</v>
      </c>
      <c r="F1" t="s">
        <v>26</v>
      </c>
      <c r="G1" t="s">
        <v>75</v>
      </c>
      <c r="H1" t="s">
        <v>86</v>
      </c>
      <c r="I1" t="s">
        <v>87</v>
      </c>
      <c r="J1" t="s">
        <v>88</v>
      </c>
      <c r="K1" t="s">
        <v>89</v>
      </c>
      <c r="L1" t="s">
        <v>90</v>
      </c>
      <c r="R1" t="str">
        <f t="array" ref="R1:R3">'Listy rozwijane'!$D$2:$D$4</f>
        <v>Single</v>
      </c>
    </row>
    <row r="2" spans="1:18" x14ac:dyDescent="0.3">
      <c r="A2" s="228">
        <v>45429</v>
      </c>
      <c r="B2" s="227" t="s">
        <v>91</v>
      </c>
      <c r="C2" s="227" t="s">
        <v>91</v>
      </c>
      <c r="D2" t="s">
        <v>18</v>
      </c>
      <c r="E2" t="s">
        <v>92</v>
      </c>
      <c r="F2" t="s">
        <v>45</v>
      </c>
      <c r="G2" t="s">
        <v>93</v>
      </c>
      <c r="H2" t="s">
        <v>51</v>
      </c>
      <c r="I2" s="184">
        <v>45608</v>
      </c>
      <c r="J2" t="s">
        <v>20</v>
      </c>
      <c r="K2" t="s">
        <v>63</v>
      </c>
      <c r="L2" t="s">
        <v>20</v>
      </c>
      <c r="R2" t="str">
        <v>Double</v>
      </c>
    </row>
    <row r="3" spans="1:18" ht="28.8" x14ac:dyDescent="0.3">
      <c r="A3" s="228">
        <v>45430</v>
      </c>
      <c r="B3" s="229" t="s">
        <v>94</v>
      </c>
      <c r="C3" s="227" t="s">
        <v>95</v>
      </c>
      <c r="D3" t="s">
        <v>19</v>
      </c>
      <c r="E3" t="s">
        <v>96</v>
      </c>
      <c r="F3" t="s">
        <v>55</v>
      </c>
      <c r="G3" t="s">
        <v>56</v>
      </c>
      <c r="H3" t="s">
        <v>61</v>
      </c>
      <c r="I3" s="184">
        <v>45609</v>
      </c>
      <c r="L3" t="s">
        <v>63</v>
      </c>
      <c r="R3" t="str">
        <v>Triple</v>
      </c>
    </row>
    <row r="4" spans="1:18" x14ac:dyDescent="0.3">
      <c r="A4" s="228">
        <v>45431</v>
      </c>
      <c r="B4" s="227" t="s">
        <v>95</v>
      </c>
      <c r="C4" s="227"/>
      <c r="D4" t="s">
        <v>62</v>
      </c>
      <c r="E4" t="s">
        <v>97</v>
      </c>
      <c r="G4" t="s">
        <v>98</v>
      </c>
      <c r="I4" s="184">
        <v>45610</v>
      </c>
    </row>
    <row r="5" spans="1:18" x14ac:dyDescent="0.3">
      <c r="A5" s="228">
        <v>45432</v>
      </c>
      <c r="B5" s="227" t="s">
        <v>99</v>
      </c>
      <c r="C5" s="227"/>
      <c r="E5" t="s">
        <v>100</v>
      </c>
      <c r="G5" t="s">
        <v>101</v>
      </c>
      <c r="I5" s="184">
        <v>45611</v>
      </c>
    </row>
    <row r="6" spans="1:18" x14ac:dyDescent="0.3">
      <c r="A6" s="228">
        <v>45433</v>
      </c>
      <c r="B6" s="227"/>
      <c r="C6" s="227"/>
      <c r="E6" t="s">
        <v>102</v>
      </c>
      <c r="G6" t="s">
        <v>103</v>
      </c>
      <c r="I6" s="184">
        <v>45612</v>
      </c>
    </row>
    <row r="7" spans="1:18" x14ac:dyDescent="0.3">
      <c r="A7" s="228">
        <v>45434</v>
      </c>
      <c r="B7" s="227"/>
      <c r="C7" s="227"/>
      <c r="E7" t="s">
        <v>104</v>
      </c>
      <c r="G7" t="s">
        <v>105</v>
      </c>
      <c r="I7" s="184">
        <v>45613</v>
      </c>
    </row>
    <row r="8" spans="1:18" x14ac:dyDescent="0.3">
      <c r="A8" s="184"/>
      <c r="G8" t="s">
        <v>106</v>
      </c>
      <c r="I8" s="184">
        <v>45614</v>
      </c>
    </row>
    <row r="9" spans="1:18" x14ac:dyDescent="0.3">
      <c r="A9" s="184"/>
      <c r="G9">
        <v>-78</v>
      </c>
    </row>
    <row r="10" spans="1:18" x14ac:dyDescent="0.3">
      <c r="A10" s="184"/>
      <c r="G10" s="199" t="s">
        <v>107</v>
      </c>
    </row>
    <row r="11" spans="1:18" x14ac:dyDescent="0.3">
      <c r="A11" s="184"/>
      <c r="G11" t="s">
        <v>108</v>
      </c>
    </row>
    <row r="12" spans="1:18" x14ac:dyDescent="0.3">
      <c r="A12" s="184"/>
      <c r="G12" t="s">
        <v>109</v>
      </c>
    </row>
    <row r="13" spans="1:18" x14ac:dyDescent="0.3">
      <c r="G13" t="s">
        <v>110</v>
      </c>
      <c r="P13" t="s">
        <v>111</v>
      </c>
    </row>
    <row r="14" spans="1:18" x14ac:dyDescent="0.3">
      <c r="G14">
        <v>-100</v>
      </c>
    </row>
    <row r="15" spans="1:18" x14ac:dyDescent="0.3">
      <c r="G15" s="199" t="s">
        <v>112</v>
      </c>
    </row>
    <row r="16" spans="1:18" x14ac:dyDescent="0.3">
      <c r="G16" t="s">
        <v>46</v>
      </c>
      <c r="P16" s="235" t="s">
        <v>70</v>
      </c>
    </row>
    <row r="17" spans="7:16" x14ac:dyDescent="0.3">
      <c r="G17" t="s">
        <v>113</v>
      </c>
      <c r="P17" s="235" t="s">
        <v>114</v>
      </c>
    </row>
    <row r="18" spans="7:16" x14ac:dyDescent="0.3">
      <c r="G18" t="s">
        <v>115</v>
      </c>
    </row>
    <row r="19" spans="7:16" x14ac:dyDescent="0.3">
      <c r="G19" t="s">
        <v>116</v>
      </c>
      <c r="P19" t="s">
        <v>117</v>
      </c>
    </row>
    <row r="20" spans="7:16" x14ac:dyDescent="0.3">
      <c r="G20" t="s">
        <v>118</v>
      </c>
    </row>
    <row r="21" spans="7:16" x14ac:dyDescent="0.3">
      <c r="P21" t="s">
        <v>119</v>
      </c>
    </row>
    <row r="22" spans="7:16" x14ac:dyDescent="0.3">
      <c r="P22" t="s">
        <v>120</v>
      </c>
    </row>
    <row r="26" spans="7:16" x14ac:dyDescent="0.3">
      <c r="P26" t="s">
        <v>121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1. Summary</vt:lpstr>
      <vt:lpstr>2. Hotel Cat. A</vt:lpstr>
      <vt:lpstr>3 Hotel Cat. B</vt:lpstr>
      <vt:lpstr>4. Meals Form </vt:lpstr>
      <vt:lpstr>Payment summary</vt:lpstr>
      <vt:lpstr>Listy rozwijane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Polski Związek Judo</cp:lastModifiedBy>
  <cp:revision>9</cp:revision>
  <dcterms:created xsi:type="dcterms:W3CDTF">2024-03-10T19:41:21Z</dcterms:created>
  <dcterms:modified xsi:type="dcterms:W3CDTF">2024-07-29T12:21:38Z</dcterms:modified>
  <cp:category/>
  <cp:contentStatus/>
</cp:coreProperties>
</file>