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moser/Library/CloudStorage/GoogleDrive-markus.moser@judoaustria.at/.shortcut-targets-by-id/1UwcJnY6j6Y6Yaj8ncUNO_fbV-0eWDcEd/1_ÖJV_Dateiserver/Sport/Turniere_Trainingslager/2025/01.07.-15. OTC Mittersill, AUT/forms/"/>
    </mc:Choice>
  </mc:AlternateContent>
  <xr:revisionPtr revIDLastSave="0" documentId="13_ncr:1_{55B36B09-DA68-2E4D-8B05-F43BB3B076C1}" xr6:coauthVersionLast="47" xr6:coauthVersionMax="47" xr10:uidLastSave="{00000000-0000-0000-0000-000000000000}"/>
  <workbookProtection workbookAlgorithmName="SHA-512" workbookHashValue="GeNqeaeqsRv/lf8ZI8+A71drc9VJs3wjWmWlFCLZ2n5NS4MbrZBSbbVYFhAYdeYWFoJz/22q9yrmR9A4+002tA==" workbookSaltValue="XgMoGkrUytzKLHMuvMjT5w==" workbookSpinCount="100000" lockStructure="1"/>
  <bookViews>
    <workbookView xWindow="0" yWindow="760" windowWidth="29040" windowHeight="15840" xr2:uid="{81439F07-91F0-46FB-B43E-3807876D7413}"/>
  </bookViews>
  <sheets>
    <sheet name="Forms" sheetId="1" r:id="rId1"/>
    <sheet name="Tabelle1" sheetId="3" state="hidden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1" l="1"/>
  <c r="AB14" i="1"/>
  <c r="AA14" i="1"/>
  <c r="X14" i="1"/>
  <c r="AB13" i="1"/>
  <c r="AA13" i="1"/>
  <c r="X13" i="1"/>
  <c r="AC13" i="1" s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AB15" i="1"/>
  <c r="AA91" i="1"/>
  <c r="AA92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12" i="1"/>
  <c r="AD14" i="1" l="1"/>
  <c r="AD13" i="1"/>
  <c r="AA9" i="1"/>
  <c r="AC15" i="1"/>
  <c r="AD15" i="1" s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AC84" i="1"/>
  <c r="AD84" i="1" s="1"/>
  <c r="AC68" i="1"/>
  <c r="AD68" i="1" s="1"/>
  <c r="AC52" i="1"/>
  <c r="AD52" i="1" s="1"/>
  <c r="AC36" i="1"/>
  <c r="AD36" i="1" s="1"/>
  <c r="AC26" i="1"/>
  <c r="AD26" i="1" s="1"/>
  <c r="AC20" i="1"/>
  <c r="AD20" i="1" s="1"/>
  <c r="AC18" i="1"/>
  <c r="AB16" i="1"/>
  <c r="AC16" i="1"/>
  <c r="AD16" i="1" s="1"/>
  <c r="AB17" i="1"/>
  <c r="AC17" i="1"/>
  <c r="AD17" i="1" s="1"/>
  <c r="AB18" i="1"/>
  <c r="AB19" i="1"/>
  <c r="AC19" i="1"/>
  <c r="AD19" i="1" s="1"/>
  <c r="AB20" i="1"/>
  <c r="AB21" i="1"/>
  <c r="AC21" i="1"/>
  <c r="AD21" i="1" s="1"/>
  <c r="AB22" i="1"/>
  <c r="AC22" i="1"/>
  <c r="AD22" i="1" s="1"/>
  <c r="AB23" i="1"/>
  <c r="AC23" i="1"/>
  <c r="AD23" i="1" s="1"/>
  <c r="AB24" i="1"/>
  <c r="AC24" i="1"/>
  <c r="AD24" i="1" s="1"/>
  <c r="AB25" i="1"/>
  <c r="AC25" i="1"/>
  <c r="AD25" i="1" s="1"/>
  <c r="AB26" i="1"/>
  <c r="AB27" i="1"/>
  <c r="AC27" i="1"/>
  <c r="AD27" i="1" s="1"/>
  <c r="AB28" i="1"/>
  <c r="AC28" i="1"/>
  <c r="AD28" i="1" s="1"/>
  <c r="AB29" i="1"/>
  <c r="AC29" i="1"/>
  <c r="AD29" i="1" s="1"/>
  <c r="AB30" i="1"/>
  <c r="AC30" i="1"/>
  <c r="AD30" i="1" s="1"/>
  <c r="AB31" i="1"/>
  <c r="AC31" i="1"/>
  <c r="AD31" i="1" s="1"/>
  <c r="AB32" i="1"/>
  <c r="AC32" i="1"/>
  <c r="AD32" i="1" s="1"/>
  <c r="AB33" i="1"/>
  <c r="AC33" i="1"/>
  <c r="AD33" i="1" s="1"/>
  <c r="AB34" i="1"/>
  <c r="AC34" i="1"/>
  <c r="AD34" i="1" s="1"/>
  <c r="AB35" i="1"/>
  <c r="AC35" i="1"/>
  <c r="AD35" i="1" s="1"/>
  <c r="AB36" i="1"/>
  <c r="AB37" i="1"/>
  <c r="AC37" i="1"/>
  <c r="AD37" i="1" s="1"/>
  <c r="AB38" i="1"/>
  <c r="AC38" i="1"/>
  <c r="AB39" i="1"/>
  <c r="AC39" i="1"/>
  <c r="AD39" i="1" s="1"/>
  <c r="AB40" i="1"/>
  <c r="AC40" i="1"/>
  <c r="AD40" i="1" s="1"/>
  <c r="AB41" i="1"/>
  <c r="AC41" i="1"/>
  <c r="AD41" i="1" s="1"/>
  <c r="AB42" i="1"/>
  <c r="AC42" i="1"/>
  <c r="AD42" i="1" s="1"/>
  <c r="AB43" i="1"/>
  <c r="AC43" i="1"/>
  <c r="AD43" i="1" s="1"/>
  <c r="AB44" i="1"/>
  <c r="AC44" i="1"/>
  <c r="AD44" i="1" s="1"/>
  <c r="AB45" i="1"/>
  <c r="AC45" i="1"/>
  <c r="AD45" i="1" s="1"/>
  <c r="AB46" i="1"/>
  <c r="AC46" i="1"/>
  <c r="AD46" i="1" s="1"/>
  <c r="AB47" i="1"/>
  <c r="AC47" i="1"/>
  <c r="AD47" i="1" s="1"/>
  <c r="AB48" i="1"/>
  <c r="AC48" i="1"/>
  <c r="AD48" i="1" s="1"/>
  <c r="AB49" i="1"/>
  <c r="AC49" i="1"/>
  <c r="AD49" i="1" s="1"/>
  <c r="AB50" i="1"/>
  <c r="AC50" i="1"/>
  <c r="AD50" i="1" s="1"/>
  <c r="AB51" i="1"/>
  <c r="AC51" i="1"/>
  <c r="AD51" i="1" s="1"/>
  <c r="AB52" i="1"/>
  <c r="AB53" i="1"/>
  <c r="AC53" i="1"/>
  <c r="AD53" i="1" s="1"/>
  <c r="AB54" i="1"/>
  <c r="AC54" i="1"/>
  <c r="AD54" i="1" s="1"/>
  <c r="AB55" i="1"/>
  <c r="AC55" i="1"/>
  <c r="AD55" i="1" s="1"/>
  <c r="AB56" i="1"/>
  <c r="AC56" i="1"/>
  <c r="AD56" i="1" s="1"/>
  <c r="AB57" i="1"/>
  <c r="AC57" i="1"/>
  <c r="AD57" i="1" s="1"/>
  <c r="AB58" i="1"/>
  <c r="AC58" i="1"/>
  <c r="AD58" i="1" s="1"/>
  <c r="AB59" i="1"/>
  <c r="AC59" i="1"/>
  <c r="AD59" i="1" s="1"/>
  <c r="AB60" i="1"/>
  <c r="AC60" i="1"/>
  <c r="AD60" i="1" s="1"/>
  <c r="AB61" i="1"/>
  <c r="AC61" i="1"/>
  <c r="AD61" i="1" s="1"/>
  <c r="AB62" i="1"/>
  <c r="AC62" i="1"/>
  <c r="AD62" i="1" s="1"/>
  <c r="AB63" i="1"/>
  <c r="AC63" i="1"/>
  <c r="AD63" i="1" s="1"/>
  <c r="AB64" i="1"/>
  <c r="AC64" i="1"/>
  <c r="AD64" i="1" s="1"/>
  <c r="AB65" i="1"/>
  <c r="AC65" i="1"/>
  <c r="AD65" i="1" s="1"/>
  <c r="AB66" i="1"/>
  <c r="AC66" i="1"/>
  <c r="AD66" i="1" s="1"/>
  <c r="AB67" i="1"/>
  <c r="AC67" i="1"/>
  <c r="AD67" i="1" s="1"/>
  <c r="AB68" i="1"/>
  <c r="AB69" i="1"/>
  <c r="AC69" i="1"/>
  <c r="AD69" i="1" s="1"/>
  <c r="AB70" i="1"/>
  <c r="AC70" i="1"/>
  <c r="AD70" i="1" s="1"/>
  <c r="AB71" i="1"/>
  <c r="AC71" i="1"/>
  <c r="AD71" i="1" s="1"/>
  <c r="AB72" i="1"/>
  <c r="AC72" i="1"/>
  <c r="AD72" i="1" s="1"/>
  <c r="AB73" i="1"/>
  <c r="AC73" i="1"/>
  <c r="AD73" i="1" s="1"/>
  <c r="AB74" i="1"/>
  <c r="AC74" i="1"/>
  <c r="AD74" i="1" s="1"/>
  <c r="AB75" i="1"/>
  <c r="AC75" i="1"/>
  <c r="AD75" i="1" s="1"/>
  <c r="AB76" i="1"/>
  <c r="AC76" i="1"/>
  <c r="AD76" i="1" s="1"/>
  <c r="AB77" i="1"/>
  <c r="AC77" i="1"/>
  <c r="AD77" i="1" s="1"/>
  <c r="AB78" i="1"/>
  <c r="AC78" i="1"/>
  <c r="AB79" i="1"/>
  <c r="AC79" i="1"/>
  <c r="AD79" i="1" s="1"/>
  <c r="AB80" i="1"/>
  <c r="AC80" i="1"/>
  <c r="AD80" i="1" s="1"/>
  <c r="AB81" i="1"/>
  <c r="AC81" i="1"/>
  <c r="AD81" i="1" s="1"/>
  <c r="AB82" i="1"/>
  <c r="AC82" i="1"/>
  <c r="AD82" i="1" s="1"/>
  <c r="AB83" i="1"/>
  <c r="AC83" i="1"/>
  <c r="AD83" i="1" s="1"/>
  <c r="AB84" i="1"/>
  <c r="AB85" i="1"/>
  <c r="AC85" i="1"/>
  <c r="AD85" i="1" s="1"/>
  <c r="AB86" i="1"/>
  <c r="AC86" i="1"/>
  <c r="AD86" i="1" s="1"/>
  <c r="AB87" i="1"/>
  <c r="AC87" i="1"/>
  <c r="AD87" i="1" s="1"/>
  <c r="AB88" i="1"/>
  <c r="AC88" i="1"/>
  <c r="AD88" i="1" s="1"/>
  <c r="AB89" i="1"/>
  <c r="AC89" i="1"/>
  <c r="AD89" i="1" s="1"/>
  <c r="AB90" i="1"/>
  <c r="AC90" i="1"/>
  <c r="AD90" i="1" s="1"/>
  <c r="AB91" i="1"/>
  <c r="AC91" i="1"/>
  <c r="AD91" i="1" s="1"/>
  <c r="AB92" i="1"/>
  <c r="AC92" i="1"/>
  <c r="AD92" i="1" s="1"/>
  <c r="X12" i="1"/>
  <c r="AC12" i="1" s="1"/>
  <c r="AD12" i="1" s="1"/>
  <c r="AB12" i="1"/>
  <c r="AD18" i="1" l="1"/>
  <c r="AD78" i="1"/>
  <c r="AD38" i="1"/>
  <c r="AB9" i="1"/>
  <c r="AD9" i="1" l="1"/>
  <c r="AC9" i="1"/>
</calcChain>
</file>

<file path=xl/sharedStrings.xml><?xml version="1.0" encoding="utf-8"?>
<sst xmlns="http://schemas.openxmlformats.org/spreadsheetml/2006/main" count="119" uniqueCount="87">
  <si>
    <t>No</t>
  </si>
  <si>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</si>
  <si>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</si>
  <si>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</si>
  <si>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</si>
  <si>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</si>
  <si>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</si>
  <si>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</si>
  <si>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</si>
  <si>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</si>
  <si>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</si>
  <si>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</si>
  <si>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</si>
  <si>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</si>
  <si>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</si>
  <si>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</si>
  <si>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</si>
  <si>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</si>
  <si>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</si>
  <si>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</si>
  <si>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</si>
  <si>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</si>
  <si>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</si>
  <si>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</si>
  <si>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</si>
  <si>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</si>
  <si>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</si>
  <si>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</si>
  <si>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</si>
  <si>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</si>
  <si>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</si>
  <si>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Car/bus</t>
  </si>
  <si>
    <t>Phone</t>
  </si>
  <si>
    <t>Hotel Name</t>
  </si>
  <si>
    <t>Single</t>
  </si>
  <si>
    <t>Double</t>
  </si>
  <si>
    <t>Departure</t>
  </si>
  <si>
    <t>PCR (exit)</t>
  </si>
  <si>
    <t>PCR (entry)</t>
  </si>
  <si>
    <t>Antigene (exit)</t>
  </si>
  <si>
    <t>No.</t>
  </si>
  <si>
    <t>Weight cat.</t>
  </si>
  <si>
    <t>Type</t>
  </si>
  <si>
    <t>Date</t>
  </si>
  <si>
    <t>Time</t>
  </si>
  <si>
    <t>No transfer (own car/bus)</t>
  </si>
  <si>
    <t>-</t>
  </si>
  <si>
    <t>no</t>
  </si>
  <si>
    <t>Yes (100€)</t>
  </si>
  <si>
    <t>BB</t>
  </si>
  <si>
    <t>HB</t>
  </si>
  <si>
    <t>FB</t>
  </si>
  <si>
    <t>Room Mate(s)</t>
  </si>
  <si>
    <t>Travel</t>
  </si>
  <si>
    <t>total</t>
  </si>
  <si>
    <t>Contact person on site 
(Covid-Manager)</t>
  </si>
  <si>
    <t>Address</t>
  </si>
  <si>
    <t>d</t>
  </si>
  <si>
    <t>total sum will be shown when 
all cells are filled</t>
  </si>
  <si>
    <t>Nation/Team</t>
  </si>
  <si>
    <t>Salzburg</t>
  </si>
  <si>
    <t>Hand-written forms will NOT be accepted!</t>
  </si>
  <si>
    <t>Yes (40€)</t>
  </si>
  <si>
    <t>Referee</t>
  </si>
  <si>
    <t xml:space="preserve">TC </t>
  </si>
  <si>
    <t>Hotel (Cat A) Single</t>
  </si>
  <si>
    <t>Hotel (Cat A) Double</t>
  </si>
  <si>
    <t>Hotel (Cat B) Single</t>
  </si>
  <si>
    <t>Hotel (Cat B) Double</t>
  </si>
  <si>
    <t>Antigene (entry)</t>
  </si>
  <si>
    <t>Train station Zell am See (25€)</t>
  </si>
  <si>
    <t>Hotel (Cat C) Single</t>
  </si>
  <si>
    <t>Hotel (Cat C) Double</t>
  </si>
  <si>
    <t>OS 7251</t>
  </si>
  <si>
    <t>Frankfurt</t>
  </si>
  <si>
    <t>Airport Salzburg (35€)</t>
  </si>
  <si>
    <t>Airport Munich (55€)</t>
  </si>
  <si>
    <t>Entry Fee</t>
  </si>
  <si>
    <t>vergan</t>
  </si>
  <si>
    <t>Polleres</t>
  </si>
  <si>
    <t>Michaela</t>
  </si>
  <si>
    <r>
      <t>Please return the form until latest</t>
    </r>
    <r>
      <rPr>
        <b/>
        <sz val="10"/>
        <color rgb="FFFF0000"/>
        <rFont val="Arial"/>
        <family val="2"/>
      </rPr>
      <t xml:space="preserve"> December 7th 2024 </t>
    </r>
    <r>
      <rPr>
        <b/>
        <sz val="10"/>
        <color theme="1"/>
        <rFont val="Arial"/>
        <family val="2"/>
      </rPr>
      <t>to events@judoaustria.at in excel format</t>
    </r>
  </si>
  <si>
    <t>Hotel (Cat A) Trpl/Quad</t>
  </si>
  <si>
    <t>Hotel (Cat B) Trpl/Quad</t>
  </si>
  <si>
    <t>Hotel (Cat C) Trpl/Quad</t>
  </si>
  <si>
    <t>Triple/Quad</t>
  </si>
  <si>
    <t>EJU OTC Mittersill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</si>
</sst>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3" fillId="5" borderId="2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2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20" xfId="0" applyFont="1" applyBorder="1"/>
    <xf numFmtId="0" fontId="12" fillId="6" borderId="0" xfId="0" applyFont="1" applyFill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/>
    <xf numFmtId="0" fontId="12" fillId="0" borderId="15" xfId="0" applyFont="1" applyBorder="1"/>
    <xf numFmtId="164" fontId="1" fillId="2" borderId="22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 applyProtection="1">
      <alignment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0" xfId="0" applyFo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469589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dimension ref="A1:AE92"/>
  <sheetViews>
    <sheetView tabSelected="1" zoomScaleNormal="100" workbookViewId="0">
      <pane xSplit="3" topLeftCell="D1" activePane="topRight" state="frozen"/>
      <selection pane="topRight" activeCell="C23" sqref="C23"/>
    </sheetView>
  </sheetViews>
  <sheetFormatPr baseColWidth="10" defaultColWidth="11.5" defaultRowHeight="12" x14ac:dyDescent="0.2"/>
  <cols>
    <col min="1" max="1" width="3.5" style="3" bestFit="1" customWidth="1"/>
    <col min="2" max="2" width="18.5" style="1" bestFit="1" customWidth="1"/>
    <col min="3" max="3" width="15" style="1" customWidth="1"/>
    <col min="4" max="4" width="10.5" style="3" customWidth="1"/>
    <col min="5" max="5" width="13.5" style="1" bestFit="1" customWidth="1"/>
    <col min="6" max="9" width="10.5" style="3" customWidth="1"/>
    <col min="10" max="10" width="12.5" style="3" customWidth="1"/>
    <col min="11" max="11" width="11.83203125" style="3" customWidth="1"/>
    <col min="12" max="12" width="10.5" style="3" customWidth="1"/>
    <col min="13" max="13" width="27.6640625" style="1" bestFit="1" customWidth="1"/>
    <col min="14" max="19" width="10.5" style="3" customWidth="1"/>
    <col min="20" max="20" width="27.33203125" style="1" bestFit="1" customWidth="1"/>
    <col min="21" max="21" width="16.5" style="1" bestFit="1" customWidth="1"/>
    <col min="22" max="22" width="11.83203125" style="3" customWidth="1"/>
    <col min="23" max="23" width="12.1640625" style="3" bestFit="1" customWidth="1"/>
    <col min="24" max="24" width="10.5" style="3" customWidth="1"/>
    <col min="25" max="25" width="17.5" style="1" customWidth="1"/>
    <col min="26" max="27" width="10.5" style="3" customWidth="1"/>
    <col min="28" max="28" width="9" style="3" bestFit="1" customWidth="1"/>
    <col min="29" max="29" width="8.5" style="3" customWidth="1"/>
    <col min="30" max="30" width="11.5" style="3"/>
    <col min="31" max="31" width="29.6640625" style="1" customWidth="1"/>
    <col min="32" max="16384" width="11.5" style="1"/>
  </cols>
  <sheetData>
    <row r="1" spans="1:31" ht="61.5" customHeight="1" x14ac:dyDescent="0.2">
      <c r="D1" s="4" t="s">
        <v>86</v>
      </c>
    </row>
    <row r="2" spans="1:31" x14ac:dyDescent="0.2">
      <c r="AD2" s="5"/>
    </row>
    <row r="3" spans="1:31" ht="25" customHeight="1" x14ac:dyDescent="0.2">
      <c r="B3" s="6" t="s">
        <v>59</v>
      </c>
      <c r="C3" s="74"/>
      <c r="D3" s="75"/>
      <c r="E3" s="76"/>
      <c r="F3" s="6" t="s">
        <v>25</v>
      </c>
      <c r="G3" s="74"/>
      <c r="H3" s="76"/>
      <c r="I3" s="6" t="s">
        <v>56</v>
      </c>
      <c r="J3" s="74"/>
      <c r="K3" s="76"/>
      <c r="L3" s="6" t="s">
        <v>26</v>
      </c>
      <c r="M3" s="2"/>
    </row>
    <row r="4" spans="1:31" ht="15" customHeight="1" x14ac:dyDescent="0.2">
      <c r="B4" s="3"/>
      <c r="C4" s="3"/>
      <c r="E4" s="3"/>
      <c r="AD4" s="65" t="s">
        <v>58</v>
      </c>
    </row>
    <row r="5" spans="1:31" ht="25" customHeight="1" x14ac:dyDescent="0.2">
      <c r="B5" s="7" t="s">
        <v>55</v>
      </c>
      <c r="C5" s="74"/>
      <c r="D5" s="75"/>
      <c r="E5" s="76"/>
      <c r="F5" s="6" t="s">
        <v>32</v>
      </c>
      <c r="G5" s="74"/>
      <c r="H5" s="76"/>
      <c r="I5" s="6" t="s">
        <v>26</v>
      </c>
      <c r="J5" s="74"/>
      <c r="K5" s="76"/>
      <c r="L5" s="1"/>
      <c r="AD5" s="66"/>
    </row>
    <row r="6" spans="1:31" ht="25" customHeight="1" thickBot="1" x14ac:dyDescent="0.25">
      <c r="B6" s="7"/>
      <c r="C6" s="3"/>
      <c r="E6" s="3"/>
      <c r="F6" s="6"/>
      <c r="I6" s="6"/>
      <c r="L6" s="1"/>
      <c r="AD6" s="66"/>
    </row>
    <row r="7" spans="1:31" ht="15.75" customHeight="1" x14ac:dyDescent="0.2">
      <c r="B7" s="71" t="s">
        <v>81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AD7" s="66"/>
    </row>
    <row r="8" spans="1:31" ht="21" customHeight="1" thickBot="1" x14ac:dyDescent="0.25">
      <c r="B8" s="68" t="s">
        <v>61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70"/>
      <c r="AD8" s="67"/>
    </row>
    <row r="9" spans="1:31" ht="14.25" customHeight="1" thickBot="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AA9" s="47">
        <f>SUM(AA13:AA92)</f>
        <v>0</v>
      </c>
      <c r="AB9" s="9">
        <f>SUM(AB13:AB92)</f>
        <v>0</v>
      </c>
      <c r="AC9" s="10">
        <f>SUM(AC13:AC92)</f>
        <v>0</v>
      </c>
      <c r="AD9" s="11">
        <f>SUM(AD13:AD92)</f>
        <v>0</v>
      </c>
    </row>
    <row r="10" spans="1:31" s="12" customFormat="1" ht="13" thickBot="1" x14ac:dyDescent="0.25">
      <c r="A10" s="85" t="s">
        <v>15</v>
      </c>
      <c r="B10" s="86"/>
      <c r="C10" s="86"/>
      <c r="D10" s="86"/>
      <c r="E10" s="86"/>
      <c r="F10" s="87"/>
      <c r="G10" s="79" t="s">
        <v>5</v>
      </c>
      <c r="H10" s="80"/>
      <c r="I10" s="80"/>
      <c r="J10" s="80"/>
      <c r="K10" s="80"/>
      <c r="L10" s="80"/>
      <c r="M10" s="81"/>
      <c r="N10" s="79" t="s">
        <v>36</v>
      </c>
      <c r="O10" s="80"/>
      <c r="P10" s="80"/>
      <c r="Q10" s="80"/>
      <c r="R10" s="80"/>
      <c r="S10" s="80"/>
      <c r="T10" s="81"/>
      <c r="U10" s="82" t="s">
        <v>9</v>
      </c>
      <c r="V10" s="83"/>
      <c r="W10" s="83"/>
      <c r="X10" s="83"/>
      <c r="Y10" s="83"/>
      <c r="Z10" s="84"/>
      <c r="AA10" s="17"/>
      <c r="AB10" s="88"/>
      <c r="AC10" s="88"/>
      <c r="AD10" s="89"/>
      <c r="AE10" s="77" t="s">
        <v>14</v>
      </c>
    </row>
    <row r="11" spans="1:31" s="12" customFormat="1" ht="13" thickBot="1" x14ac:dyDescent="0.25">
      <c r="A11" s="13" t="s">
        <v>40</v>
      </c>
      <c r="B11" s="13" t="s">
        <v>1</v>
      </c>
      <c r="C11" s="13" t="s">
        <v>2</v>
      </c>
      <c r="D11" s="13" t="s">
        <v>3</v>
      </c>
      <c r="E11" s="13" t="s">
        <v>4</v>
      </c>
      <c r="F11" s="13" t="s">
        <v>41</v>
      </c>
      <c r="G11" s="14" t="s">
        <v>42</v>
      </c>
      <c r="H11" s="14" t="s">
        <v>43</v>
      </c>
      <c r="I11" s="14" t="s">
        <v>44</v>
      </c>
      <c r="J11" s="14" t="s">
        <v>40</v>
      </c>
      <c r="K11" s="14" t="s">
        <v>6</v>
      </c>
      <c r="L11" s="14" t="s">
        <v>7</v>
      </c>
      <c r="M11" s="14" t="s">
        <v>8</v>
      </c>
      <c r="N11" s="14" t="s">
        <v>42</v>
      </c>
      <c r="O11" s="14" t="s">
        <v>43</v>
      </c>
      <c r="P11" s="14" t="s">
        <v>44</v>
      </c>
      <c r="Q11" s="14" t="s">
        <v>40</v>
      </c>
      <c r="R11" s="14" t="s">
        <v>6</v>
      </c>
      <c r="S11" s="14" t="s">
        <v>7</v>
      </c>
      <c r="T11" s="14" t="s">
        <v>8</v>
      </c>
      <c r="U11" s="15" t="s">
        <v>9</v>
      </c>
      <c r="V11" s="15" t="s">
        <v>10</v>
      </c>
      <c r="W11" s="15" t="s">
        <v>11</v>
      </c>
      <c r="X11" s="15" t="s">
        <v>13</v>
      </c>
      <c r="Y11" s="15" t="s">
        <v>52</v>
      </c>
      <c r="Z11" s="15" t="s">
        <v>16</v>
      </c>
      <c r="AA11" s="13" t="s">
        <v>77</v>
      </c>
      <c r="AB11" s="14" t="s">
        <v>53</v>
      </c>
      <c r="AC11" s="15" t="s">
        <v>9</v>
      </c>
      <c r="AD11" s="16" t="s">
        <v>54</v>
      </c>
      <c r="AE11" s="78"/>
    </row>
    <row r="12" spans="1:31" s="63" customFormat="1" x14ac:dyDescent="0.2">
      <c r="A12" s="49">
        <v>0</v>
      </c>
      <c r="B12" s="17" t="s">
        <v>79</v>
      </c>
      <c r="C12" s="17" t="s">
        <v>80</v>
      </c>
      <c r="D12" s="49" t="s">
        <v>18</v>
      </c>
      <c r="E12" s="17" t="s">
        <v>20</v>
      </c>
      <c r="F12" s="49">
        <v>70</v>
      </c>
      <c r="G12" s="50" t="s">
        <v>31</v>
      </c>
      <c r="H12" s="51">
        <v>45663</v>
      </c>
      <c r="I12" s="52">
        <v>0.33333333333333331</v>
      </c>
      <c r="J12" s="50"/>
      <c r="K12" s="50"/>
      <c r="L12" s="50"/>
      <c r="M12" s="53" t="s">
        <v>45</v>
      </c>
      <c r="N12" s="50" t="s">
        <v>29</v>
      </c>
      <c r="O12" s="54">
        <v>45672</v>
      </c>
      <c r="P12" s="52">
        <v>0.60069444444444442</v>
      </c>
      <c r="Q12" s="50" t="s">
        <v>73</v>
      </c>
      <c r="R12" s="50" t="s">
        <v>60</v>
      </c>
      <c r="S12" s="50" t="s">
        <v>74</v>
      </c>
      <c r="T12" s="55" t="s">
        <v>75</v>
      </c>
      <c r="U12" s="64" t="s">
        <v>65</v>
      </c>
      <c r="V12" s="57">
        <v>45663</v>
      </c>
      <c r="W12" s="57">
        <v>45672</v>
      </c>
      <c r="X12" s="58">
        <f>W12-V12</f>
        <v>9</v>
      </c>
      <c r="Y12" s="56"/>
      <c r="Z12" s="58" t="s">
        <v>51</v>
      </c>
      <c r="AA12" s="59">
        <f>IF(E12&lt;&gt;"",VLOOKUP(E12,Data!$B$5:$C$11,2,FALSE),"")</f>
        <v>50</v>
      </c>
      <c r="AB12" s="60">
        <f>IF(M12&lt;&gt;"",VLOOKUP(M12,Data!$G$5:$H$9,2,)+VLOOKUP(T12,Data!$G$5:$H$9,2,),"")</f>
        <v>35</v>
      </c>
      <c r="AC12" s="61">
        <f>IF(U12&lt;&gt;"",(VLOOKUP(U12,Data!$I$5:$J$13,2,)*X12)+(VLOOKUP(Z12,Data!$O$5:$P$7,2,)*X12),"")</f>
        <v>1692</v>
      </c>
      <c r="AD12" s="21">
        <f t="shared" ref="AD12:AD14" si="0">IF(AND(AA12&lt;&gt;"",AB12&lt;&gt;"",AC12&gt;0,AC12&lt;&gt;""),SUM(AA12,AB12,AC12),"")</f>
        <v>1777</v>
      </c>
      <c r="AE12" s="62" t="s">
        <v>78</v>
      </c>
    </row>
    <row r="13" spans="1:31" x14ac:dyDescent="0.2">
      <c r="A13" s="18">
        <v>1</v>
      </c>
      <c r="B13" s="32"/>
      <c r="C13" s="32"/>
      <c r="D13" s="31"/>
      <c r="E13" s="32"/>
      <c r="F13" s="31"/>
      <c r="G13" s="22"/>
      <c r="H13" s="24"/>
      <c r="I13" s="25"/>
      <c r="J13" s="22"/>
      <c r="K13" s="22"/>
      <c r="L13" s="22"/>
      <c r="M13" s="23"/>
      <c r="N13" s="22"/>
      <c r="O13" s="24"/>
      <c r="P13" s="25"/>
      <c r="Q13" s="22"/>
      <c r="R13" s="22"/>
      <c r="S13" s="22"/>
      <c r="T13" s="23"/>
      <c r="U13" s="26"/>
      <c r="V13" s="27"/>
      <c r="W13" s="27"/>
      <c r="X13" s="28">
        <f t="shared" ref="X13:X14" si="1">W13-V13</f>
        <v>0</v>
      </c>
      <c r="Y13" s="26"/>
      <c r="Z13" s="29"/>
      <c r="AA13" s="48" t="str">
        <f>IF(E13&lt;&gt;"",VLOOKUP(E13,Data!$B$5:$C$11,2,FALSE),"")</f>
        <v/>
      </c>
      <c r="AB13" s="19" t="str">
        <f>IF(M13&lt;&gt;"",VLOOKUP(M13,Data!$G$5:$H$9,2,)+VLOOKUP(T13,Data!$G$5:$H$9,2,),"")</f>
        <v/>
      </c>
      <c r="AC13" s="20" t="str">
        <f>IF(U13&lt;&gt;"",(VLOOKUP(U13,Data!$I$5:$J$13,2,)*X13)+(VLOOKUP(Z13,Data!$O$5:$P$7,2,)*X13),"")</f>
        <v/>
      </c>
      <c r="AD13" s="21" t="str">
        <f t="shared" si="0"/>
        <v/>
      </c>
      <c r="AE13" s="30"/>
    </row>
    <row r="14" spans="1:31" x14ac:dyDescent="0.2">
      <c r="A14" s="18">
        <v>2</v>
      </c>
      <c r="B14" s="32"/>
      <c r="C14" s="32"/>
      <c r="D14" s="31"/>
      <c r="E14" s="32"/>
      <c r="F14" s="31"/>
      <c r="G14" s="22"/>
      <c r="H14" s="24"/>
      <c r="I14" s="22"/>
      <c r="J14" s="22"/>
      <c r="K14" s="22"/>
      <c r="L14" s="22"/>
      <c r="M14" s="23"/>
      <c r="N14" s="22"/>
      <c r="O14" s="24"/>
      <c r="P14" s="22"/>
      <c r="Q14" s="22"/>
      <c r="R14" s="22"/>
      <c r="S14" s="22"/>
      <c r="T14" s="23"/>
      <c r="U14" s="26"/>
      <c r="V14" s="27"/>
      <c r="W14" s="27"/>
      <c r="X14" s="28">
        <f t="shared" si="1"/>
        <v>0</v>
      </c>
      <c r="Y14" s="26"/>
      <c r="Z14" s="29"/>
      <c r="AA14" s="48" t="str">
        <f>IF(E14&lt;&gt;"",VLOOKUP(E14,Data!$B$5:$C$11,2,FALSE),"")</f>
        <v/>
      </c>
      <c r="AB14" s="19" t="str">
        <f>IF(M14&lt;&gt;"",VLOOKUP(M14,Data!$G$5:$H$9,2,)+VLOOKUP(T14,Data!$G$5:$H$9,2,),"")</f>
        <v/>
      </c>
      <c r="AC14" s="20" t="str">
        <f>IF(U14&lt;&gt;"",(VLOOKUP(U14,Data!$I$5:$J$13,2,)*X14)+(VLOOKUP(Z14,Data!$O$5:$P$7,2,)*X14),"")</f>
        <v/>
      </c>
      <c r="AD14" s="21" t="str">
        <f t="shared" si="0"/>
        <v/>
      </c>
      <c r="AE14" s="30"/>
    </row>
    <row r="15" spans="1:31" x14ac:dyDescent="0.2">
      <c r="A15" s="18">
        <v>3</v>
      </c>
      <c r="B15" s="32"/>
      <c r="C15" s="32"/>
      <c r="D15" s="31"/>
      <c r="E15" s="32"/>
      <c r="F15" s="31"/>
      <c r="G15" s="22"/>
      <c r="H15" s="24"/>
      <c r="I15" s="22"/>
      <c r="J15" s="22"/>
      <c r="K15" s="22"/>
      <c r="L15" s="22"/>
      <c r="M15" s="23"/>
      <c r="N15" s="22"/>
      <c r="O15" s="24"/>
      <c r="P15" s="22"/>
      <c r="Q15" s="22"/>
      <c r="R15" s="22"/>
      <c r="S15" s="22"/>
      <c r="T15" s="23"/>
      <c r="U15" s="26"/>
      <c r="V15" s="27"/>
      <c r="W15" s="27"/>
      <c r="X15" s="28">
        <f t="shared" ref="X15:X35" si="2">W15-V15</f>
        <v>0</v>
      </c>
      <c r="Y15" s="26"/>
      <c r="Z15" s="29"/>
      <c r="AA15" s="48" t="str">
        <f>IF(E15&lt;&gt;"",VLOOKUP(E15,Data!$B$5:$C$11,2,FALSE),"")</f>
        <v/>
      </c>
      <c r="AB15" s="19" t="str">
        <f>IF(M15&lt;&gt;"",VLOOKUP(M15,Data!$G$5:$H$9,2,)+VLOOKUP(T15,Data!$G$5:$H$9,2,),"")</f>
        <v/>
      </c>
      <c r="AC15" s="20" t="str">
        <f>IF(U15&lt;&gt;"",(VLOOKUP(U15,Data!$I$5:$J$13,2,)*X15)+(VLOOKUP(Z15,Data!$O$5:$P$7,2,)*X15),"")</f>
        <v/>
      </c>
      <c r="AD15" s="21" t="str">
        <f t="shared" ref="AD15:AD78" si="3">IF(AND(AA15&lt;&gt;"",AB15&lt;&gt;"",AC15&gt;0,AC15&lt;&gt;""),SUM(AA15,AB15,AC15),"")</f>
        <v/>
      </c>
      <c r="AE15" s="30"/>
    </row>
    <row r="16" spans="1:31" x14ac:dyDescent="0.2">
      <c r="A16" s="18">
        <v>4</v>
      </c>
      <c r="B16" s="32"/>
      <c r="C16" s="32"/>
      <c r="D16" s="31"/>
      <c r="E16" s="32"/>
      <c r="F16" s="31"/>
      <c r="G16" s="22"/>
      <c r="H16" s="24"/>
      <c r="I16" s="22"/>
      <c r="J16" s="22"/>
      <c r="K16" s="22"/>
      <c r="L16" s="22"/>
      <c r="M16" s="23"/>
      <c r="N16" s="22"/>
      <c r="O16" s="24"/>
      <c r="P16" s="22"/>
      <c r="Q16" s="22"/>
      <c r="R16" s="22"/>
      <c r="S16" s="22"/>
      <c r="T16" s="23"/>
      <c r="U16" s="26"/>
      <c r="V16" s="27"/>
      <c r="W16" s="27"/>
      <c r="X16" s="28">
        <f t="shared" si="2"/>
        <v>0</v>
      </c>
      <c r="Y16" s="26"/>
      <c r="Z16" s="29"/>
      <c r="AA16" s="48" t="str">
        <f>IF(E16&lt;&gt;"",VLOOKUP(E16,Data!$B$5:$C$11,2,FALSE),"")</f>
        <v/>
      </c>
      <c r="AB16" s="19" t="str">
        <f>IF(M16&lt;&gt;"",VLOOKUP(M16,Data!$G$5:$H$9,2,)+VLOOKUP(T16,Data!$G$5:$H$9,2,),"")</f>
        <v/>
      </c>
      <c r="AC16" s="20" t="str">
        <f>IF(U16&lt;&gt;"",(VLOOKUP(U16,Data!$I$5:$J$13,2,)*X16)+(VLOOKUP(Z16,Data!$O$5:$P$7,2,)*X16),"")</f>
        <v/>
      </c>
      <c r="AD16" s="21" t="str">
        <f t="shared" si="3"/>
        <v/>
      </c>
      <c r="AE16" s="30"/>
    </row>
    <row r="17" spans="1:31" x14ac:dyDescent="0.2">
      <c r="A17" s="18">
        <v>5</v>
      </c>
      <c r="B17" s="32"/>
      <c r="C17" s="32"/>
      <c r="D17" s="31"/>
      <c r="E17" s="32"/>
      <c r="F17" s="31"/>
      <c r="G17" s="22"/>
      <c r="H17" s="24"/>
      <c r="I17" s="22"/>
      <c r="J17" s="22"/>
      <c r="K17" s="22"/>
      <c r="L17" s="22"/>
      <c r="M17" s="23"/>
      <c r="N17" s="22"/>
      <c r="O17" s="24"/>
      <c r="P17" s="22"/>
      <c r="Q17" s="22"/>
      <c r="R17" s="22"/>
      <c r="S17" s="22"/>
      <c r="T17" s="23"/>
      <c r="U17" s="26"/>
      <c r="V17" s="27"/>
      <c r="W17" s="27"/>
      <c r="X17" s="28">
        <f t="shared" si="2"/>
        <v>0</v>
      </c>
      <c r="Y17" s="26"/>
      <c r="Z17" s="29"/>
      <c r="AA17" s="48" t="str">
        <f>IF(E17&lt;&gt;"",VLOOKUP(E17,Data!$B$5:$C$11,2,FALSE),"")</f>
        <v/>
      </c>
      <c r="AB17" s="19" t="str">
        <f>IF(M17&lt;&gt;"",VLOOKUP(M17,Data!$G$5:$H$9,2,)+VLOOKUP(T17,Data!$G$5:$H$9,2,),"")</f>
        <v/>
      </c>
      <c r="AC17" s="20" t="str">
        <f>IF(U17&lt;&gt;"",(VLOOKUP(U17,Data!$I$5:$J$13,2,)*X17)+(VLOOKUP(Z17,Data!$O$5:$P$7,2,)*X17),"")</f>
        <v/>
      </c>
      <c r="AD17" s="21" t="str">
        <f t="shared" si="3"/>
        <v/>
      </c>
      <c r="AE17" s="30"/>
    </row>
    <row r="18" spans="1:31" x14ac:dyDescent="0.2">
      <c r="A18" s="18">
        <v>6</v>
      </c>
      <c r="B18" s="32"/>
      <c r="C18" s="32"/>
      <c r="D18" s="31"/>
      <c r="E18" s="32"/>
      <c r="F18" s="31"/>
      <c r="G18" s="22"/>
      <c r="H18" s="24"/>
      <c r="I18" s="22"/>
      <c r="J18" s="22"/>
      <c r="K18" s="22"/>
      <c r="L18" s="22"/>
      <c r="M18" s="23"/>
      <c r="N18" s="22"/>
      <c r="O18" s="24"/>
      <c r="P18" s="22"/>
      <c r="Q18" s="22"/>
      <c r="R18" s="22"/>
      <c r="S18" s="22"/>
      <c r="T18" s="23"/>
      <c r="U18" s="26"/>
      <c r="V18" s="27"/>
      <c r="W18" s="27"/>
      <c r="X18" s="28">
        <f t="shared" si="2"/>
        <v>0</v>
      </c>
      <c r="Y18" s="26"/>
      <c r="Z18" s="29"/>
      <c r="AA18" s="48" t="str">
        <f>IF(E18&lt;&gt;"",VLOOKUP(E18,Data!$B$5:$C$11,2,FALSE),"")</f>
        <v/>
      </c>
      <c r="AB18" s="19" t="str">
        <f>IF(M18&lt;&gt;"",VLOOKUP(M18,Data!$G$5:$H$9,2,)+VLOOKUP(T18,Data!$G$5:$H$9,2,),"")</f>
        <v/>
      </c>
      <c r="AC18" s="20" t="str">
        <f>IF(U18&lt;&gt;"",(VLOOKUP(U18,Data!$I$5:$J$13,2,)*X18)+(VLOOKUP(Z18,Data!$O$5:$P$7,2,)*X18),"")</f>
        <v/>
      </c>
      <c r="AD18" s="21" t="str">
        <f t="shared" si="3"/>
        <v/>
      </c>
      <c r="AE18" s="30"/>
    </row>
    <row r="19" spans="1:31" x14ac:dyDescent="0.2">
      <c r="A19" s="18">
        <v>7</v>
      </c>
      <c r="B19" s="32"/>
      <c r="C19" s="32"/>
      <c r="D19" s="31"/>
      <c r="E19" s="32"/>
      <c r="F19" s="31"/>
      <c r="G19" s="22"/>
      <c r="H19" s="24"/>
      <c r="I19" s="22"/>
      <c r="J19" s="22"/>
      <c r="K19" s="22"/>
      <c r="L19" s="22"/>
      <c r="M19" s="23"/>
      <c r="N19" s="22"/>
      <c r="O19" s="24"/>
      <c r="P19" s="22"/>
      <c r="Q19" s="22"/>
      <c r="R19" s="22"/>
      <c r="S19" s="22"/>
      <c r="T19" s="23"/>
      <c r="U19" s="26"/>
      <c r="V19" s="27"/>
      <c r="W19" s="27"/>
      <c r="X19" s="28">
        <f t="shared" si="2"/>
        <v>0</v>
      </c>
      <c r="Y19" s="26"/>
      <c r="Z19" s="29"/>
      <c r="AA19" s="48" t="str">
        <f>IF(E19&lt;&gt;"",VLOOKUP(E19,Data!$B$5:$C$11,2,FALSE),"")</f>
        <v/>
      </c>
      <c r="AB19" s="19" t="str">
        <f>IF(M19&lt;&gt;"",VLOOKUP(M19,Data!$G$5:$H$9,2,)+VLOOKUP(T19,Data!$G$5:$H$9,2,),"")</f>
        <v/>
      </c>
      <c r="AC19" s="20" t="str">
        <f>IF(U19&lt;&gt;"",(VLOOKUP(U19,Data!$I$5:$J$13,2,)*X19)+(VLOOKUP(Z19,Data!$O$5:$P$7,2,)*X19),"")</f>
        <v/>
      </c>
      <c r="AD19" s="21" t="str">
        <f t="shared" si="3"/>
        <v/>
      </c>
      <c r="AE19" s="30"/>
    </row>
    <row r="20" spans="1:31" x14ac:dyDescent="0.2">
      <c r="A20" s="18">
        <v>8</v>
      </c>
      <c r="B20" s="32"/>
      <c r="C20" s="32"/>
      <c r="D20" s="31"/>
      <c r="E20" s="32"/>
      <c r="F20" s="31"/>
      <c r="G20" s="22"/>
      <c r="H20" s="24"/>
      <c r="I20" s="22"/>
      <c r="J20" s="22"/>
      <c r="K20" s="22"/>
      <c r="L20" s="22"/>
      <c r="M20" s="23"/>
      <c r="N20" s="22"/>
      <c r="O20" s="24"/>
      <c r="P20" s="22"/>
      <c r="Q20" s="22"/>
      <c r="R20" s="22"/>
      <c r="S20" s="22"/>
      <c r="T20" s="23"/>
      <c r="U20" s="26"/>
      <c r="V20" s="27"/>
      <c r="W20" s="27"/>
      <c r="X20" s="28">
        <f t="shared" si="2"/>
        <v>0</v>
      </c>
      <c r="Y20" s="26"/>
      <c r="Z20" s="29"/>
      <c r="AA20" s="48" t="str">
        <f>IF(E20&lt;&gt;"",VLOOKUP(E20,Data!$B$5:$C$11,2,FALSE),"")</f>
        <v/>
      </c>
      <c r="AB20" s="19" t="str">
        <f>IF(M20&lt;&gt;"",VLOOKUP(M20,Data!$G$5:$H$9,2,)+VLOOKUP(T20,Data!$G$5:$H$9,2,),"")</f>
        <v/>
      </c>
      <c r="AC20" s="20" t="str">
        <f>IF(U20&lt;&gt;"",(VLOOKUP(U20,Data!$I$5:$J$13,2,)*X20)+(VLOOKUP(Z20,Data!$O$5:$P$7,2,)*X20),"")</f>
        <v/>
      </c>
      <c r="AD20" s="21" t="str">
        <f t="shared" si="3"/>
        <v/>
      </c>
      <c r="AE20" s="30"/>
    </row>
    <row r="21" spans="1:31" x14ac:dyDescent="0.2">
      <c r="A21" s="18">
        <v>9</v>
      </c>
      <c r="B21" s="32"/>
      <c r="C21" s="32"/>
      <c r="D21" s="31"/>
      <c r="E21" s="32"/>
      <c r="F21" s="31"/>
      <c r="G21" s="22"/>
      <c r="H21" s="24"/>
      <c r="I21" s="22"/>
      <c r="J21" s="22"/>
      <c r="K21" s="22"/>
      <c r="L21" s="22"/>
      <c r="M21" s="23"/>
      <c r="N21" s="22"/>
      <c r="O21" s="24"/>
      <c r="P21" s="22"/>
      <c r="Q21" s="22"/>
      <c r="R21" s="22"/>
      <c r="S21" s="22"/>
      <c r="T21" s="23"/>
      <c r="U21" s="26"/>
      <c r="V21" s="27"/>
      <c r="W21" s="27"/>
      <c r="X21" s="28">
        <f t="shared" si="2"/>
        <v>0</v>
      </c>
      <c r="Y21" s="26"/>
      <c r="Z21" s="29"/>
      <c r="AA21" s="48" t="str">
        <f>IF(E21&lt;&gt;"",VLOOKUP(E21,Data!$B$5:$C$11,2,FALSE),"")</f>
        <v/>
      </c>
      <c r="AB21" s="19" t="str">
        <f>IF(M21&lt;&gt;"",VLOOKUP(M21,Data!$G$5:$H$9,2,)+VLOOKUP(T21,Data!$G$5:$H$9,2,),"")</f>
        <v/>
      </c>
      <c r="AC21" s="20" t="str">
        <f>IF(U21&lt;&gt;"",(VLOOKUP(U21,Data!$I$5:$J$13,2,)*X21)+(VLOOKUP(Z21,Data!$O$5:$P$7,2,)*X21),"")</f>
        <v/>
      </c>
      <c r="AD21" s="21" t="str">
        <f t="shared" si="3"/>
        <v/>
      </c>
      <c r="AE21" s="30"/>
    </row>
    <row r="22" spans="1:31" x14ac:dyDescent="0.2">
      <c r="A22" s="18">
        <v>10</v>
      </c>
      <c r="B22" s="32"/>
      <c r="C22" s="32"/>
      <c r="D22" s="31"/>
      <c r="E22" s="32"/>
      <c r="F22" s="31"/>
      <c r="G22" s="22"/>
      <c r="H22" s="24"/>
      <c r="I22" s="22"/>
      <c r="J22" s="22"/>
      <c r="K22" s="22"/>
      <c r="L22" s="22"/>
      <c r="M22" s="23"/>
      <c r="N22" s="22"/>
      <c r="O22" s="24"/>
      <c r="P22" s="22"/>
      <c r="Q22" s="22"/>
      <c r="R22" s="22"/>
      <c r="S22" s="22"/>
      <c r="T22" s="23"/>
      <c r="U22" s="26"/>
      <c r="V22" s="27"/>
      <c r="W22" s="27"/>
      <c r="X22" s="28">
        <f t="shared" si="2"/>
        <v>0</v>
      </c>
      <c r="Y22" s="26"/>
      <c r="Z22" s="29"/>
      <c r="AA22" s="48" t="str">
        <f>IF(E22&lt;&gt;"",VLOOKUP(E22,Data!$B$5:$C$11,2,FALSE),"")</f>
        <v/>
      </c>
      <c r="AB22" s="19" t="str">
        <f>IF(M22&lt;&gt;"",VLOOKUP(M22,Data!$G$5:$H$9,2,)+VLOOKUP(T22,Data!$G$5:$H$9,2,),"")</f>
        <v/>
      </c>
      <c r="AC22" s="20" t="str">
        <f>IF(U22&lt;&gt;"",(VLOOKUP(U22,Data!$I$5:$J$13,2,)*X22)+(VLOOKUP(Z22,Data!$O$5:$P$7,2,)*X22),"")</f>
        <v/>
      </c>
      <c r="AD22" s="21" t="str">
        <f t="shared" si="3"/>
        <v/>
      </c>
      <c r="AE22" s="30"/>
    </row>
    <row r="23" spans="1:31" x14ac:dyDescent="0.2">
      <c r="A23" s="18">
        <v>11</v>
      </c>
      <c r="B23" s="32"/>
      <c r="C23" s="32"/>
      <c r="D23" s="31"/>
      <c r="E23" s="32"/>
      <c r="F23" s="31"/>
      <c r="G23" s="22"/>
      <c r="H23" s="24"/>
      <c r="I23" s="22"/>
      <c r="J23" s="22"/>
      <c r="K23" s="22"/>
      <c r="L23" s="22"/>
      <c r="M23" s="23"/>
      <c r="N23" s="22"/>
      <c r="O23" s="24"/>
      <c r="P23" s="22"/>
      <c r="Q23" s="22"/>
      <c r="R23" s="22"/>
      <c r="S23" s="22"/>
      <c r="T23" s="23"/>
      <c r="U23" s="26"/>
      <c r="V23" s="27"/>
      <c r="W23" s="27"/>
      <c r="X23" s="28">
        <f t="shared" si="2"/>
        <v>0</v>
      </c>
      <c r="Y23" s="26"/>
      <c r="Z23" s="29"/>
      <c r="AA23" s="48" t="str">
        <f>IF(E23&lt;&gt;"",VLOOKUP(E23,Data!$B$5:$C$11,2,FALSE),"")</f>
        <v/>
      </c>
      <c r="AB23" s="19" t="str">
        <f>IF(M23&lt;&gt;"",VLOOKUP(M23,Data!$G$5:$H$9,2,)+VLOOKUP(T23,Data!$G$5:$H$9,2,),"")</f>
        <v/>
      </c>
      <c r="AC23" s="20" t="str">
        <f>IF(U23&lt;&gt;"",(VLOOKUP(U23,Data!$I$5:$J$13,2,)*X23)+(VLOOKUP(Z23,Data!$O$5:$P$7,2,)*X23),"")</f>
        <v/>
      </c>
      <c r="AD23" s="21" t="str">
        <f t="shared" si="3"/>
        <v/>
      </c>
      <c r="AE23" s="30"/>
    </row>
    <row r="24" spans="1:31" x14ac:dyDescent="0.2">
      <c r="A24" s="18">
        <v>12</v>
      </c>
      <c r="B24" s="32"/>
      <c r="C24" s="32"/>
      <c r="D24" s="31"/>
      <c r="E24" s="32"/>
      <c r="F24" s="31"/>
      <c r="G24" s="22"/>
      <c r="H24" s="24"/>
      <c r="I24" s="22"/>
      <c r="J24" s="22"/>
      <c r="K24" s="22"/>
      <c r="L24" s="22"/>
      <c r="M24" s="23"/>
      <c r="N24" s="22"/>
      <c r="O24" s="24"/>
      <c r="P24" s="22"/>
      <c r="Q24" s="22"/>
      <c r="R24" s="22"/>
      <c r="S24" s="22"/>
      <c r="T24" s="23"/>
      <c r="U24" s="26"/>
      <c r="V24" s="27"/>
      <c r="W24" s="27"/>
      <c r="X24" s="28">
        <f t="shared" si="2"/>
        <v>0</v>
      </c>
      <c r="Y24" s="26"/>
      <c r="Z24" s="29"/>
      <c r="AA24" s="48" t="str">
        <f>IF(E24&lt;&gt;"",VLOOKUP(E24,Data!$B$5:$C$11,2,FALSE),"")</f>
        <v/>
      </c>
      <c r="AB24" s="19" t="str">
        <f>IF(M24&lt;&gt;"",VLOOKUP(M24,Data!$G$5:$H$9,2,)+VLOOKUP(T24,Data!$G$5:$H$9,2,),"")</f>
        <v/>
      </c>
      <c r="AC24" s="20" t="str">
        <f>IF(U24&lt;&gt;"",(VLOOKUP(U24,Data!$I$5:$J$13,2,)*X24)+(VLOOKUP(Z24,Data!$O$5:$P$7,2,)*X24),"")</f>
        <v/>
      </c>
      <c r="AD24" s="21" t="str">
        <f t="shared" si="3"/>
        <v/>
      </c>
      <c r="AE24" s="30"/>
    </row>
    <row r="25" spans="1:31" x14ac:dyDescent="0.2">
      <c r="A25" s="18">
        <v>13</v>
      </c>
      <c r="B25" s="32"/>
      <c r="C25" s="32"/>
      <c r="D25" s="31"/>
      <c r="E25" s="32"/>
      <c r="F25" s="31"/>
      <c r="G25" s="22"/>
      <c r="H25" s="24"/>
      <c r="I25" s="22"/>
      <c r="J25" s="22"/>
      <c r="K25" s="22"/>
      <c r="L25" s="22"/>
      <c r="M25" s="23"/>
      <c r="N25" s="22"/>
      <c r="O25" s="24"/>
      <c r="P25" s="22"/>
      <c r="Q25" s="22"/>
      <c r="R25" s="22"/>
      <c r="S25" s="22"/>
      <c r="T25" s="23"/>
      <c r="U25" s="26"/>
      <c r="V25" s="27"/>
      <c r="W25" s="27"/>
      <c r="X25" s="28">
        <f t="shared" si="2"/>
        <v>0</v>
      </c>
      <c r="Y25" s="26"/>
      <c r="Z25" s="29"/>
      <c r="AA25" s="48" t="str">
        <f>IF(E25&lt;&gt;"",VLOOKUP(E25,Data!$B$5:$C$11,2,FALSE),"")</f>
        <v/>
      </c>
      <c r="AB25" s="19" t="str">
        <f>IF(M25&lt;&gt;"",VLOOKUP(M25,Data!$G$5:$H$9,2,)+VLOOKUP(T25,Data!$G$5:$H$9,2,),"")</f>
        <v/>
      </c>
      <c r="AC25" s="20" t="str">
        <f>IF(U25&lt;&gt;"",(VLOOKUP(U25,Data!$I$5:$J$13,2,)*X25)+(VLOOKUP(Z25,Data!$O$5:$P$7,2,)*X25),"")</f>
        <v/>
      </c>
      <c r="AD25" s="21" t="str">
        <f t="shared" si="3"/>
        <v/>
      </c>
      <c r="AE25" s="30"/>
    </row>
    <row r="26" spans="1:31" x14ac:dyDescent="0.2">
      <c r="A26" s="18">
        <v>14</v>
      </c>
      <c r="B26" s="32"/>
      <c r="C26" s="32"/>
      <c r="D26" s="31"/>
      <c r="E26" s="32"/>
      <c r="F26" s="31"/>
      <c r="G26" s="22"/>
      <c r="H26" s="24"/>
      <c r="I26" s="22"/>
      <c r="J26" s="22"/>
      <c r="K26" s="22"/>
      <c r="L26" s="22"/>
      <c r="M26" s="23"/>
      <c r="N26" s="22"/>
      <c r="O26" s="24"/>
      <c r="P26" s="22"/>
      <c r="Q26" s="22"/>
      <c r="R26" s="22"/>
      <c r="S26" s="22"/>
      <c r="T26" s="23"/>
      <c r="U26" s="26"/>
      <c r="V26" s="27"/>
      <c r="W26" s="27"/>
      <c r="X26" s="28">
        <f t="shared" si="2"/>
        <v>0</v>
      </c>
      <c r="Y26" s="26"/>
      <c r="Z26" s="29"/>
      <c r="AA26" s="48" t="str">
        <f>IF(E26&lt;&gt;"",VLOOKUP(E26,Data!$B$5:$C$11,2,FALSE),"")</f>
        <v/>
      </c>
      <c r="AB26" s="19" t="str">
        <f>IF(M26&lt;&gt;"",VLOOKUP(M26,Data!$G$5:$H$9,2,)+VLOOKUP(T26,Data!$G$5:$H$9,2,),"")</f>
        <v/>
      </c>
      <c r="AC26" s="20" t="str">
        <f>IF(U26&lt;&gt;"",(VLOOKUP(U26,Data!$I$5:$J$13,2,)*X26)+(VLOOKUP(Z26,Data!$O$5:$P$7,2,)*X26),"")</f>
        <v/>
      </c>
      <c r="AD26" s="21" t="str">
        <f t="shared" si="3"/>
        <v/>
      </c>
      <c r="AE26" s="30"/>
    </row>
    <row r="27" spans="1:31" x14ac:dyDescent="0.2">
      <c r="A27" s="18">
        <v>15</v>
      </c>
      <c r="B27" s="32"/>
      <c r="C27" s="32"/>
      <c r="D27" s="31"/>
      <c r="E27" s="32"/>
      <c r="F27" s="31"/>
      <c r="G27" s="22"/>
      <c r="H27" s="24"/>
      <c r="I27" s="22"/>
      <c r="J27" s="22"/>
      <c r="K27" s="22"/>
      <c r="L27" s="22"/>
      <c r="M27" s="23"/>
      <c r="N27" s="22"/>
      <c r="O27" s="24"/>
      <c r="P27" s="22"/>
      <c r="Q27" s="22"/>
      <c r="R27" s="22"/>
      <c r="S27" s="22"/>
      <c r="T27" s="23"/>
      <c r="U27" s="26"/>
      <c r="V27" s="27"/>
      <c r="W27" s="27"/>
      <c r="X27" s="28">
        <f t="shared" si="2"/>
        <v>0</v>
      </c>
      <c r="Y27" s="26"/>
      <c r="Z27" s="29"/>
      <c r="AA27" s="48" t="str">
        <f>IF(E27&lt;&gt;"",VLOOKUP(E27,Data!$B$5:$C$11,2,FALSE),"")</f>
        <v/>
      </c>
      <c r="AB27" s="19" t="str">
        <f>IF(M27&lt;&gt;"",VLOOKUP(M27,Data!$G$5:$H$9,2,)+VLOOKUP(T27,Data!$G$5:$H$9,2,),"")</f>
        <v/>
      </c>
      <c r="AC27" s="20" t="str">
        <f>IF(U27&lt;&gt;"",(VLOOKUP(U27,Data!$I$5:$J$13,2,)*X27)+(VLOOKUP(Z27,Data!$O$5:$P$7,2,)*X27),"")</f>
        <v/>
      </c>
      <c r="AD27" s="21" t="str">
        <f t="shared" si="3"/>
        <v/>
      </c>
      <c r="AE27" s="30"/>
    </row>
    <row r="28" spans="1:31" x14ac:dyDescent="0.2">
      <c r="A28" s="18">
        <v>16</v>
      </c>
      <c r="B28" s="32"/>
      <c r="C28" s="32"/>
      <c r="D28" s="31"/>
      <c r="E28" s="32"/>
      <c r="F28" s="31"/>
      <c r="G28" s="22"/>
      <c r="H28" s="24"/>
      <c r="I28" s="22"/>
      <c r="J28" s="22"/>
      <c r="K28" s="22"/>
      <c r="L28" s="22"/>
      <c r="M28" s="23"/>
      <c r="N28" s="22"/>
      <c r="O28" s="24"/>
      <c r="P28" s="22"/>
      <c r="Q28" s="22"/>
      <c r="R28" s="22"/>
      <c r="S28" s="22"/>
      <c r="T28" s="23"/>
      <c r="U28" s="26"/>
      <c r="V28" s="27"/>
      <c r="W28" s="27"/>
      <c r="X28" s="28">
        <f t="shared" si="2"/>
        <v>0</v>
      </c>
      <c r="Y28" s="26"/>
      <c r="Z28" s="29"/>
      <c r="AA28" s="48" t="str">
        <f>IF(E28&lt;&gt;"",VLOOKUP(E28,Data!$B$5:$C$11,2,FALSE),"")</f>
        <v/>
      </c>
      <c r="AB28" s="19" t="str">
        <f>IF(M28&lt;&gt;"",VLOOKUP(M28,Data!$G$5:$H$9,2,)+VLOOKUP(T28,Data!$G$5:$H$9,2,),"")</f>
        <v/>
      </c>
      <c r="AC28" s="20" t="str">
        <f>IF(U28&lt;&gt;"",(VLOOKUP(U28,Data!$I$5:$J$13,2,)*X28)+(VLOOKUP(Z28,Data!$O$5:$P$7,2,)*X28),"")</f>
        <v/>
      </c>
      <c r="AD28" s="21" t="str">
        <f t="shared" si="3"/>
        <v/>
      </c>
      <c r="AE28" s="30"/>
    </row>
    <row r="29" spans="1:31" x14ac:dyDescent="0.2">
      <c r="A29" s="18">
        <v>17</v>
      </c>
      <c r="B29" s="32"/>
      <c r="C29" s="32"/>
      <c r="D29" s="31"/>
      <c r="E29" s="32"/>
      <c r="F29" s="31"/>
      <c r="G29" s="22"/>
      <c r="H29" s="24"/>
      <c r="I29" s="22"/>
      <c r="J29" s="22"/>
      <c r="K29" s="22"/>
      <c r="L29" s="22"/>
      <c r="M29" s="23"/>
      <c r="N29" s="22"/>
      <c r="O29" s="24"/>
      <c r="P29" s="22"/>
      <c r="Q29" s="22"/>
      <c r="R29" s="22"/>
      <c r="S29" s="22"/>
      <c r="T29" s="23"/>
      <c r="U29" s="26"/>
      <c r="V29" s="27"/>
      <c r="W29" s="27"/>
      <c r="X29" s="28">
        <f t="shared" si="2"/>
        <v>0</v>
      </c>
      <c r="Y29" s="26"/>
      <c r="Z29" s="29"/>
      <c r="AA29" s="48" t="str">
        <f>IF(E29&lt;&gt;"",VLOOKUP(E29,Data!$B$5:$C$11,2,FALSE),"")</f>
        <v/>
      </c>
      <c r="AB29" s="19" t="str">
        <f>IF(M29&lt;&gt;"",VLOOKUP(M29,Data!$G$5:$H$9,2,)+VLOOKUP(T29,Data!$G$5:$H$9,2,),"")</f>
        <v/>
      </c>
      <c r="AC29" s="20" t="str">
        <f>IF(U29&lt;&gt;"",(VLOOKUP(U29,Data!$I$5:$J$13,2,)*X29)+(VLOOKUP(Z29,Data!$O$5:$P$7,2,)*X29),"")</f>
        <v/>
      </c>
      <c r="AD29" s="21" t="str">
        <f t="shared" si="3"/>
        <v/>
      </c>
      <c r="AE29" s="30"/>
    </row>
    <row r="30" spans="1:31" x14ac:dyDescent="0.2">
      <c r="A30" s="18">
        <v>18</v>
      </c>
      <c r="B30" s="32"/>
      <c r="C30" s="32"/>
      <c r="D30" s="31"/>
      <c r="E30" s="32"/>
      <c r="F30" s="31"/>
      <c r="G30" s="22"/>
      <c r="H30" s="24"/>
      <c r="I30" s="22"/>
      <c r="J30" s="22"/>
      <c r="K30" s="22"/>
      <c r="L30" s="22"/>
      <c r="M30" s="23"/>
      <c r="N30" s="22"/>
      <c r="O30" s="24"/>
      <c r="P30" s="22"/>
      <c r="Q30" s="22"/>
      <c r="R30" s="22"/>
      <c r="S30" s="22"/>
      <c r="T30" s="23"/>
      <c r="U30" s="26"/>
      <c r="V30" s="27"/>
      <c r="W30" s="27"/>
      <c r="X30" s="28">
        <f t="shared" si="2"/>
        <v>0</v>
      </c>
      <c r="Y30" s="26"/>
      <c r="Z30" s="29"/>
      <c r="AA30" s="48" t="str">
        <f>IF(E30&lt;&gt;"",VLOOKUP(E30,Data!$B$5:$C$11,2,FALSE),"")</f>
        <v/>
      </c>
      <c r="AB30" s="19" t="str">
        <f>IF(M30&lt;&gt;"",VLOOKUP(M30,Data!$G$5:$H$9,2,)+VLOOKUP(T30,Data!$G$5:$H$9,2,),"")</f>
        <v/>
      </c>
      <c r="AC30" s="20" t="str">
        <f>IF(U30&lt;&gt;"",(VLOOKUP(U30,Data!$I$5:$J$13,2,)*X30)+(VLOOKUP(Z30,Data!$O$5:$P$7,2,)*X30),"")</f>
        <v/>
      </c>
      <c r="AD30" s="21" t="str">
        <f t="shared" si="3"/>
        <v/>
      </c>
      <c r="AE30" s="30"/>
    </row>
    <row r="31" spans="1:31" x14ac:dyDescent="0.2">
      <c r="A31" s="18">
        <v>19</v>
      </c>
      <c r="B31" s="32"/>
      <c r="C31" s="32"/>
      <c r="D31" s="31"/>
      <c r="E31" s="32"/>
      <c r="F31" s="31"/>
      <c r="G31" s="22"/>
      <c r="H31" s="24"/>
      <c r="I31" s="22"/>
      <c r="J31" s="22"/>
      <c r="K31" s="22"/>
      <c r="L31" s="22"/>
      <c r="M31" s="23"/>
      <c r="N31" s="22"/>
      <c r="O31" s="24"/>
      <c r="P31" s="22"/>
      <c r="Q31" s="22"/>
      <c r="R31" s="22"/>
      <c r="S31" s="22"/>
      <c r="T31" s="23"/>
      <c r="U31" s="26"/>
      <c r="V31" s="27"/>
      <c r="W31" s="27"/>
      <c r="X31" s="28">
        <f t="shared" si="2"/>
        <v>0</v>
      </c>
      <c r="Y31" s="26"/>
      <c r="Z31" s="29"/>
      <c r="AA31" s="48" t="str">
        <f>IF(E31&lt;&gt;"",VLOOKUP(E31,Data!$B$5:$C$11,2,FALSE),"")</f>
        <v/>
      </c>
      <c r="AB31" s="19" t="str">
        <f>IF(M31&lt;&gt;"",VLOOKUP(M31,Data!$G$5:$H$9,2,)+VLOOKUP(T31,Data!$G$5:$H$9,2,),"")</f>
        <v/>
      </c>
      <c r="AC31" s="20" t="str">
        <f>IF(U31&lt;&gt;"",(VLOOKUP(U31,Data!$I$5:$J$13,2,)*X31)+(VLOOKUP(Z31,Data!$O$5:$P$7,2,)*X31),"")</f>
        <v/>
      </c>
      <c r="AD31" s="21" t="str">
        <f t="shared" si="3"/>
        <v/>
      </c>
      <c r="AE31" s="30"/>
    </row>
    <row r="32" spans="1:31" x14ac:dyDescent="0.2">
      <c r="A32" s="18">
        <v>20</v>
      </c>
      <c r="B32" s="32"/>
      <c r="C32" s="32"/>
      <c r="D32" s="31"/>
      <c r="E32" s="32"/>
      <c r="F32" s="31"/>
      <c r="G32" s="22"/>
      <c r="H32" s="24"/>
      <c r="I32" s="22"/>
      <c r="J32" s="22"/>
      <c r="K32" s="22"/>
      <c r="L32" s="22"/>
      <c r="M32" s="23"/>
      <c r="N32" s="22"/>
      <c r="O32" s="24"/>
      <c r="P32" s="22"/>
      <c r="Q32" s="22"/>
      <c r="R32" s="22"/>
      <c r="S32" s="22"/>
      <c r="T32" s="23"/>
      <c r="U32" s="26"/>
      <c r="V32" s="27"/>
      <c r="W32" s="27"/>
      <c r="X32" s="28">
        <f t="shared" si="2"/>
        <v>0</v>
      </c>
      <c r="Y32" s="26"/>
      <c r="Z32" s="29"/>
      <c r="AA32" s="48" t="str">
        <f>IF(E32&lt;&gt;"",VLOOKUP(E32,Data!$B$5:$C$11,2,FALSE),"")</f>
        <v/>
      </c>
      <c r="AB32" s="19" t="str">
        <f>IF(M32&lt;&gt;"",VLOOKUP(M32,Data!$G$5:$H$9,2,)+VLOOKUP(T32,Data!$G$5:$H$9,2,),"")</f>
        <v/>
      </c>
      <c r="AC32" s="20" t="str">
        <f>IF(U32&lt;&gt;"",(VLOOKUP(U32,Data!$I$5:$J$13,2,)*X32)+(VLOOKUP(Z32,Data!$O$5:$P$7,2,)*X32),"")</f>
        <v/>
      </c>
      <c r="AD32" s="21" t="str">
        <f t="shared" si="3"/>
        <v/>
      </c>
      <c r="AE32" s="30"/>
    </row>
    <row r="33" spans="1:31" x14ac:dyDescent="0.2">
      <c r="A33" s="18">
        <v>21</v>
      </c>
      <c r="B33" s="32"/>
      <c r="C33" s="32"/>
      <c r="D33" s="31"/>
      <c r="E33" s="32"/>
      <c r="F33" s="31"/>
      <c r="G33" s="22"/>
      <c r="H33" s="24"/>
      <c r="I33" s="22"/>
      <c r="J33" s="22"/>
      <c r="K33" s="22"/>
      <c r="L33" s="22"/>
      <c r="M33" s="23"/>
      <c r="N33" s="22"/>
      <c r="O33" s="24"/>
      <c r="P33" s="22"/>
      <c r="Q33" s="22"/>
      <c r="R33" s="22"/>
      <c r="S33" s="22"/>
      <c r="T33" s="23"/>
      <c r="U33" s="26"/>
      <c r="V33" s="27"/>
      <c r="W33" s="27"/>
      <c r="X33" s="28">
        <f t="shared" si="2"/>
        <v>0</v>
      </c>
      <c r="Y33" s="26"/>
      <c r="Z33" s="29"/>
      <c r="AA33" s="48" t="str">
        <f>IF(E33&lt;&gt;"",VLOOKUP(E33,Data!$B$5:$C$11,2,FALSE),"")</f>
        <v/>
      </c>
      <c r="AB33" s="19" t="str">
        <f>IF(M33&lt;&gt;"",VLOOKUP(M33,Data!$G$5:$H$9,2,)+VLOOKUP(T33,Data!$G$5:$H$9,2,),"")</f>
        <v/>
      </c>
      <c r="AC33" s="20" t="str">
        <f>IF(U33&lt;&gt;"",(VLOOKUP(U33,Data!$I$5:$J$13,2,)*X33)+(VLOOKUP(Z33,Data!$O$5:$P$7,2,)*X33),"")</f>
        <v/>
      </c>
      <c r="AD33" s="21" t="str">
        <f t="shared" si="3"/>
        <v/>
      </c>
      <c r="AE33" s="30"/>
    </row>
    <row r="34" spans="1:31" x14ac:dyDescent="0.2">
      <c r="A34" s="18">
        <v>22</v>
      </c>
      <c r="B34" s="32"/>
      <c r="C34" s="32"/>
      <c r="D34" s="31"/>
      <c r="E34" s="32"/>
      <c r="F34" s="31"/>
      <c r="G34" s="22"/>
      <c r="H34" s="24"/>
      <c r="I34" s="22"/>
      <c r="J34" s="22"/>
      <c r="K34" s="22"/>
      <c r="L34" s="22"/>
      <c r="M34" s="23"/>
      <c r="N34" s="22"/>
      <c r="O34" s="24"/>
      <c r="P34" s="22"/>
      <c r="Q34" s="22"/>
      <c r="R34" s="22"/>
      <c r="S34" s="22"/>
      <c r="T34" s="23"/>
      <c r="U34" s="26"/>
      <c r="V34" s="27"/>
      <c r="W34" s="27"/>
      <c r="X34" s="28">
        <f t="shared" si="2"/>
        <v>0</v>
      </c>
      <c r="Y34" s="26"/>
      <c r="Z34" s="29"/>
      <c r="AA34" s="48" t="str">
        <f>IF(E34&lt;&gt;"",VLOOKUP(E34,Data!$B$5:$C$11,2,FALSE),"")</f>
        <v/>
      </c>
      <c r="AB34" s="19" t="str">
        <f>IF(M34&lt;&gt;"",VLOOKUP(M34,Data!$G$5:$H$9,2,)+VLOOKUP(T34,Data!$G$5:$H$9,2,),"")</f>
        <v/>
      </c>
      <c r="AC34" s="20" t="str">
        <f>IF(U34&lt;&gt;"",(VLOOKUP(U34,Data!$I$5:$J$13,2,)*X34)+(VLOOKUP(Z34,Data!$O$5:$P$7,2,)*X34),"")</f>
        <v/>
      </c>
      <c r="AD34" s="21" t="str">
        <f t="shared" si="3"/>
        <v/>
      </c>
      <c r="AE34" s="30"/>
    </row>
    <row r="35" spans="1:31" x14ac:dyDescent="0.2">
      <c r="A35" s="18">
        <v>23</v>
      </c>
      <c r="B35" s="32"/>
      <c r="C35" s="32"/>
      <c r="D35" s="31"/>
      <c r="E35" s="32"/>
      <c r="F35" s="31"/>
      <c r="G35" s="22"/>
      <c r="H35" s="24"/>
      <c r="I35" s="22"/>
      <c r="J35" s="22"/>
      <c r="K35" s="22"/>
      <c r="L35" s="22"/>
      <c r="M35" s="23"/>
      <c r="N35" s="22"/>
      <c r="O35" s="24"/>
      <c r="P35" s="22"/>
      <c r="Q35" s="22"/>
      <c r="R35" s="22"/>
      <c r="S35" s="22"/>
      <c r="T35" s="23"/>
      <c r="U35" s="26"/>
      <c r="V35" s="27"/>
      <c r="W35" s="27"/>
      <c r="X35" s="28">
        <f t="shared" si="2"/>
        <v>0</v>
      </c>
      <c r="Y35" s="26"/>
      <c r="Z35" s="29"/>
      <c r="AA35" s="48" t="str">
        <f>IF(E35&lt;&gt;"",VLOOKUP(E35,Data!$B$5:$C$11,2,FALSE),"")</f>
        <v/>
      </c>
      <c r="AB35" s="19" t="str">
        <f>IF(M35&lt;&gt;"",VLOOKUP(M35,Data!$G$5:$H$9,2,)+VLOOKUP(T35,Data!$G$5:$H$9,2,),"")</f>
        <v/>
      </c>
      <c r="AC35" s="20" t="str">
        <f>IF(U35&lt;&gt;"",(VLOOKUP(U35,Data!$I$5:$J$13,2,)*X35)+(VLOOKUP(Z35,Data!$O$5:$P$7,2,)*X35),"")</f>
        <v/>
      </c>
      <c r="AD35" s="21" t="str">
        <f t="shared" si="3"/>
        <v/>
      </c>
      <c r="AE35" s="30"/>
    </row>
    <row r="36" spans="1:31" x14ac:dyDescent="0.2">
      <c r="A36" s="18">
        <v>24</v>
      </c>
      <c r="B36" s="32"/>
      <c r="C36" s="32"/>
      <c r="D36" s="31"/>
      <c r="E36" s="32"/>
      <c r="F36" s="31"/>
      <c r="G36" s="22"/>
      <c r="H36" s="24"/>
      <c r="I36" s="22"/>
      <c r="J36" s="22"/>
      <c r="K36" s="22"/>
      <c r="L36" s="22"/>
      <c r="M36" s="23"/>
      <c r="N36" s="22"/>
      <c r="O36" s="24"/>
      <c r="P36" s="22"/>
      <c r="Q36" s="22"/>
      <c r="R36" s="22"/>
      <c r="S36" s="22"/>
      <c r="T36" s="23"/>
      <c r="U36" s="26"/>
      <c r="V36" s="27"/>
      <c r="W36" s="27"/>
      <c r="X36" s="28">
        <f t="shared" ref="X36:X92" si="4">W36-V36</f>
        <v>0</v>
      </c>
      <c r="Y36" s="26"/>
      <c r="Z36" s="29"/>
      <c r="AA36" s="48" t="str">
        <f>IF(E36&lt;&gt;"",VLOOKUP(E36,Data!$B$5:$C$11,2,FALSE),"")</f>
        <v/>
      </c>
      <c r="AB36" s="19" t="str">
        <f>IF(M36&lt;&gt;"",VLOOKUP(M36,Data!$G$5:$H$9,2,)+VLOOKUP(T36,Data!$G$5:$H$9,2,),"")</f>
        <v/>
      </c>
      <c r="AC36" s="20" t="str">
        <f>IF(U36&lt;&gt;"",(VLOOKUP(U36,Data!$I$5:$J$13,2,)*X36)+(VLOOKUP(Z36,Data!$O$5:$P$7,2,)*X36),"")</f>
        <v/>
      </c>
      <c r="AD36" s="21" t="str">
        <f t="shared" si="3"/>
        <v/>
      </c>
      <c r="AE36" s="30"/>
    </row>
    <row r="37" spans="1:31" x14ac:dyDescent="0.2">
      <c r="A37" s="18">
        <v>25</v>
      </c>
      <c r="B37" s="32"/>
      <c r="C37" s="32"/>
      <c r="D37" s="31"/>
      <c r="E37" s="32"/>
      <c r="F37" s="31"/>
      <c r="G37" s="22"/>
      <c r="H37" s="24"/>
      <c r="I37" s="22"/>
      <c r="J37" s="22"/>
      <c r="K37" s="22"/>
      <c r="L37" s="22"/>
      <c r="M37" s="23"/>
      <c r="N37" s="22"/>
      <c r="O37" s="24"/>
      <c r="P37" s="22"/>
      <c r="Q37" s="22"/>
      <c r="R37" s="22"/>
      <c r="S37" s="22"/>
      <c r="T37" s="23"/>
      <c r="U37" s="26"/>
      <c r="V37" s="27"/>
      <c r="W37" s="27"/>
      <c r="X37" s="28">
        <f t="shared" si="4"/>
        <v>0</v>
      </c>
      <c r="Y37" s="26"/>
      <c r="Z37" s="29"/>
      <c r="AA37" s="48" t="str">
        <f>IF(E37&lt;&gt;"",VLOOKUP(E37,Data!$B$5:$C$11,2,FALSE),"")</f>
        <v/>
      </c>
      <c r="AB37" s="19" t="str">
        <f>IF(M37&lt;&gt;"",VLOOKUP(M37,Data!$G$5:$H$9,2,)+VLOOKUP(T37,Data!$G$5:$H$9,2,),"")</f>
        <v/>
      </c>
      <c r="AC37" s="20" t="str">
        <f>IF(U37&lt;&gt;"",(VLOOKUP(U37,Data!$I$5:$J$13,2,)*X37)+(VLOOKUP(Z37,Data!$O$5:$P$7,2,)*X37),"")</f>
        <v/>
      </c>
      <c r="AD37" s="21" t="str">
        <f t="shared" si="3"/>
        <v/>
      </c>
      <c r="AE37" s="30"/>
    </row>
    <row r="38" spans="1:31" x14ac:dyDescent="0.2">
      <c r="A38" s="18">
        <v>26</v>
      </c>
      <c r="B38" s="32"/>
      <c r="C38" s="32"/>
      <c r="D38" s="31"/>
      <c r="E38" s="32"/>
      <c r="F38" s="31"/>
      <c r="G38" s="22"/>
      <c r="H38" s="24"/>
      <c r="I38" s="25"/>
      <c r="J38" s="22"/>
      <c r="K38" s="22"/>
      <c r="L38" s="22"/>
      <c r="M38" s="23"/>
      <c r="N38" s="22"/>
      <c r="O38" s="24"/>
      <c r="P38" s="25"/>
      <c r="Q38" s="22"/>
      <c r="R38" s="22"/>
      <c r="S38" s="22"/>
      <c r="T38" s="23"/>
      <c r="U38" s="26"/>
      <c r="V38" s="27"/>
      <c r="W38" s="27"/>
      <c r="X38" s="28">
        <f t="shared" si="4"/>
        <v>0</v>
      </c>
      <c r="Y38" s="26"/>
      <c r="Z38" s="29"/>
      <c r="AA38" s="48" t="str">
        <f>IF(E38&lt;&gt;"",VLOOKUP(E38,Data!$B$5:$C$11,2,FALSE),"")</f>
        <v/>
      </c>
      <c r="AB38" s="19" t="str">
        <f>IF(M38&lt;&gt;"",VLOOKUP(M38,Data!$G$5:$H$9,2,)+VLOOKUP(T38,Data!$G$5:$H$9,2,),"")</f>
        <v/>
      </c>
      <c r="AC38" s="20" t="str">
        <f>IF(U38&lt;&gt;"",(VLOOKUP(U38,Data!$I$5:$J$13,2,)*X38)+(VLOOKUP(Z38,Data!$O$5:$P$7,2,)*X38),"")</f>
        <v/>
      </c>
      <c r="AD38" s="21" t="str">
        <f t="shared" si="3"/>
        <v/>
      </c>
      <c r="AE38" s="30"/>
    </row>
    <row r="39" spans="1:31" x14ac:dyDescent="0.2">
      <c r="A39" s="18">
        <v>27</v>
      </c>
      <c r="B39" s="32"/>
      <c r="C39" s="32"/>
      <c r="D39" s="31"/>
      <c r="E39" s="32"/>
      <c r="F39" s="31"/>
      <c r="G39" s="22"/>
      <c r="H39" s="24"/>
      <c r="I39" s="22"/>
      <c r="J39" s="22"/>
      <c r="K39" s="22"/>
      <c r="L39" s="22"/>
      <c r="M39" s="23"/>
      <c r="N39" s="22"/>
      <c r="O39" s="24"/>
      <c r="P39" s="22"/>
      <c r="Q39" s="22"/>
      <c r="R39" s="22"/>
      <c r="S39" s="22"/>
      <c r="T39" s="23"/>
      <c r="U39" s="26"/>
      <c r="V39" s="27"/>
      <c r="W39" s="27"/>
      <c r="X39" s="28">
        <f t="shared" si="4"/>
        <v>0</v>
      </c>
      <c r="Y39" s="26"/>
      <c r="Z39" s="29"/>
      <c r="AA39" s="48" t="str">
        <f>IF(E39&lt;&gt;"",VLOOKUP(E39,Data!$B$5:$C$11,2,FALSE),"")</f>
        <v/>
      </c>
      <c r="AB39" s="19" t="str">
        <f>IF(M39&lt;&gt;"",VLOOKUP(M39,Data!$G$5:$H$9,2,)+VLOOKUP(T39,Data!$G$5:$H$9,2,),"")</f>
        <v/>
      </c>
      <c r="AC39" s="20" t="str">
        <f>IF(U39&lt;&gt;"",(VLOOKUP(U39,Data!$I$5:$J$13,2,)*X39)+(VLOOKUP(Z39,Data!$O$5:$P$7,2,)*X39),"")</f>
        <v/>
      </c>
      <c r="AD39" s="21" t="str">
        <f t="shared" si="3"/>
        <v/>
      </c>
      <c r="AE39" s="30"/>
    </row>
    <row r="40" spans="1:31" x14ac:dyDescent="0.2">
      <c r="A40" s="18">
        <v>28</v>
      </c>
      <c r="B40" s="32"/>
      <c r="C40" s="32"/>
      <c r="D40" s="31"/>
      <c r="E40" s="32"/>
      <c r="F40" s="31"/>
      <c r="G40" s="22"/>
      <c r="H40" s="24"/>
      <c r="I40" s="22"/>
      <c r="J40" s="22"/>
      <c r="K40" s="22"/>
      <c r="L40" s="22"/>
      <c r="M40" s="23"/>
      <c r="N40" s="22"/>
      <c r="O40" s="24"/>
      <c r="P40" s="22"/>
      <c r="Q40" s="22"/>
      <c r="R40" s="22"/>
      <c r="S40" s="22"/>
      <c r="T40" s="23"/>
      <c r="U40" s="26"/>
      <c r="V40" s="27"/>
      <c r="W40" s="27"/>
      <c r="X40" s="28">
        <f t="shared" si="4"/>
        <v>0</v>
      </c>
      <c r="Y40" s="26"/>
      <c r="Z40" s="29"/>
      <c r="AA40" s="48" t="str">
        <f>IF(E40&lt;&gt;"",VLOOKUP(E40,Data!$B$5:$C$11,2,FALSE),"")</f>
        <v/>
      </c>
      <c r="AB40" s="19" t="str">
        <f>IF(M40&lt;&gt;"",VLOOKUP(M40,Data!$G$5:$H$9,2,)+VLOOKUP(T40,Data!$G$5:$H$9,2,),"")</f>
        <v/>
      </c>
      <c r="AC40" s="20" t="str">
        <f>IF(U40&lt;&gt;"",(VLOOKUP(U40,Data!$I$5:$J$13,2,)*X40)+(VLOOKUP(Z40,Data!$O$5:$P$7,2,)*X40),"")</f>
        <v/>
      </c>
      <c r="AD40" s="21" t="str">
        <f t="shared" si="3"/>
        <v/>
      </c>
      <c r="AE40" s="30"/>
    </row>
    <row r="41" spans="1:31" x14ac:dyDescent="0.2">
      <c r="A41" s="18">
        <v>29</v>
      </c>
      <c r="B41" s="32"/>
      <c r="C41" s="32"/>
      <c r="D41" s="31"/>
      <c r="E41" s="32"/>
      <c r="F41" s="31"/>
      <c r="G41" s="22"/>
      <c r="H41" s="24"/>
      <c r="I41" s="22"/>
      <c r="J41" s="22"/>
      <c r="K41" s="22"/>
      <c r="L41" s="22"/>
      <c r="M41" s="23"/>
      <c r="N41" s="22"/>
      <c r="O41" s="24"/>
      <c r="P41" s="22"/>
      <c r="Q41" s="22"/>
      <c r="R41" s="22"/>
      <c r="S41" s="22"/>
      <c r="T41" s="23"/>
      <c r="U41" s="26"/>
      <c r="V41" s="27"/>
      <c r="W41" s="27"/>
      <c r="X41" s="28">
        <f t="shared" si="4"/>
        <v>0</v>
      </c>
      <c r="Y41" s="26"/>
      <c r="Z41" s="29"/>
      <c r="AA41" s="48" t="str">
        <f>IF(E41&lt;&gt;"",VLOOKUP(E41,Data!$B$5:$C$11,2,FALSE),"")</f>
        <v/>
      </c>
      <c r="AB41" s="19" t="str">
        <f>IF(M41&lt;&gt;"",VLOOKUP(M41,Data!$G$5:$H$9,2,)+VLOOKUP(T41,Data!$G$5:$H$9,2,),"")</f>
        <v/>
      </c>
      <c r="AC41" s="20" t="str">
        <f>IF(U41&lt;&gt;"",(VLOOKUP(U41,Data!$I$5:$J$13,2,)*X41)+(VLOOKUP(Z41,Data!$O$5:$P$7,2,)*X41),"")</f>
        <v/>
      </c>
      <c r="AD41" s="21" t="str">
        <f t="shared" si="3"/>
        <v/>
      </c>
      <c r="AE41" s="30"/>
    </row>
    <row r="42" spans="1:31" x14ac:dyDescent="0.2">
      <c r="A42" s="18">
        <v>30</v>
      </c>
      <c r="B42" s="32"/>
      <c r="C42" s="32"/>
      <c r="D42" s="31"/>
      <c r="E42" s="32"/>
      <c r="F42" s="31"/>
      <c r="G42" s="22"/>
      <c r="H42" s="24"/>
      <c r="I42" s="22"/>
      <c r="J42" s="22"/>
      <c r="K42" s="22"/>
      <c r="L42" s="22"/>
      <c r="M42" s="23"/>
      <c r="N42" s="22"/>
      <c r="O42" s="24"/>
      <c r="P42" s="22"/>
      <c r="Q42" s="22"/>
      <c r="R42" s="22"/>
      <c r="S42" s="22"/>
      <c r="T42" s="23"/>
      <c r="U42" s="26"/>
      <c r="V42" s="27"/>
      <c r="W42" s="27"/>
      <c r="X42" s="28">
        <f t="shared" si="4"/>
        <v>0</v>
      </c>
      <c r="Y42" s="26"/>
      <c r="Z42" s="29"/>
      <c r="AA42" s="48" t="str">
        <f>IF(E42&lt;&gt;"",VLOOKUP(E42,Data!$B$5:$C$11,2,FALSE),"")</f>
        <v/>
      </c>
      <c r="AB42" s="19" t="str">
        <f>IF(M42&lt;&gt;"",VLOOKUP(M42,Data!$G$5:$H$9,2,)+VLOOKUP(T42,Data!$G$5:$H$9,2,),"")</f>
        <v/>
      </c>
      <c r="AC42" s="20" t="str">
        <f>IF(U42&lt;&gt;"",(VLOOKUP(U42,Data!$I$5:$J$13,2,)*X42)+(VLOOKUP(Z42,Data!$O$5:$P$7,2,)*X42),"")</f>
        <v/>
      </c>
      <c r="AD42" s="21" t="str">
        <f t="shared" si="3"/>
        <v/>
      </c>
      <c r="AE42" s="30"/>
    </row>
    <row r="43" spans="1:31" x14ac:dyDescent="0.2">
      <c r="A43" s="18">
        <v>31</v>
      </c>
      <c r="B43" s="32"/>
      <c r="C43" s="32"/>
      <c r="D43" s="31"/>
      <c r="E43" s="32"/>
      <c r="F43" s="31"/>
      <c r="G43" s="22"/>
      <c r="H43" s="24"/>
      <c r="I43" s="22"/>
      <c r="J43" s="22"/>
      <c r="K43" s="22"/>
      <c r="L43" s="22"/>
      <c r="M43" s="23"/>
      <c r="N43" s="22"/>
      <c r="O43" s="24"/>
      <c r="P43" s="22"/>
      <c r="Q43" s="22"/>
      <c r="R43" s="22"/>
      <c r="S43" s="22"/>
      <c r="T43" s="23"/>
      <c r="U43" s="26"/>
      <c r="V43" s="27"/>
      <c r="W43" s="27"/>
      <c r="X43" s="28">
        <f t="shared" si="4"/>
        <v>0</v>
      </c>
      <c r="Y43" s="26"/>
      <c r="Z43" s="29"/>
      <c r="AA43" s="48" t="str">
        <f>IF(E43&lt;&gt;"",VLOOKUP(E43,Data!$B$5:$C$11,2,FALSE),"")</f>
        <v/>
      </c>
      <c r="AB43" s="19" t="str">
        <f>IF(M43&lt;&gt;"",VLOOKUP(M43,Data!$G$5:$H$9,2,)+VLOOKUP(T43,Data!$G$5:$H$9,2,),"")</f>
        <v/>
      </c>
      <c r="AC43" s="20" t="str">
        <f>IF(U43&lt;&gt;"",(VLOOKUP(U43,Data!$I$5:$J$13,2,)*X43)+(VLOOKUP(Z43,Data!$O$5:$P$7,2,)*X43),"")</f>
        <v/>
      </c>
      <c r="AD43" s="21" t="str">
        <f t="shared" si="3"/>
        <v/>
      </c>
      <c r="AE43" s="30"/>
    </row>
    <row r="44" spans="1:31" x14ac:dyDescent="0.2">
      <c r="A44" s="18">
        <v>32</v>
      </c>
      <c r="B44" s="32"/>
      <c r="C44" s="32"/>
      <c r="D44" s="31"/>
      <c r="E44" s="32"/>
      <c r="F44" s="31"/>
      <c r="G44" s="22"/>
      <c r="H44" s="24"/>
      <c r="I44" s="22"/>
      <c r="J44" s="22"/>
      <c r="K44" s="22"/>
      <c r="L44" s="22"/>
      <c r="M44" s="23"/>
      <c r="N44" s="22"/>
      <c r="O44" s="24"/>
      <c r="P44" s="22"/>
      <c r="Q44" s="22"/>
      <c r="R44" s="22"/>
      <c r="S44" s="22"/>
      <c r="T44" s="23"/>
      <c r="U44" s="26"/>
      <c r="V44" s="27"/>
      <c r="W44" s="27"/>
      <c r="X44" s="28">
        <f t="shared" si="4"/>
        <v>0</v>
      </c>
      <c r="Y44" s="26"/>
      <c r="Z44" s="29"/>
      <c r="AA44" s="48" t="str">
        <f>IF(E44&lt;&gt;"",VLOOKUP(E44,Data!$B$5:$C$11,2,FALSE),"")</f>
        <v/>
      </c>
      <c r="AB44" s="19" t="str">
        <f>IF(M44&lt;&gt;"",VLOOKUP(M44,Data!$G$5:$H$9,2,)+VLOOKUP(T44,Data!$G$5:$H$9,2,),"")</f>
        <v/>
      </c>
      <c r="AC44" s="20" t="str">
        <f>IF(U44&lt;&gt;"",(VLOOKUP(U44,Data!$I$5:$J$13,2,)*X44)+(VLOOKUP(Z44,Data!$O$5:$P$7,2,)*X44),"")</f>
        <v/>
      </c>
      <c r="AD44" s="21" t="str">
        <f t="shared" si="3"/>
        <v/>
      </c>
      <c r="AE44" s="30"/>
    </row>
    <row r="45" spans="1:31" x14ac:dyDescent="0.2">
      <c r="A45" s="18">
        <v>33</v>
      </c>
      <c r="B45" s="32"/>
      <c r="C45" s="32"/>
      <c r="D45" s="31"/>
      <c r="E45" s="32"/>
      <c r="F45" s="31"/>
      <c r="G45" s="22"/>
      <c r="H45" s="24"/>
      <c r="I45" s="22"/>
      <c r="J45" s="22"/>
      <c r="K45" s="22"/>
      <c r="L45" s="22"/>
      <c r="M45" s="23"/>
      <c r="N45" s="22"/>
      <c r="O45" s="24"/>
      <c r="P45" s="22"/>
      <c r="Q45" s="22"/>
      <c r="R45" s="22"/>
      <c r="S45" s="22"/>
      <c r="T45" s="23"/>
      <c r="U45" s="26"/>
      <c r="V45" s="27"/>
      <c r="W45" s="27"/>
      <c r="X45" s="28">
        <f t="shared" si="4"/>
        <v>0</v>
      </c>
      <c r="Y45" s="26"/>
      <c r="Z45" s="29"/>
      <c r="AA45" s="48" t="str">
        <f>IF(E45&lt;&gt;"",VLOOKUP(E45,Data!$B$5:$C$11,2,FALSE),"")</f>
        <v/>
      </c>
      <c r="AB45" s="19" t="str">
        <f>IF(M45&lt;&gt;"",VLOOKUP(M45,Data!$G$5:$H$9,2,)+VLOOKUP(T45,Data!$G$5:$H$9,2,),"")</f>
        <v/>
      </c>
      <c r="AC45" s="20" t="str">
        <f>IF(U45&lt;&gt;"",(VLOOKUP(U45,Data!$I$5:$J$13,2,)*X45)+(VLOOKUP(Z45,Data!$O$5:$P$7,2,)*X45),"")</f>
        <v/>
      </c>
      <c r="AD45" s="21" t="str">
        <f t="shared" si="3"/>
        <v/>
      </c>
      <c r="AE45" s="30"/>
    </row>
    <row r="46" spans="1:31" x14ac:dyDescent="0.2">
      <c r="A46" s="18">
        <v>34</v>
      </c>
      <c r="B46" s="32"/>
      <c r="C46" s="32"/>
      <c r="D46" s="31"/>
      <c r="E46" s="32"/>
      <c r="F46" s="31"/>
      <c r="G46" s="22"/>
      <c r="H46" s="24"/>
      <c r="I46" s="22"/>
      <c r="J46" s="22"/>
      <c r="K46" s="22"/>
      <c r="L46" s="22"/>
      <c r="M46" s="23"/>
      <c r="N46" s="22"/>
      <c r="O46" s="24"/>
      <c r="P46" s="22"/>
      <c r="Q46" s="22"/>
      <c r="R46" s="22"/>
      <c r="S46" s="22"/>
      <c r="T46" s="23"/>
      <c r="U46" s="26"/>
      <c r="V46" s="27"/>
      <c r="W46" s="27"/>
      <c r="X46" s="28">
        <f t="shared" si="4"/>
        <v>0</v>
      </c>
      <c r="Y46" s="26"/>
      <c r="Z46" s="29"/>
      <c r="AA46" s="48" t="str">
        <f>IF(E46&lt;&gt;"",VLOOKUP(E46,Data!$B$5:$C$11,2,FALSE),"")</f>
        <v/>
      </c>
      <c r="AB46" s="19" t="str">
        <f>IF(M46&lt;&gt;"",VLOOKUP(M46,Data!$G$5:$H$9,2,)+VLOOKUP(T46,Data!$G$5:$H$9,2,),"")</f>
        <v/>
      </c>
      <c r="AC46" s="20" t="str">
        <f>IF(U46&lt;&gt;"",(VLOOKUP(U46,Data!$I$5:$J$13,2,)*X46)+(VLOOKUP(Z46,Data!$O$5:$P$7,2,)*X46),"")</f>
        <v/>
      </c>
      <c r="AD46" s="21" t="str">
        <f t="shared" si="3"/>
        <v/>
      </c>
      <c r="AE46" s="30"/>
    </row>
    <row r="47" spans="1:31" x14ac:dyDescent="0.2">
      <c r="A47" s="18">
        <v>35</v>
      </c>
      <c r="B47" s="32"/>
      <c r="C47" s="32"/>
      <c r="D47" s="31"/>
      <c r="E47" s="32"/>
      <c r="F47" s="31"/>
      <c r="G47" s="22"/>
      <c r="H47" s="24"/>
      <c r="I47" s="25"/>
      <c r="J47" s="22"/>
      <c r="K47" s="22"/>
      <c r="L47" s="22"/>
      <c r="M47" s="23"/>
      <c r="N47" s="22"/>
      <c r="O47" s="24"/>
      <c r="P47" s="25"/>
      <c r="Q47" s="22"/>
      <c r="R47" s="22"/>
      <c r="S47" s="22"/>
      <c r="T47" s="23"/>
      <c r="U47" s="26"/>
      <c r="V47" s="27"/>
      <c r="W47" s="27"/>
      <c r="X47" s="28">
        <f t="shared" si="4"/>
        <v>0</v>
      </c>
      <c r="Y47" s="26"/>
      <c r="Z47" s="29"/>
      <c r="AA47" s="48" t="str">
        <f>IF(E47&lt;&gt;"",VLOOKUP(E47,Data!$B$5:$C$11,2,FALSE),"")</f>
        <v/>
      </c>
      <c r="AB47" s="19" t="str">
        <f>IF(M47&lt;&gt;"",VLOOKUP(M47,Data!$G$5:$H$9,2,)+VLOOKUP(T47,Data!$G$5:$H$9,2,),"")</f>
        <v/>
      </c>
      <c r="AC47" s="20" t="str">
        <f>IF(U47&lt;&gt;"",(VLOOKUP(U47,Data!$I$5:$J$13,2,)*X47)+(VLOOKUP(Z47,Data!$O$5:$P$7,2,)*X47),"")</f>
        <v/>
      </c>
      <c r="AD47" s="21" t="str">
        <f t="shared" si="3"/>
        <v/>
      </c>
      <c r="AE47" s="30"/>
    </row>
    <row r="48" spans="1:31" x14ac:dyDescent="0.2">
      <c r="A48" s="18">
        <v>36</v>
      </c>
      <c r="B48" s="32"/>
      <c r="C48" s="32"/>
      <c r="D48" s="31"/>
      <c r="E48" s="32"/>
      <c r="F48" s="31"/>
      <c r="G48" s="22"/>
      <c r="H48" s="24"/>
      <c r="I48" s="22"/>
      <c r="J48" s="22"/>
      <c r="K48" s="22"/>
      <c r="L48" s="22"/>
      <c r="M48" s="23"/>
      <c r="N48" s="22"/>
      <c r="O48" s="24"/>
      <c r="P48" s="22"/>
      <c r="Q48" s="22"/>
      <c r="R48" s="22"/>
      <c r="S48" s="22"/>
      <c r="T48" s="23"/>
      <c r="U48" s="26"/>
      <c r="V48" s="27"/>
      <c r="W48" s="27"/>
      <c r="X48" s="28">
        <f t="shared" si="4"/>
        <v>0</v>
      </c>
      <c r="Y48" s="26"/>
      <c r="Z48" s="29"/>
      <c r="AA48" s="48" t="str">
        <f>IF(E48&lt;&gt;"",VLOOKUP(E48,Data!$B$5:$C$11,2,FALSE),"")</f>
        <v/>
      </c>
      <c r="AB48" s="19" t="str">
        <f>IF(M48&lt;&gt;"",VLOOKUP(M48,Data!$G$5:$H$9,2,)+VLOOKUP(T48,Data!$G$5:$H$9,2,),"")</f>
        <v/>
      </c>
      <c r="AC48" s="20" t="str">
        <f>IF(U48&lt;&gt;"",(VLOOKUP(U48,Data!$I$5:$J$13,2,)*X48)+(VLOOKUP(Z48,Data!$O$5:$P$7,2,)*X48),"")</f>
        <v/>
      </c>
      <c r="AD48" s="21" t="str">
        <f t="shared" si="3"/>
        <v/>
      </c>
      <c r="AE48" s="30"/>
    </row>
    <row r="49" spans="1:31" x14ac:dyDescent="0.2">
      <c r="A49" s="18">
        <v>37</v>
      </c>
      <c r="B49" s="32"/>
      <c r="C49" s="32"/>
      <c r="D49" s="31"/>
      <c r="E49" s="32"/>
      <c r="F49" s="31"/>
      <c r="G49" s="22"/>
      <c r="H49" s="24"/>
      <c r="I49" s="22"/>
      <c r="J49" s="22"/>
      <c r="K49" s="22"/>
      <c r="L49" s="22"/>
      <c r="M49" s="23"/>
      <c r="N49" s="22"/>
      <c r="O49" s="24"/>
      <c r="P49" s="22"/>
      <c r="Q49" s="22"/>
      <c r="R49" s="22"/>
      <c r="S49" s="22"/>
      <c r="T49" s="23"/>
      <c r="U49" s="26"/>
      <c r="V49" s="27"/>
      <c r="W49" s="27"/>
      <c r="X49" s="28">
        <f t="shared" si="4"/>
        <v>0</v>
      </c>
      <c r="Y49" s="26"/>
      <c r="Z49" s="29"/>
      <c r="AA49" s="48" t="str">
        <f>IF(E49&lt;&gt;"",VLOOKUP(E49,Data!$B$5:$C$11,2,FALSE),"")</f>
        <v/>
      </c>
      <c r="AB49" s="19" t="str">
        <f>IF(M49&lt;&gt;"",VLOOKUP(M49,Data!$G$5:$H$9,2,)+VLOOKUP(T49,Data!$G$5:$H$9,2,),"")</f>
        <v/>
      </c>
      <c r="AC49" s="20" t="str">
        <f>IF(U49&lt;&gt;"",(VLOOKUP(U49,Data!$I$5:$J$13,2,)*X49)+(VLOOKUP(Z49,Data!$O$5:$P$7,2,)*X49),"")</f>
        <v/>
      </c>
      <c r="AD49" s="21" t="str">
        <f t="shared" si="3"/>
        <v/>
      </c>
      <c r="AE49" s="30"/>
    </row>
    <row r="50" spans="1:31" x14ac:dyDescent="0.2">
      <c r="A50" s="18">
        <v>38</v>
      </c>
      <c r="B50" s="32"/>
      <c r="C50" s="32"/>
      <c r="D50" s="31"/>
      <c r="E50" s="32"/>
      <c r="F50" s="31"/>
      <c r="G50" s="22"/>
      <c r="H50" s="24"/>
      <c r="I50" s="22"/>
      <c r="J50" s="22"/>
      <c r="K50" s="22"/>
      <c r="L50" s="22"/>
      <c r="M50" s="23"/>
      <c r="N50" s="22"/>
      <c r="O50" s="24"/>
      <c r="P50" s="22"/>
      <c r="Q50" s="22"/>
      <c r="R50" s="22"/>
      <c r="S50" s="22"/>
      <c r="T50" s="23"/>
      <c r="U50" s="26"/>
      <c r="V50" s="27"/>
      <c r="W50" s="27"/>
      <c r="X50" s="28">
        <f t="shared" si="4"/>
        <v>0</v>
      </c>
      <c r="Y50" s="26"/>
      <c r="Z50" s="29"/>
      <c r="AA50" s="48" t="str">
        <f>IF(E50&lt;&gt;"",VLOOKUP(E50,Data!$B$5:$C$11,2,FALSE),"")</f>
        <v/>
      </c>
      <c r="AB50" s="19" t="str">
        <f>IF(M50&lt;&gt;"",VLOOKUP(M50,Data!$G$5:$H$9,2,)+VLOOKUP(T50,Data!$G$5:$H$9,2,),"")</f>
        <v/>
      </c>
      <c r="AC50" s="20" t="str">
        <f>IF(U50&lt;&gt;"",(VLOOKUP(U50,Data!$I$5:$J$13,2,)*X50)+(VLOOKUP(Z50,Data!$O$5:$P$7,2,)*X50),"")</f>
        <v/>
      </c>
      <c r="AD50" s="21" t="str">
        <f t="shared" si="3"/>
        <v/>
      </c>
      <c r="AE50" s="30"/>
    </row>
    <row r="51" spans="1:31" x14ac:dyDescent="0.2">
      <c r="A51" s="18">
        <v>39</v>
      </c>
      <c r="B51" s="32"/>
      <c r="C51" s="32"/>
      <c r="D51" s="31"/>
      <c r="E51" s="32"/>
      <c r="F51" s="31"/>
      <c r="G51" s="22"/>
      <c r="H51" s="24"/>
      <c r="I51" s="22"/>
      <c r="J51" s="22"/>
      <c r="K51" s="22"/>
      <c r="L51" s="22"/>
      <c r="M51" s="23"/>
      <c r="N51" s="22"/>
      <c r="O51" s="24"/>
      <c r="P51" s="22"/>
      <c r="Q51" s="22"/>
      <c r="R51" s="22"/>
      <c r="S51" s="22"/>
      <c r="T51" s="23"/>
      <c r="U51" s="26"/>
      <c r="V51" s="27"/>
      <c r="W51" s="27"/>
      <c r="X51" s="28">
        <f t="shared" si="4"/>
        <v>0</v>
      </c>
      <c r="Y51" s="26"/>
      <c r="Z51" s="29"/>
      <c r="AA51" s="48" t="str">
        <f>IF(E51&lt;&gt;"",VLOOKUP(E51,Data!$B$5:$C$11,2,FALSE),"")</f>
        <v/>
      </c>
      <c r="AB51" s="19" t="str">
        <f>IF(M51&lt;&gt;"",VLOOKUP(M51,Data!$G$5:$H$9,2,)+VLOOKUP(T51,Data!$G$5:$H$9,2,),"")</f>
        <v/>
      </c>
      <c r="AC51" s="20" t="str">
        <f>IF(U51&lt;&gt;"",(VLOOKUP(U51,Data!$I$5:$J$13,2,)*X51)+(VLOOKUP(Z51,Data!$O$5:$P$7,2,)*X51),"")</f>
        <v/>
      </c>
      <c r="AD51" s="21" t="str">
        <f t="shared" si="3"/>
        <v/>
      </c>
      <c r="AE51" s="30"/>
    </row>
    <row r="52" spans="1:31" x14ac:dyDescent="0.2">
      <c r="A52" s="18">
        <v>40</v>
      </c>
      <c r="B52" s="32"/>
      <c r="C52" s="32"/>
      <c r="D52" s="31"/>
      <c r="E52" s="32"/>
      <c r="F52" s="31"/>
      <c r="G52" s="22"/>
      <c r="H52" s="24"/>
      <c r="I52" s="22"/>
      <c r="J52" s="22"/>
      <c r="K52" s="22"/>
      <c r="L52" s="22"/>
      <c r="M52" s="23"/>
      <c r="N52" s="22"/>
      <c r="O52" s="24"/>
      <c r="P52" s="22"/>
      <c r="Q52" s="22"/>
      <c r="R52" s="22"/>
      <c r="S52" s="22"/>
      <c r="T52" s="23"/>
      <c r="U52" s="26"/>
      <c r="V52" s="27"/>
      <c r="W52" s="27"/>
      <c r="X52" s="28">
        <f t="shared" si="4"/>
        <v>0</v>
      </c>
      <c r="Y52" s="26"/>
      <c r="Z52" s="29"/>
      <c r="AA52" s="48" t="str">
        <f>IF(E52&lt;&gt;"",VLOOKUP(E52,Data!$B$5:$C$11,2,FALSE),"")</f>
        <v/>
      </c>
      <c r="AB52" s="19" t="str">
        <f>IF(M52&lt;&gt;"",VLOOKUP(M52,Data!$G$5:$H$9,2,)+VLOOKUP(T52,Data!$G$5:$H$9,2,),"")</f>
        <v/>
      </c>
      <c r="AC52" s="20" t="str">
        <f>IF(U52&lt;&gt;"",(VLOOKUP(U52,Data!$I$5:$J$13,2,)*X52)+(VLOOKUP(Z52,Data!$O$5:$P$7,2,)*X52),"")</f>
        <v/>
      </c>
      <c r="AD52" s="21" t="str">
        <f t="shared" si="3"/>
        <v/>
      </c>
      <c r="AE52" s="30"/>
    </row>
    <row r="53" spans="1:31" x14ac:dyDescent="0.2">
      <c r="A53" s="18">
        <v>41</v>
      </c>
      <c r="B53" s="32"/>
      <c r="C53" s="32"/>
      <c r="D53" s="31"/>
      <c r="E53" s="32"/>
      <c r="F53" s="31"/>
      <c r="G53" s="22"/>
      <c r="H53" s="24"/>
      <c r="I53" s="22"/>
      <c r="J53" s="22"/>
      <c r="K53" s="22"/>
      <c r="L53" s="22"/>
      <c r="M53" s="23"/>
      <c r="N53" s="22"/>
      <c r="O53" s="24"/>
      <c r="P53" s="22"/>
      <c r="Q53" s="22"/>
      <c r="R53" s="22"/>
      <c r="S53" s="22"/>
      <c r="T53" s="23"/>
      <c r="U53" s="26"/>
      <c r="V53" s="27"/>
      <c r="W53" s="27"/>
      <c r="X53" s="28">
        <f t="shared" si="4"/>
        <v>0</v>
      </c>
      <c r="Y53" s="26"/>
      <c r="Z53" s="29"/>
      <c r="AA53" s="48" t="str">
        <f>IF(E53&lt;&gt;"",VLOOKUP(E53,Data!$B$5:$C$11,2,FALSE),"")</f>
        <v/>
      </c>
      <c r="AB53" s="19" t="str">
        <f>IF(M53&lt;&gt;"",VLOOKUP(M53,Data!$G$5:$H$9,2,)+VLOOKUP(T53,Data!$G$5:$H$9,2,),"")</f>
        <v/>
      </c>
      <c r="AC53" s="20" t="str">
        <f>IF(U53&lt;&gt;"",(VLOOKUP(U53,Data!$I$5:$J$13,2,)*X53)+(VLOOKUP(Z53,Data!$O$5:$P$7,2,)*X53),"")</f>
        <v/>
      </c>
      <c r="AD53" s="21" t="str">
        <f t="shared" si="3"/>
        <v/>
      </c>
      <c r="AE53" s="30"/>
    </row>
    <row r="54" spans="1:31" x14ac:dyDescent="0.2">
      <c r="A54" s="18">
        <v>42</v>
      </c>
      <c r="B54" s="32"/>
      <c r="C54" s="32"/>
      <c r="D54" s="31"/>
      <c r="E54" s="32"/>
      <c r="F54" s="31"/>
      <c r="G54" s="22"/>
      <c r="H54" s="24"/>
      <c r="I54" s="22"/>
      <c r="J54" s="22"/>
      <c r="K54" s="22"/>
      <c r="L54" s="22"/>
      <c r="M54" s="23"/>
      <c r="N54" s="22"/>
      <c r="O54" s="24"/>
      <c r="P54" s="22"/>
      <c r="Q54" s="22"/>
      <c r="R54" s="22"/>
      <c r="S54" s="22"/>
      <c r="T54" s="23"/>
      <c r="U54" s="26"/>
      <c r="V54" s="27"/>
      <c r="W54" s="27"/>
      <c r="X54" s="28">
        <f t="shared" si="4"/>
        <v>0</v>
      </c>
      <c r="Y54" s="26"/>
      <c r="Z54" s="29"/>
      <c r="AA54" s="48" t="str">
        <f>IF(E54&lt;&gt;"",VLOOKUP(E54,Data!$B$5:$C$11,2,FALSE),"")</f>
        <v/>
      </c>
      <c r="AB54" s="19" t="str">
        <f>IF(M54&lt;&gt;"",VLOOKUP(M54,Data!$G$5:$H$9,2,)+VLOOKUP(T54,Data!$G$5:$H$9,2,),"")</f>
        <v/>
      </c>
      <c r="AC54" s="20" t="str">
        <f>IF(U54&lt;&gt;"",(VLOOKUP(U54,Data!$I$5:$J$13,2,)*X54)+(VLOOKUP(Z54,Data!$O$5:$P$7,2,)*X54),"")</f>
        <v/>
      </c>
      <c r="AD54" s="21" t="str">
        <f t="shared" si="3"/>
        <v/>
      </c>
      <c r="AE54" s="30"/>
    </row>
    <row r="55" spans="1:31" x14ac:dyDescent="0.2">
      <c r="A55" s="18">
        <v>43</v>
      </c>
      <c r="B55" s="32"/>
      <c r="C55" s="32"/>
      <c r="D55" s="31"/>
      <c r="E55" s="32"/>
      <c r="F55" s="31"/>
      <c r="G55" s="22"/>
      <c r="H55" s="24"/>
      <c r="I55" s="22"/>
      <c r="J55" s="22"/>
      <c r="K55" s="22"/>
      <c r="L55" s="22"/>
      <c r="M55" s="23"/>
      <c r="N55" s="22"/>
      <c r="O55" s="24"/>
      <c r="P55" s="22"/>
      <c r="Q55" s="22"/>
      <c r="R55" s="22"/>
      <c r="S55" s="22"/>
      <c r="T55" s="23"/>
      <c r="U55" s="26"/>
      <c r="V55" s="27"/>
      <c r="W55" s="27"/>
      <c r="X55" s="28">
        <f t="shared" si="4"/>
        <v>0</v>
      </c>
      <c r="Y55" s="26"/>
      <c r="Z55" s="29"/>
      <c r="AA55" s="48" t="str">
        <f>IF(E55&lt;&gt;"",VLOOKUP(E55,Data!$B$5:$C$11,2,FALSE),"")</f>
        <v/>
      </c>
      <c r="AB55" s="19" t="str">
        <f>IF(M55&lt;&gt;"",VLOOKUP(M55,Data!$G$5:$H$9,2,)+VLOOKUP(T55,Data!$G$5:$H$9,2,),"")</f>
        <v/>
      </c>
      <c r="AC55" s="20" t="str">
        <f>IF(U55&lt;&gt;"",(VLOOKUP(U55,Data!$I$5:$J$13,2,)*X55)+(VLOOKUP(Z55,Data!$O$5:$P$7,2,)*X55),"")</f>
        <v/>
      </c>
      <c r="AD55" s="21" t="str">
        <f t="shared" si="3"/>
        <v/>
      </c>
      <c r="AE55" s="30"/>
    </row>
    <row r="56" spans="1:31" x14ac:dyDescent="0.2">
      <c r="A56" s="18">
        <v>44</v>
      </c>
      <c r="B56" s="32"/>
      <c r="C56" s="32"/>
      <c r="D56" s="31"/>
      <c r="E56" s="32"/>
      <c r="F56" s="31"/>
      <c r="G56" s="22"/>
      <c r="H56" s="24"/>
      <c r="I56" s="22"/>
      <c r="J56" s="22"/>
      <c r="K56" s="22"/>
      <c r="L56" s="22"/>
      <c r="M56" s="23"/>
      <c r="N56" s="22"/>
      <c r="O56" s="24"/>
      <c r="P56" s="22"/>
      <c r="Q56" s="22"/>
      <c r="R56" s="22"/>
      <c r="S56" s="22"/>
      <c r="T56" s="23"/>
      <c r="U56" s="26"/>
      <c r="V56" s="27"/>
      <c r="W56" s="27"/>
      <c r="X56" s="28">
        <f t="shared" si="4"/>
        <v>0</v>
      </c>
      <c r="Y56" s="26"/>
      <c r="Z56" s="29"/>
      <c r="AA56" s="48" t="str">
        <f>IF(E56&lt;&gt;"",VLOOKUP(E56,Data!$B$5:$C$11,2,FALSE),"")</f>
        <v/>
      </c>
      <c r="AB56" s="19" t="str">
        <f>IF(M56&lt;&gt;"",VLOOKUP(M56,Data!$G$5:$H$9,2,)+VLOOKUP(T56,Data!$G$5:$H$9,2,),"")</f>
        <v/>
      </c>
      <c r="AC56" s="20" t="str">
        <f>IF(U56&lt;&gt;"",(VLOOKUP(U56,Data!$I$5:$J$13,2,)*X56)+(VLOOKUP(Z56,Data!$O$5:$P$7,2,)*X56),"")</f>
        <v/>
      </c>
      <c r="AD56" s="21" t="str">
        <f t="shared" si="3"/>
        <v/>
      </c>
      <c r="AE56" s="30"/>
    </row>
    <row r="57" spans="1:31" x14ac:dyDescent="0.2">
      <c r="A57" s="18">
        <v>45</v>
      </c>
      <c r="B57" s="32"/>
      <c r="C57" s="32"/>
      <c r="D57" s="31"/>
      <c r="E57" s="32"/>
      <c r="F57" s="31"/>
      <c r="G57" s="22"/>
      <c r="H57" s="24"/>
      <c r="I57" s="22"/>
      <c r="J57" s="22"/>
      <c r="K57" s="22"/>
      <c r="L57" s="22"/>
      <c r="M57" s="23"/>
      <c r="N57" s="22"/>
      <c r="O57" s="24"/>
      <c r="P57" s="22"/>
      <c r="Q57" s="22"/>
      <c r="R57" s="22"/>
      <c r="S57" s="22"/>
      <c r="T57" s="23"/>
      <c r="U57" s="26"/>
      <c r="V57" s="27"/>
      <c r="W57" s="27"/>
      <c r="X57" s="28">
        <f t="shared" si="4"/>
        <v>0</v>
      </c>
      <c r="Y57" s="26"/>
      <c r="Z57" s="29"/>
      <c r="AA57" s="48" t="str">
        <f>IF(E57&lt;&gt;"",VLOOKUP(E57,Data!$B$5:$C$11,2,FALSE),"")</f>
        <v/>
      </c>
      <c r="AB57" s="19" t="str">
        <f>IF(M57&lt;&gt;"",VLOOKUP(M57,Data!$G$5:$H$9,2,)+VLOOKUP(T57,Data!$G$5:$H$9,2,),"")</f>
        <v/>
      </c>
      <c r="AC57" s="20" t="str">
        <f>IF(U57&lt;&gt;"",(VLOOKUP(U57,Data!$I$5:$J$13,2,)*X57)+(VLOOKUP(Z57,Data!$O$5:$P$7,2,)*X57),"")</f>
        <v/>
      </c>
      <c r="AD57" s="21" t="str">
        <f t="shared" si="3"/>
        <v/>
      </c>
      <c r="AE57" s="30"/>
    </row>
    <row r="58" spans="1:31" x14ac:dyDescent="0.2">
      <c r="A58" s="18">
        <v>46</v>
      </c>
      <c r="B58" s="32"/>
      <c r="C58" s="32"/>
      <c r="D58" s="31"/>
      <c r="E58" s="32"/>
      <c r="F58" s="31"/>
      <c r="G58" s="22"/>
      <c r="H58" s="24"/>
      <c r="I58" s="22"/>
      <c r="J58" s="22"/>
      <c r="K58" s="22"/>
      <c r="L58" s="22"/>
      <c r="M58" s="23"/>
      <c r="N58" s="22"/>
      <c r="O58" s="24"/>
      <c r="P58" s="22"/>
      <c r="Q58" s="22"/>
      <c r="R58" s="22"/>
      <c r="S58" s="22"/>
      <c r="T58" s="23"/>
      <c r="U58" s="26"/>
      <c r="V58" s="27"/>
      <c r="W58" s="27"/>
      <c r="X58" s="28">
        <f t="shared" si="4"/>
        <v>0</v>
      </c>
      <c r="Y58" s="26"/>
      <c r="Z58" s="29"/>
      <c r="AA58" s="48" t="str">
        <f>IF(E58&lt;&gt;"",VLOOKUP(E58,Data!$B$5:$C$11,2,FALSE),"")</f>
        <v/>
      </c>
      <c r="AB58" s="19" t="str">
        <f>IF(M58&lt;&gt;"",VLOOKUP(M58,Data!$G$5:$H$9,2,)+VLOOKUP(T58,Data!$G$5:$H$9,2,),"")</f>
        <v/>
      </c>
      <c r="AC58" s="20" t="str">
        <f>IF(U58&lt;&gt;"",(VLOOKUP(U58,Data!$I$5:$J$13,2,)*X58)+(VLOOKUP(Z58,Data!$O$5:$P$7,2,)*X58),"")</f>
        <v/>
      </c>
      <c r="AD58" s="21" t="str">
        <f t="shared" si="3"/>
        <v/>
      </c>
      <c r="AE58" s="30"/>
    </row>
    <row r="59" spans="1:31" x14ac:dyDescent="0.2">
      <c r="A59" s="18">
        <v>47</v>
      </c>
      <c r="B59" s="32"/>
      <c r="C59" s="32"/>
      <c r="D59" s="31"/>
      <c r="E59" s="32"/>
      <c r="F59" s="31"/>
      <c r="G59" s="22"/>
      <c r="H59" s="24"/>
      <c r="I59" s="22"/>
      <c r="J59" s="22"/>
      <c r="K59" s="22"/>
      <c r="L59" s="22"/>
      <c r="M59" s="23"/>
      <c r="N59" s="22"/>
      <c r="O59" s="24"/>
      <c r="P59" s="22"/>
      <c r="Q59" s="22"/>
      <c r="R59" s="22"/>
      <c r="S59" s="22"/>
      <c r="T59" s="23"/>
      <c r="U59" s="26"/>
      <c r="V59" s="27"/>
      <c r="W59" s="27"/>
      <c r="X59" s="28">
        <f t="shared" si="4"/>
        <v>0</v>
      </c>
      <c r="Y59" s="26"/>
      <c r="Z59" s="29"/>
      <c r="AA59" s="48" t="str">
        <f>IF(E59&lt;&gt;"",VLOOKUP(E59,Data!$B$5:$C$11,2,FALSE),"")</f>
        <v/>
      </c>
      <c r="AB59" s="19" t="str">
        <f>IF(M59&lt;&gt;"",VLOOKUP(M59,Data!$G$5:$H$9,2,)+VLOOKUP(T59,Data!$G$5:$H$9,2,),"")</f>
        <v/>
      </c>
      <c r="AC59" s="20" t="str">
        <f>IF(U59&lt;&gt;"",(VLOOKUP(U59,Data!$I$5:$J$13,2,)*X59)+(VLOOKUP(Z59,Data!$O$5:$P$7,2,)*X59),"")</f>
        <v/>
      </c>
      <c r="AD59" s="21" t="str">
        <f t="shared" si="3"/>
        <v/>
      </c>
      <c r="AE59" s="30"/>
    </row>
    <row r="60" spans="1:31" x14ac:dyDescent="0.2">
      <c r="A60" s="18">
        <v>48</v>
      </c>
      <c r="B60" s="32"/>
      <c r="C60" s="32"/>
      <c r="D60" s="31"/>
      <c r="E60" s="32"/>
      <c r="F60" s="31"/>
      <c r="G60" s="22"/>
      <c r="H60" s="24"/>
      <c r="I60" s="22"/>
      <c r="J60" s="22"/>
      <c r="K60" s="22"/>
      <c r="L60" s="22"/>
      <c r="M60" s="23"/>
      <c r="N60" s="22"/>
      <c r="O60" s="24"/>
      <c r="P60" s="22"/>
      <c r="Q60" s="22"/>
      <c r="R60" s="22"/>
      <c r="S60" s="22"/>
      <c r="T60" s="23"/>
      <c r="U60" s="26"/>
      <c r="V60" s="27"/>
      <c r="W60" s="27"/>
      <c r="X60" s="28">
        <f t="shared" si="4"/>
        <v>0</v>
      </c>
      <c r="Y60" s="26"/>
      <c r="Z60" s="29"/>
      <c r="AA60" s="48" t="str">
        <f>IF(E60&lt;&gt;"",VLOOKUP(E60,Data!$B$5:$C$11,2,FALSE),"")</f>
        <v/>
      </c>
      <c r="AB60" s="19" t="str">
        <f>IF(M60&lt;&gt;"",VLOOKUP(M60,Data!$G$5:$H$9,2,)+VLOOKUP(T60,Data!$G$5:$H$9,2,),"")</f>
        <v/>
      </c>
      <c r="AC60" s="20" t="str">
        <f>IF(U60&lt;&gt;"",(VLOOKUP(U60,Data!$I$5:$J$13,2,)*X60)+(VLOOKUP(Z60,Data!$O$5:$P$7,2,)*X60),"")</f>
        <v/>
      </c>
      <c r="AD60" s="21" t="str">
        <f t="shared" si="3"/>
        <v/>
      </c>
      <c r="AE60" s="30"/>
    </row>
    <row r="61" spans="1:31" x14ac:dyDescent="0.2">
      <c r="A61" s="18">
        <v>49</v>
      </c>
      <c r="B61" s="32"/>
      <c r="C61" s="32"/>
      <c r="D61" s="31"/>
      <c r="E61" s="32"/>
      <c r="F61" s="31"/>
      <c r="G61" s="22"/>
      <c r="H61" s="24"/>
      <c r="I61" s="22"/>
      <c r="J61" s="22"/>
      <c r="K61" s="22"/>
      <c r="L61" s="22"/>
      <c r="M61" s="23"/>
      <c r="N61" s="22"/>
      <c r="O61" s="24"/>
      <c r="P61" s="22"/>
      <c r="Q61" s="22"/>
      <c r="R61" s="22"/>
      <c r="S61" s="22"/>
      <c r="T61" s="23"/>
      <c r="U61" s="26"/>
      <c r="V61" s="27"/>
      <c r="W61" s="27"/>
      <c r="X61" s="28">
        <f t="shared" si="4"/>
        <v>0</v>
      </c>
      <c r="Y61" s="26"/>
      <c r="Z61" s="29"/>
      <c r="AA61" s="48" t="str">
        <f>IF(E61&lt;&gt;"",VLOOKUP(E61,Data!$B$5:$C$11,2,FALSE),"")</f>
        <v/>
      </c>
      <c r="AB61" s="19" t="str">
        <f>IF(M61&lt;&gt;"",VLOOKUP(M61,Data!$G$5:$H$9,2,)+VLOOKUP(T61,Data!$G$5:$H$9,2,),"")</f>
        <v/>
      </c>
      <c r="AC61" s="20" t="str">
        <f>IF(U61&lt;&gt;"",(VLOOKUP(U61,Data!$I$5:$J$13,2,)*X61)+(VLOOKUP(Z61,Data!$O$5:$P$7,2,)*X61),"")</f>
        <v/>
      </c>
      <c r="AD61" s="21" t="str">
        <f t="shared" si="3"/>
        <v/>
      </c>
      <c r="AE61" s="30"/>
    </row>
    <row r="62" spans="1:31" x14ac:dyDescent="0.2">
      <c r="A62" s="18">
        <v>50</v>
      </c>
      <c r="B62" s="32"/>
      <c r="C62" s="32"/>
      <c r="D62" s="31"/>
      <c r="E62" s="32"/>
      <c r="F62" s="31"/>
      <c r="G62" s="22"/>
      <c r="H62" s="24"/>
      <c r="I62" s="22"/>
      <c r="J62" s="22"/>
      <c r="K62" s="22"/>
      <c r="L62" s="22"/>
      <c r="M62" s="23"/>
      <c r="N62" s="22"/>
      <c r="O62" s="24"/>
      <c r="P62" s="22"/>
      <c r="Q62" s="22"/>
      <c r="R62" s="22"/>
      <c r="S62" s="22"/>
      <c r="T62" s="23"/>
      <c r="U62" s="26"/>
      <c r="V62" s="27"/>
      <c r="W62" s="27"/>
      <c r="X62" s="28">
        <f t="shared" si="4"/>
        <v>0</v>
      </c>
      <c r="Y62" s="26"/>
      <c r="Z62" s="29"/>
      <c r="AA62" s="48" t="str">
        <f>IF(E62&lt;&gt;"",VLOOKUP(E62,Data!$B$5:$C$11,2,FALSE),"")</f>
        <v/>
      </c>
      <c r="AB62" s="19" t="str">
        <f>IF(M62&lt;&gt;"",VLOOKUP(M62,Data!$G$5:$H$9,2,)+VLOOKUP(T62,Data!$G$5:$H$9,2,),"")</f>
        <v/>
      </c>
      <c r="AC62" s="20" t="str">
        <f>IF(U62&lt;&gt;"",(VLOOKUP(U62,Data!$I$5:$J$13,2,)*X62)+(VLOOKUP(Z62,Data!$O$5:$P$7,2,)*X62),"")</f>
        <v/>
      </c>
      <c r="AD62" s="21" t="str">
        <f t="shared" si="3"/>
        <v/>
      </c>
      <c r="AE62" s="30"/>
    </row>
    <row r="63" spans="1:31" x14ac:dyDescent="0.2">
      <c r="A63" s="18">
        <v>51</v>
      </c>
      <c r="B63" s="32"/>
      <c r="C63" s="32"/>
      <c r="D63" s="31"/>
      <c r="E63" s="32"/>
      <c r="F63" s="31"/>
      <c r="G63" s="22"/>
      <c r="H63" s="24"/>
      <c r="I63" s="22"/>
      <c r="J63" s="22"/>
      <c r="K63" s="22"/>
      <c r="L63" s="22"/>
      <c r="M63" s="23"/>
      <c r="N63" s="22"/>
      <c r="O63" s="24"/>
      <c r="P63" s="22"/>
      <c r="Q63" s="22"/>
      <c r="R63" s="22"/>
      <c r="S63" s="22"/>
      <c r="T63" s="23"/>
      <c r="U63" s="26"/>
      <c r="V63" s="27"/>
      <c r="W63" s="27"/>
      <c r="X63" s="28">
        <f t="shared" si="4"/>
        <v>0</v>
      </c>
      <c r="Y63" s="26"/>
      <c r="Z63" s="29"/>
      <c r="AA63" s="48" t="str">
        <f>IF(E63&lt;&gt;"",VLOOKUP(E63,Data!$B$5:$C$11,2,FALSE),"")</f>
        <v/>
      </c>
      <c r="AB63" s="19" t="str">
        <f>IF(M63&lt;&gt;"",VLOOKUP(M63,Data!$G$5:$H$9,2,)+VLOOKUP(T63,Data!$G$5:$H$9,2,),"")</f>
        <v/>
      </c>
      <c r="AC63" s="20" t="str">
        <f>IF(U63&lt;&gt;"",(VLOOKUP(U63,Data!$I$5:$J$13,2,)*X63)+(VLOOKUP(Z63,Data!$O$5:$P$7,2,)*X63),"")</f>
        <v/>
      </c>
      <c r="AD63" s="21" t="str">
        <f t="shared" si="3"/>
        <v/>
      </c>
      <c r="AE63" s="30"/>
    </row>
    <row r="64" spans="1:31" x14ac:dyDescent="0.2">
      <c r="A64" s="18">
        <v>52</v>
      </c>
      <c r="B64" s="32"/>
      <c r="C64" s="32"/>
      <c r="D64" s="31"/>
      <c r="E64" s="32"/>
      <c r="F64" s="31"/>
      <c r="G64" s="22"/>
      <c r="H64" s="24"/>
      <c r="I64" s="22"/>
      <c r="J64" s="22"/>
      <c r="K64" s="22"/>
      <c r="L64" s="22"/>
      <c r="M64" s="23"/>
      <c r="N64" s="22"/>
      <c r="O64" s="24"/>
      <c r="P64" s="22"/>
      <c r="Q64" s="22"/>
      <c r="R64" s="22"/>
      <c r="S64" s="22"/>
      <c r="T64" s="23"/>
      <c r="U64" s="26"/>
      <c r="V64" s="27"/>
      <c r="W64" s="27"/>
      <c r="X64" s="28">
        <f t="shared" si="4"/>
        <v>0</v>
      </c>
      <c r="Y64" s="26"/>
      <c r="Z64" s="29"/>
      <c r="AA64" s="48" t="str">
        <f>IF(E64&lt;&gt;"",VLOOKUP(E64,Data!$B$5:$C$11,2,FALSE),"")</f>
        <v/>
      </c>
      <c r="AB64" s="19" t="str">
        <f>IF(M64&lt;&gt;"",VLOOKUP(M64,Data!$G$5:$H$9,2,)+VLOOKUP(T64,Data!$G$5:$H$9,2,),"")</f>
        <v/>
      </c>
      <c r="AC64" s="20" t="str">
        <f>IF(U64&lt;&gt;"",(VLOOKUP(U64,Data!$I$5:$J$13,2,)*X64)+(VLOOKUP(Z64,Data!$O$5:$P$7,2,)*X64),"")</f>
        <v/>
      </c>
      <c r="AD64" s="21" t="str">
        <f t="shared" si="3"/>
        <v/>
      </c>
      <c r="AE64" s="30"/>
    </row>
    <row r="65" spans="1:31" x14ac:dyDescent="0.2">
      <c r="A65" s="18">
        <v>53</v>
      </c>
      <c r="B65" s="32"/>
      <c r="C65" s="32"/>
      <c r="D65" s="31"/>
      <c r="E65" s="32"/>
      <c r="F65" s="31"/>
      <c r="G65" s="22"/>
      <c r="H65" s="24"/>
      <c r="I65" s="22"/>
      <c r="J65" s="22"/>
      <c r="K65" s="22"/>
      <c r="L65" s="22"/>
      <c r="M65" s="23"/>
      <c r="N65" s="22"/>
      <c r="O65" s="24"/>
      <c r="P65" s="22"/>
      <c r="Q65" s="22"/>
      <c r="R65" s="22"/>
      <c r="S65" s="22"/>
      <c r="T65" s="23"/>
      <c r="U65" s="26"/>
      <c r="V65" s="27"/>
      <c r="W65" s="27"/>
      <c r="X65" s="28">
        <f t="shared" si="4"/>
        <v>0</v>
      </c>
      <c r="Y65" s="26"/>
      <c r="Z65" s="29"/>
      <c r="AA65" s="48" t="str">
        <f>IF(E65&lt;&gt;"",VLOOKUP(E65,Data!$B$5:$C$11,2,FALSE),"")</f>
        <v/>
      </c>
      <c r="AB65" s="19" t="str">
        <f>IF(M65&lt;&gt;"",VLOOKUP(M65,Data!$G$5:$H$9,2,)+VLOOKUP(T65,Data!$G$5:$H$9,2,),"")</f>
        <v/>
      </c>
      <c r="AC65" s="20" t="str">
        <f>IF(U65&lt;&gt;"",(VLOOKUP(U65,Data!$I$5:$J$13,2,)*X65)+(VLOOKUP(Z65,Data!$O$5:$P$7,2,)*X65),"")</f>
        <v/>
      </c>
      <c r="AD65" s="21" t="str">
        <f t="shared" si="3"/>
        <v/>
      </c>
      <c r="AE65" s="30"/>
    </row>
    <row r="66" spans="1:31" x14ac:dyDescent="0.2">
      <c r="A66" s="18">
        <v>54</v>
      </c>
      <c r="B66" s="32"/>
      <c r="C66" s="32"/>
      <c r="D66" s="31"/>
      <c r="E66" s="32"/>
      <c r="F66" s="31"/>
      <c r="G66" s="22"/>
      <c r="H66" s="24"/>
      <c r="I66" s="22"/>
      <c r="J66" s="22"/>
      <c r="K66" s="22"/>
      <c r="L66" s="22"/>
      <c r="M66" s="23"/>
      <c r="N66" s="22"/>
      <c r="O66" s="24"/>
      <c r="P66" s="22"/>
      <c r="Q66" s="22"/>
      <c r="R66" s="22"/>
      <c r="S66" s="22"/>
      <c r="T66" s="23"/>
      <c r="U66" s="26"/>
      <c r="V66" s="27"/>
      <c r="W66" s="27"/>
      <c r="X66" s="28">
        <f t="shared" si="4"/>
        <v>0</v>
      </c>
      <c r="Y66" s="26"/>
      <c r="Z66" s="29"/>
      <c r="AA66" s="48" t="str">
        <f>IF(E66&lt;&gt;"",VLOOKUP(E66,Data!$B$5:$C$11,2,FALSE),"")</f>
        <v/>
      </c>
      <c r="AB66" s="19" t="str">
        <f>IF(M66&lt;&gt;"",VLOOKUP(M66,Data!$G$5:$H$9,2,)+VLOOKUP(T66,Data!$G$5:$H$9,2,),"")</f>
        <v/>
      </c>
      <c r="AC66" s="20" t="str">
        <f>IF(U66&lt;&gt;"",(VLOOKUP(U66,Data!$I$5:$J$13,2,)*X66)+(VLOOKUP(Z66,Data!$O$5:$P$7,2,)*X66),"")</f>
        <v/>
      </c>
      <c r="AD66" s="21" t="str">
        <f t="shared" si="3"/>
        <v/>
      </c>
      <c r="AE66" s="30"/>
    </row>
    <row r="67" spans="1:31" x14ac:dyDescent="0.2">
      <c r="A67" s="18">
        <v>55</v>
      </c>
      <c r="B67" s="32"/>
      <c r="C67" s="32"/>
      <c r="D67" s="31"/>
      <c r="E67" s="32"/>
      <c r="F67" s="31"/>
      <c r="G67" s="22"/>
      <c r="H67" s="24"/>
      <c r="I67" s="22"/>
      <c r="J67" s="22"/>
      <c r="K67" s="22"/>
      <c r="L67" s="22"/>
      <c r="M67" s="23"/>
      <c r="N67" s="22"/>
      <c r="O67" s="24"/>
      <c r="P67" s="22"/>
      <c r="Q67" s="22"/>
      <c r="R67" s="22"/>
      <c r="S67" s="22"/>
      <c r="T67" s="23"/>
      <c r="U67" s="26"/>
      <c r="V67" s="27"/>
      <c r="W67" s="27"/>
      <c r="X67" s="28">
        <f t="shared" si="4"/>
        <v>0</v>
      </c>
      <c r="Y67" s="26"/>
      <c r="Z67" s="29"/>
      <c r="AA67" s="48" t="str">
        <f>IF(E67&lt;&gt;"",VLOOKUP(E67,Data!$B$5:$C$11,2,FALSE),"")</f>
        <v/>
      </c>
      <c r="AB67" s="19" t="str">
        <f>IF(M67&lt;&gt;"",VLOOKUP(M67,Data!$G$5:$H$9,2,)+VLOOKUP(T67,Data!$G$5:$H$9,2,),"")</f>
        <v/>
      </c>
      <c r="AC67" s="20" t="str">
        <f>IF(U67&lt;&gt;"",(VLOOKUP(U67,Data!$I$5:$J$13,2,)*X67)+(VLOOKUP(Z67,Data!$O$5:$P$7,2,)*X67),"")</f>
        <v/>
      </c>
      <c r="AD67" s="21" t="str">
        <f t="shared" si="3"/>
        <v/>
      </c>
      <c r="AE67" s="30"/>
    </row>
    <row r="68" spans="1:31" x14ac:dyDescent="0.2">
      <c r="A68" s="18">
        <v>56</v>
      </c>
      <c r="B68" s="32"/>
      <c r="C68" s="32"/>
      <c r="D68" s="31"/>
      <c r="E68" s="32"/>
      <c r="F68" s="31"/>
      <c r="G68" s="22"/>
      <c r="H68" s="24"/>
      <c r="I68" s="22"/>
      <c r="J68" s="22"/>
      <c r="K68" s="22"/>
      <c r="L68" s="22"/>
      <c r="M68" s="23"/>
      <c r="N68" s="22"/>
      <c r="O68" s="24"/>
      <c r="P68" s="22"/>
      <c r="Q68" s="22"/>
      <c r="R68" s="22"/>
      <c r="S68" s="22"/>
      <c r="T68" s="23"/>
      <c r="U68" s="26"/>
      <c r="V68" s="27"/>
      <c r="W68" s="27"/>
      <c r="X68" s="28">
        <f t="shared" si="4"/>
        <v>0</v>
      </c>
      <c r="Y68" s="26"/>
      <c r="Z68" s="29"/>
      <c r="AA68" s="48" t="str">
        <f>IF(E68&lt;&gt;"",VLOOKUP(E68,Data!$B$5:$C$11,2,FALSE),"")</f>
        <v/>
      </c>
      <c r="AB68" s="19" t="str">
        <f>IF(M68&lt;&gt;"",VLOOKUP(M68,Data!$G$5:$H$9,2,)+VLOOKUP(T68,Data!$G$5:$H$9,2,),"")</f>
        <v/>
      </c>
      <c r="AC68" s="20" t="str">
        <f>IF(U68&lt;&gt;"",(VLOOKUP(U68,Data!$I$5:$J$13,2,)*X68)+(VLOOKUP(Z68,Data!$O$5:$P$7,2,)*X68),"")</f>
        <v/>
      </c>
      <c r="AD68" s="21" t="str">
        <f t="shared" si="3"/>
        <v/>
      </c>
      <c r="AE68" s="30"/>
    </row>
    <row r="69" spans="1:31" x14ac:dyDescent="0.2">
      <c r="A69" s="18">
        <v>57</v>
      </c>
      <c r="B69" s="32"/>
      <c r="C69" s="32"/>
      <c r="D69" s="31"/>
      <c r="E69" s="32"/>
      <c r="F69" s="31"/>
      <c r="G69" s="22"/>
      <c r="H69" s="24"/>
      <c r="I69" s="22"/>
      <c r="J69" s="22"/>
      <c r="K69" s="22"/>
      <c r="L69" s="22"/>
      <c r="M69" s="23"/>
      <c r="N69" s="22"/>
      <c r="O69" s="24"/>
      <c r="P69" s="22"/>
      <c r="Q69" s="22"/>
      <c r="R69" s="22"/>
      <c r="S69" s="22"/>
      <c r="T69" s="23"/>
      <c r="U69" s="26"/>
      <c r="V69" s="27"/>
      <c r="W69" s="27"/>
      <c r="X69" s="28">
        <f t="shared" si="4"/>
        <v>0</v>
      </c>
      <c r="Y69" s="26"/>
      <c r="Z69" s="29"/>
      <c r="AA69" s="48" t="str">
        <f>IF(E69&lt;&gt;"",VLOOKUP(E69,Data!$B$5:$C$11,2,FALSE),"")</f>
        <v/>
      </c>
      <c r="AB69" s="19" t="str">
        <f>IF(M69&lt;&gt;"",VLOOKUP(M69,Data!$G$5:$H$9,2,)+VLOOKUP(T69,Data!$G$5:$H$9,2,),"")</f>
        <v/>
      </c>
      <c r="AC69" s="20" t="str">
        <f>IF(U69&lt;&gt;"",(VLOOKUP(U69,Data!$I$5:$J$13,2,)*X69)+(VLOOKUP(Z69,Data!$O$5:$P$7,2,)*X69),"")</f>
        <v/>
      </c>
      <c r="AD69" s="21" t="str">
        <f t="shared" si="3"/>
        <v/>
      </c>
      <c r="AE69" s="30"/>
    </row>
    <row r="70" spans="1:31" x14ac:dyDescent="0.2">
      <c r="A70" s="18">
        <v>58</v>
      </c>
      <c r="B70" s="32"/>
      <c r="C70" s="32"/>
      <c r="D70" s="31"/>
      <c r="E70" s="32"/>
      <c r="F70" s="31"/>
      <c r="G70" s="22"/>
      <c r="H70" s="24"/>
      <c r="I70" s="22"/>
      <c r="J70" s="22"/>
      <c r="K70" s="22"/>
      <c r="L70" s="22"/>
      <c r="M70" s="23"/>
      <c r="N70" s="22"/>
      <c r="O70" s="24"/>
      <c r="P70" s="22"/>
      <c r="Q70" s="22"/>
      <c r="R70" s="22"/>
      <c r="S70" s="22"/>
      <c r="T70" s="23"/>
      <c r="U70" s="26"/>
      <c r="V70" s="27"/>
      <c r="W70" s="27"/>
      <c r="X70" s="28">
        <f t="shared" si="4"/>
        <v>0</v>
      </c>
      <c r="Y70" s="26"/>
      <c r="Z70" s="29"/>
      <c r="AA70" s="48" t="str">
        <f>IF(E70&lt;&gt;"",VLOOKUP(E70,Data!$B$5:$C$11,2,FALSE),"")</f>
        <v/>
      </c>
      <c r="AB70" s="19" t="str">
        <f>IF(M70&lt;&gt;"",VLOOKUP(M70,Data!$G$5:$H$9,2,)+VLOOKUP(T70,Data!$G$5:$H$9,2,),"")</f>
        <v/>
      </c>
      <c r="AC70" s="20" t="str">
        <f>IF(U70&lt;&gt;"",(VLOOKUP(U70,Data!$I$5:$J$13,2,)*X70)+(VLOOKUP(Z70,Data!$O$5:$P$7,2,)*X70),"")</f>
        <v/>
      </c>
      <c r="AD70" s="21" t="str">
        <f t="shared" si="3"/>
        <v/>
      </c>
      <c r="AE70" s="30"/>
    </row>
    <row r="71" spans="1:31" x14ac:dyDescent="0.2">
      <c r="A71" s="18">
        <v>59</v>
      </c>
      <c r="B71" s="32"/>
      <c r="C71" s="32"/>
      <c r="D71" s="31"/>
      <c r="E71" s="32"/>
      <c r="F71" s="31"/>
      <c r="G71" s="22"/>
      <c r="H71" s="24"/>
      <c r="I71" s="22"/>
      <c r="J71" s="22"/>
      <c r="K71" s="22"/>
      <c r="L71" s="22"/>
      <c r="M71" s="23"/>
      <c r="N71" s="22"/>
      <c r="O71" s="24"/>
      <c r="P71" s="22"/>
      <c r="Q71" s="22"/>
      <c r="R71" s="22"/>
      <c r="S71" s="22"/>
      <c r="T71" s="23"/>
      <c r="U71" s="26"/>
      <c r="V71" s="27"/>
      <c r="W71" s="27"/>
      <c r="X71" s="28">
        <f t="shared" si="4"/>
        <v>0</v>
      </c>
      <c r="Y71" s="26"/>
      <c r="Z71" s="29"/>
      <c r="AA71" s="48" t="str">
        <f>IF(E71&lt;&gt;"",VLOOKUP(E71,Data!$B$5:$C$11,2,FALSE),"")</f>
        <v/>
      </c>
      <c r="AB71" s="19" t="str">
        <f>IF(M71&lt;&gt;"",VLOOKUP(M71,Data!$G$5:$H$9,2,)+VLOOKUP(T71,Data!$G$5:$H$9,2,),"")</f>
        <v/>
      </c>
      <c r="AC71" s="20" t="str">
        <f>IF(U71&lt;&gt;"",(VLOOKUP(U71,Data!$I$5:$J$13,2,)*X71)+(VLOOKUP(Z71,Data!$O$5:$P$7,2,)*X71),"")</f>
        <v/>
      </c>
      <c r="AD71" s="21" t="str">
        <f t="shared" si="3"/>
        <v/>
      </c>
      <c r="AE71" s="30"/>
    </row>
    <row r="72" spans="1:31" x14ac:dyDescent="0.2">
      <c r="A72" s="18">
        <v>60</v>
      </c>
      <c r="B72" s="32"/>
      <c r="C72" s="32"/>
      <c r="D72" s="31"/>
      <c r="E72" s="32"/>
      <c r="F72" s="31"/>
      <c r="G72" s="22"/>
      <c r="H72" s="24"/>
      <c r="I72" s="22"/>
      <c r="J72" s="22"/>
      <c r="K72" s="22"/>
      <c r="L72" s="22"/>
      <c r="M72" s="23"/>
      <c r="N72" s="22"/>
      <c r="O72" s="24"/>
      <c r="P72" s="22"/>
      <c r="Q72" s="22"/>
      <c r="R72" s="22"/>
      <c r="S72" s="22"/>
      <c r="T72" s="23"/>
      <c r="U72" s="26"/>
      <c r="V72" s="27"/>
      <c r="W72" s="27"/>
      <c r="X72" s="28">
        <f t="shared" si="4"/>
        <v>0</v>
      </c>
      <c r="Y72" s="26"/>
      <c r="Z72" s="29"/>
      <c r="AA72" s="48" t="str">
        <f>IF(E72&lt;&gt;"",VLOOKUP(E72,Data!$B$5:$C$11,2,FALSE),"")</f>
        <v/>
      </c>
      <c r="AB72" s="19" t="str">
        <f>IF(M72&lt;&gt;"",VLOOKUP(M72,Data!$G$5:$H$9,2,)+VLOOKUP(T72,Data!$G$5:$H$9,2,),"")</f>
        <v/>
      </c>
      <c r="AC72" s="20" t="str">
        <f>IF(U72&lt;&gt;"",(VLOOKUP(U72,Data!$I$5:$J$13,2,)*X72)+(VLOOKUP(Z72,Data!$O$5:$P$7,2,)*X72),"")</f>
        <v/>
      </c>
      <c r="AD72" s="21" t="str">
        <f t="shared" si="3"/>
        <v/>
      </c>
      <c r="AE72" s="30"/>
    </row>
    <row r="73" spans="1:31" x14ac:dyDescent="0.2">
      <c r="A73" s="18">
        <v>61</v>
      </c>
      <c r="B73" s="32"/>
      <c r="C73" s="32"/>
      <c r="D73" s="31"/>
      <c r="E73" s="32"/>
      <c r="F73" s="31"/>
      <c r="G73" s="22"/>
      <c r="H73" s="24"/>
      <c r="I73" s="22"/>
      <c r="J73" s="22"/>
      <c r="K73" s="22"/>
      <c r="L73" s="22"/>
      <c r="M73" s="23"/>
      <c r="N73" s="22"/>
      <c r="O73" s="24"/>
      <c r="P73" s="22"/>
      <c r="Q73" s="22"/>
      <c r="R73" s="22"/>
      <c r="S73" s="22"/>
      <c r="T73" s="23"/>
      <c r="U73" s="26"/>
      <c r="V73" s="27"/>
      <c r="W73" s="27"/>
      <c r="X73" s="28">
        <f t="shared" si="4"/>
        <v>0</v>
      </c>
      <c r="Y73" s="26"/>
      <c r="Z73" s="29"/>
      <c r="AA73" s="48" t="str">
        <f>IF(E73&lt;&gt;"",VLOOKUP(E73,Data!$B$5:$C$11,2,FALSE),"")</f>
        <v/>
      </c>
      <c r="AB73" s="19" t="str">
        <f>IF(M73&lt;&gt;"",VLOOKUP(M73,Data!$G$5:$H$9,2,)+VLOOKUP(T73,Data!$G$5:$H$9,2,),"")</f>
        <v/>
      </c>
      <c r="AC73" s="20" t="str">
        <f>IF(U73&lt;&gt;"",(VLOOKUP(U73,Data!$I$5:$J$13,2,)*X73)+(VLOOKUP(Z73,Data!$O$5:$P$7,2,)*X73),"")</f>
        <v/>
      </c>
      <c r="AD73" s="21" t="str">
        <f t="shared" si="3"/>
        <v/>
      </c>
      <c r="AE73" s="30"/>
    </row>
    <row r="74" spans="1:31" x14ac:dyDescent="0.2">
      <c r="A74" s="18">
        <v>62</v>
      </c>
      <c r="B74" s="32"/>
      <c r="C74" s="32"/>
      <c r="D74" s="31"/>
      <c r="E74" s="32"/>
      <c r="F74" s="31"/>
      <c r="G74" s="22"/>
      <c r="H74" s="24"/>
      <c r="I74" s="22"/>
      <c r="J74" s="22"/>
      <c r="K74" s="22"/>
      <c r="L74" s="22"/>
      <c r="M74" s="23"/>
      <c r="N74" s="22"/>
      <c r="O74" s="24"/>
      <c r="P74" s="22"/>
      <c r="Q74" s="22"/>
      <c r="R74" s="22"/>
      <c r="S74" s="22"/>
      <c r="T74" s="23"/>
      <c r="U74" s="26"/>
      <c r="V74" s="27"/>
      <c r="W74" s="27"/>
      <c r="X74" s="28">
        <f t="shared" si="4"/>
        <v>0</v>
      </c>
      <c r="Y74" s="26"/>
      <c r="Z74" s="29"/>
      <c r="AA74" s="48" t="str">
        <f>IF(E74&lt;&gt;"",VLOOKUP(E74,Data!$B$5:$C$11,2,FALSE),"")</f>
        <v/>
      </c>
      <c r="AB74" s="19" t="str">
        <f>IF(M74&lt;&gt;"",VLOOKUP(M74,Data!$G$5:$H$9,2,)+VLOOKUP(T74,Data!$G$5:$H$9,2,),"")</f>
        <v/>
      </c>
      <c r="AC74" s="20" t="str">
        <f>IF(U74&lt;&gt;"",(VLOOKUP(U74,Data!$I$5:$J$13,2,)*X74)+(VLOOKUP(Z74,Data!$O$5:$P$7,2,)*X74),"")</f>
        <v/>
      </c>
      <c r="AD74" s="21" t="str">
        <f t="shared" si="3"/>
        <v/>
      </c>
      <c r="AE74" s="30"/>
    </row>
    <row r="75" spans="1:31" x14ac:dyDescent="0.2">
      <c r="A75" s="18">
        <v>63</v>
      </c>
      <c r="B75" s="32"/>
      <c r="C75" s="32"/>
      <c r="D75" s="31"/>
      <c r="E75" s="32"/>
      <c r="F75" s="31"/>
      <c r="G75" s="22"/>
      <c r="H75" s="24"/>
      <c r="I75" s="22"/>
      <c r="J75" s="22"/>
      <c r="K75" s="22"/>
      <c r="L75" s="22"/>
      <c r="M75" s="23"/>
      <c r="N75" s="22"/>
      <c r="O75" s="24"/>
      <c r="P75" s="22"/>
      <c r="Q75" s="22"/>
      <c r="R75" s="22"/>
      <c r="S75" s="22"/>
      <c r="T75" s="23"/>
      <c r="U75" s="26"/>
      <c r="V75" s="27"/>
      <c r="W75" s="27"/>
      <c r="X75" s="28">
        <f t="shared" si="4"/>
        <v>0</v>
      </c>
      <c r="Y75" s="26"/>
      <c r="Z75" s="29"/>
      <c r="AA75" s="48" t="str">
        <f>IF(E75&lt;&gt;"",VLOOKUP(E75,Data!$B$5:$C$11,2,FALSE),"")</f>
        <v/>
      </c>
      <c r="AB75" s="19" t="str">
        <f>IF(M75&lt;&gt;"",VLOOKUP(M75,Data!$G$5:$H$9,2,)+VLOOKUP(T75,Data!$G$5:$H$9,2,),"")</f>
        <v/>
      </c>
      <c r="AC75" s="20" t="str">
        <f>IF(U75&lt;&gt;"",(VLOOKUP(U75,Data!$I$5:$J$13,2,)*X75)+(VLOOKUP(Z75,Data!$O$5:$P$7,2,)*X75),"")</f>
        <v/>
      </c>
      <c r="AD75" s="21" t="str">
        <f t="shared" si="3"/>
        <v/>
      </c>
      <c r="AE75" s="30"/>
    </row>
    <row r="76" spans="1:31" x14ac:dyDescent="0.2">
      <c r="A76" s="18">
        <v>64</v>
      </c>
      <c r="B76" s="32"/>
      <c r="C76" s="32"/>
      <c r="D76" s="31"/>
      <c r="E76" s="32"/>
      <c r="F76" s="31"/>
      <c r="G76" s="22"/>
      <c r="H76" s="24"/>
      <c r="I76" s="22"/>
      <c r="J76" s="22"/>
      <c r="K76" s="22"/>
      <c r="L76" s="22"/>
      <c r="M76" s="23"/>
      <c r="N76" s="22"/>
      <c r="O76" s="24"/>
      <c r="P76" s="22"/>
      <c r="Q76" s="22"/>
      <c r="R76" s="22"/>
      <c r="S76" s="22"/>
      <c r="T76" s="23"/>
      <c r="U76" s="26"/>
      <c r="V76" s="27"/>
      <c r="W76" s="27"/>
      <c r="X76" s="28">
        <f t="shared" si="4"/>
        <v>0</v>
      </c>
      <c r="Y76" s="26"/>
      <c r="Z76" s="29"/>
      <c r="AA76" s="48" t="str">
        <f>IF(E76&lt;&gt;"",VLOOKUP(E76,Data!$B$5:$C$11,2,FALSE),"")</f>
        <v/>
      </c>
      <c r="AB76" s="19" t="str">
        <f>IF(M76&lt;&gt;"",VLOOKUP(M76,Data!$G$5:$H$9,2,)+VLOOKUP(T76,Data!$G$5:$H$9,2,),"")</f>
        <v/>
      </c>
      <c r="AC76" s="20" t="str">
        <f>IF(U76&lt;&gt;"",(VLOOKUP(U76,Data!$I$5:$J$13,2,)*X76)+(VLOOKUP(Z76,Data!$O$5:$P$7,2,)*X76),"")</f>
        <v/>
      </c>
      <c r="AD76" s="21" t="str">
        <f t="shared" si="3"/>
        <v/>
      </c>
      <c r="AE76" s="30"/>
    </row>
    <row r="77" spans="1:31" x14ac:dyDescent="0.2">
      <c r="A77" s="18">
        <v>65</v>
      </c>
      <c r="B77" s="32"/>
      <c r="C77" s="32"/>
      <c r="D77" s="31"/>
      <c r="E77" s="32"/>
      <c r="F77" s="31"/>
      <c r="G77" s="22"/>
      <c r="H77" s="24"/>
      <c r="I77" s="22"/>
      <c r="J77" s="22"/>
      <c r="K77" s="22"/>
      <c r="L77" s="22"/>
      <c r="M77" s="23"/>
      <c r="N77" s="22"/>
      <c r="O77" s="24"/>
      <c r="P77" s="22"/>
      <c r="Q77" s="22"/>
      <c r="R77" s="22"/>
      <c r="S77" s="22"/>
      <c r="T77" s="23"/>
      <c r="U77" s="26"/>
      <c r="V77" s="27"/>
      <c r="W77" s="27"/>
      <c r="X77" s="28">
        <f t="shared" si="4"/>
        <v>0</v>
      </c>
      <c r="Y77" s="26"/>
      <c r="Z77" s="29"/>
      <c r="AA77" s="48" t="str">
        <f>IF(E77&lt;&gt;"",VLOOKUP(E77,Data!$B$5:$C$11,2,FALSE),"")</f>
        <v/>
      </c>
      <c r="AB77" s="19" t="str">
        <f>IF(M77&lt;&gt;"",VLOOKUP(M77,Data!$G$5:$H$9,2,)+VLOOKUP(T77,Data!$G$5:$H$9,2,),"")</f>
        <v/>
      </c>
      <c r="AC77" s="20" t="str">
        <f>IF(U77&lt;&gt;"",(VLOOKUP(U77,Data!$I$5:$J$13,2,)*X77)+(VLOOKUP(Z77,Data!$O$5:$P$7,2,)*X77),"")</f>
        <v/>
      </c>
      <c r="AD77" s="21" t="str">
        <f t="shared" si="3"/>
        <v/>
      </c>
      <c r="AE77" s="30"/>
    </row>
    <row r="78" spans="1:31" x14ac:dyDescent="0.2">
      <c r="A78" s="18">
        <v>66</v>
      </c>
      <c r="B78" s="32"/>
      <c r="C78" s="32"/>
      <c r="D78" s="31"/>
      <c r="E78" s="32"/>
      <c r="F78" s="31"/>
      <c r="G78" s="22"/>
      <c r="H78" s="24"/>
      <c r="I78" s="25"/>
      <c r="J78" s="22"/>
      <c r="K78" s="22"/>
      <c r="L78" s="22"/>
      <c r="M78" s="23"/>
      <c r="N78" s="22"/>
      <c r="O78" s="24"/>
      <c r="P78" s="25"/>
      <c r="Q78" s="22"/>
      <c r="R78" s="22"/>
      <c r="S78" s="22"/>
      <c r="T78" s="23"/>
      <c r="U78" s="26"/>
      <c r="V78" s="27"/>
      <c r="W78" s="27"/>
      <c r="X78" s="28">
        <f t="shared" si="4"/>
        <v>0</v>
      </c>
      <c r="Y78" s="26"/>
      <c r="Z78" s="29"/>
      <c r="AA78" s="48" t="str">
        <f>IF(E78&lt;&gt;"",VLOOKUP(E78,Data!$B$5:$C$11,2,FALSE),"")</f>
        <v/>
      </c>
      <c r="AB78" s="19" t="str">
        <f>IF(M78&lt;&gt;"",VLOOKUP(M78,Data!$G$5:$H$9,2,)+VLOOKUP(T78,Data!$G$5:$H$9,2,),"")</f>
        <v/>
      </c>
      <c r="AC78" s="20" t="str">
        <f>IF(U78&lt;&gt;"",(VLOOKUP(U78,Data!$I$5:$J$13,2,)*X78)+(VLOOKUP(Z78,Data!$O$5:$P$7,2,)*X78),"")</f>
        <v/>
      </c>
      <c r="AD78" s="21" t="str">
        <f t="shared" si="3"/>
        <v/>
      </c>
      <c r="AE78" s="30"/>
    </row>
    <row r="79" spans="1:31" x14ac:dyDescent="0.2">
      <c r="A79" s="18">
        <v>67</v>
      </c>
      <c r="B79" s="32"/>
      <c r="C79" s="32"/>
      <c r="D79" s="31"/>
      <c r="E79" s="32"/>
      <c r="F79" s="31"/>
      <c r="G79" s="22"/>
      <c r="H79" s="24"/>
      <c r="I79" s="22"/>
      <c r="J79" s="22"/>
      <c r="K79" s="22"/>
      <c r="L79" s="22"/>
      <c r="M79" s="23"/>
      <c r="N79" s="22"/>
      <c r="O79" s="24"/>
      <c r="P79" s="22"/>
      <c r="Q79" s="22"/>
      <c r="R79" s="22"/>
      <c r="S79" s="22"/>
      <c r="T79" s="23"/>
      <c r="U79" s="26"/>
      <c r="V79" s="27"/>
      <c r="W79" s="27"/>
      <c r="X79" s="28">
        <f t="shared" si="4"/>
        <v>0</v>
      </c>
      <c r="Y79" s="26"/>
      <c r="Z79" s="29"/>
      <c r="AA79" s="48" t="str">
        <f>IF(E79&lt;&gt;"",VLOOKUP(E79,Data!$B$5:$C$11,2,FALSE),"")</f>
        <v/>
      </c>
      <c r="AB79" s="19" t="str">
        <f>IF(M79&lt;&gt;"",VLOOKUP(M79,Data!$G$5:$H$9,2,)+VLOOKUP(T79,Data!$G$5:$H$9,2,),"")</f>
        <v/>
      </c>
      <c r="AC79" s="20" t="str">
        <f>IF(U79&lt;&gt;"",(VLOOKUP(U79,Data!$I$5:$J$13,2,)*X79)+(VLOOKUP(Z79,Data!$O$5:$P$7,2,)*X79),"")</f>
        <v/>
      </c>
      <c r="AD79" s="21" t="str">
        <f t="shared" ref="AD79:AD92" si="5">IF(AND(AA79&lt;&gt;"",AB79&lt;&gt;"",AC79&gt;0,AC79&lt;&gt;""),SUM(AA79,AB79,AC79),"")</f>
        <v/>
      </c>
      <c r="AE79" s="30"/>
    </row>
    <row r="80" spans="1:31" x14ac:dyDescent="0.2">
      <c r="A80" s="18">
        <v>68</v>
      </c>
      <c r="B80" s="32"/>
      <c r="C80" s="32"/>
      <c r="D80" s="31"/>
      <c r="E80" s="32"/>
      <c r="F80" s="31"/>
      <c r="G80" s="22"/>
      <c r="H80" s="24"/>
      <c r="I80" s="22"/>
      <c r="J80" s="22"/>
      <c r="K80" s="22"/>
      <c r="L80" s="22"/>
      <c r="M80" s="23"/>
      <c r="N80" s="22"/>
      <c r="O80" s="24"/>
      <c r="P80" s="22"/>
      <c r="Q80" s="22"/>
      <c r="R80" s="22"/>
      <c r="S80" s="22"/>
      <c r="T80" s="23"/>
      <c r="U80" s="26"/>
      <c r="V80" s="27"/>
      <c r="W80" s="27"/>
      <c r="X80" s="28">
        <f t="shared" si="4"/>
        <v>0</v>
      </c>
      <c r="Y80" s="26"/>
      <c r="Z80" s="29"/>
      <c r="AA80" s="48" t="str">
        <f>IF(E80&lt;&gt;"",VLOOKUP(E80,Data!$B$5:$C$11,2,FALSE),"")</f>
        <v/>
      </c>
      <c r="AB80" s="19" t="str">
        <f>IF(M80&lt;&gt;"",VLOOKUP(M80,Data!$G$5:$H$9,2,)+VLOOKUP(T80,Data!$G$5:$H$9,2,),"")</f>
        <v/>
      </c>
      <c r="AC80" s="20" t="str">
        <f>IF(U80&lt;&gt;"",(VLOOKUP(U80,Data!$I$5:$J$13,2,)*X80)+(VLOOKUP(Z80,Data!$O$5:$P$7,2,)*X80),"")</f>
        <v/>
      </c>
      <c r="AD80" s="21" t="str">
        <f t="shared" si="5"/>
        <v/>
      </c>
      <c r="AE80" s="30"/>
    </row>
    <row r="81" spans="1:31" x14ac:dyDescent="0.2">
      <c r="A81" s="18">
        <v>69</v>
      </c>
      <c r="B81" s="32"/>
      <c r="C81" s="32"/>
      <c r="D81" s="31"/>
      <c r="E81" s="32"/>
      <c r="F81" s="31"/>
      <c r="G81" s="22"/>
      <c r="H81" s="24"/>
      <c r="I81" s="22"/>
      <c r="J81" s="22"/>
      <c r="K81" s="22"/>
      <c r="L81" s="22"/>
      <c r="M81" s="23"/>
      <c r="N81" s="22"/>
      <c r="O81" s="24"/>
      <c r="P81" s="22"/>
      <c r="Q81" s="22"/>
      <c r="R81" s="22"/>
      <c r="S81" s="22"/>
      <c r="T81" s="23"/>
      <c r="U81" s="26"/>
      <c r="V81" s="27"/>
      <c r="W81" s="27"/>
      <c r="X81" s="28">
        <f t="shared" si="4"/>
        <v>0</v>
      </c>
      <c r="Y81" s="26"/>
      <c r="Z81" s="29"/>
      <c r="AA81" s="48" t="str">
        <f>IF(E81&lt;&gt;"",VLOOKUP(E81,Data!$B$5:$C$11,2,FALSE),"")</f>
        <v/>
      </c>
      <c r="AB81" s="19" t="str">
        <f>IF(M81&lt;&gt;"",VLOOKUP(M81,Data!$G$5:$H$9,2,)+VLOOKUP(T81,Data!$G$5:$H$9,2,),"")</f>
        <v/>
      </c>
      <c r="AC81" s="20" t="str">
        <f>IF(U81&lt;&gt;"",(VLOOKUP(U81,Data!$I$5:$J$13,2,)*X81)+(VLOOKUP(Z81,Data!$O$5:$P$7,2,)*X81),"")</f>
        <v/>
      </c>
      <c r="AD81" s="21" t="str">
        <f t="shared" si="5"/>
        <v/>
      </c>
      <c r="AE81" s="30"/>
    </row>
    <row r="82" spans="1:31" x14ac:dyDescent="0.2">
      <c r="A82" s="18">
        <v>70</v>
      </c>
      <c r="B82" s="32"/>
      <c r="C82" s="32"/>
      <c r="D82" s="31"/>
      <c r="E82" s="32"/>
      <c r="F82" s="31"/>
      <c r="G82" s="22"/>
      <c r="H82" s="24"/>
      <c r="I82" s="22"/>
      <c r="J82" s="22"/>
      <c r="K82" s="22"/>
      <c r="L82" s="22"/>
      <c r="M82" s="23"/>
      <c r="N82" s="22"/>
      <c r="O82" s="24"/>
      <c r="P82" s="22"/>
      <c r="Q82" s="22"/>
      <c r="R82" s="22"/>
      <c r="S82" s="22"/>
      <c r="T82" s="23"/>
      <c r="U82" s="26"/>
      <c r="V82" s="27"/>
      <c r="W82" s="27"/>
      <c r="X82" s="28">
        <f t="shared" si="4"/>
        <v>0</v>
      </c>
      <c r="Y82" s="26"/>
      <c r="Z82" s="29"/>
      <c r="AA82" s="48" t="str">
        <f>IF(E82&lt;&gt;"",VLOOKUP(E82,Data!$B$5:$C$11,2,FALSE),"")</f>
        <v/>
      </c>
      <c r="AB82" s="19" t="str">
        <f>IF(M82&lt;&gt;"",VLOOKUP(M82,Data!$G$5:$H$9,2,)+VLOOKUP(T82,Data!$G$5:$H$9,2,),"")</f>
        <v/>
      </c>
      <c r="AC82" s="20" t="str">
        <f>IF(U82&lt;&gt;"",(VLOOKUP(U82,Data!$I$5:$J$13,2,)*X82)+(VLOOKUP(Z82,Data!$O$5:$P$7,2,)*X82),"")</f>
        <v/>
      </c>
      <c r="AD82" s="21" t="str">
        <f t="shared" si="5"/>
        <v/>
      </c>
      <c r="AE82" s="30"/>
    </row>
    <row r="83" spans="1:31" x14ac:dyDescent="0.2">
      <c r="A83" s="18">
        <v>71</v>
      </c>
      <c r="B83" s="32"/>
      <c r="C83" s="32"/>
      <c r="D83" s="31"/>
      <c r="E83" s="32"/>
      <c r="F83" s="31"/>
      <c r="G83" s="22"/>
      <c r="H83" s="24"/>
      <c r="I83" s="22"/>
      <c r="J83" s="22"/>
      <c r="K83" s="22"/>
      <c r="L83" s="22"/>
      <c r="M83" s="23"/>
      <c r="N83" s="22"/>
      <c r="O83" s="24"/>
      <c r="P83" s="22"/>
      <c r="Q83" s="22"/>
      <c r="R83" s="22"/>
      <c r="S83" s="22"/>
      <c r="T83" s="23"/>
      <c r="U83" s="26"/>
      <c r="V83" s="27"/>
      <c r="W83" s="27"/>
      <c r="X83" s="28">
        <f t="shared" si="4"/>
        <v>0</v>
      </c>
      <c r="Y83" s="26"/>
      <c r="Z83" s="29"/>
      <c r="AA83" s="48" t="str">
        <f>IF(E83&lt;&gt;"",VLOOKUP(E83,Data!$B$5:$C$11,2,FALSE),"")</f>
        <v/>
      </c>
      <c r="AB83" s="19" t="str">
        <f>IF(M83&lt;&gt;"",VLOOKUP(M83,Data!$G$5:$H$9,2,)+VLOOKUP(T83,Data!$G$5:$H$9,2,),"")</f>
        <v/>
      </c>
      <c r="AC83" s="20" t="str">
        <f>IF(U83&lt;&gt;"",(VLOOKUP(U83,Data!$I$5:$J$13,2,)*X83)+(VLOOKUP(Z83,Data!$O$5:$P$7,2,)*X83),"")</f>
        <v/>
      </c>
      <c r="AD83" s="21" t="str">
        <f t="shared" si="5"/>
        <v/>
      </c>
      <c r="AE83" s="30"/>
    </row>
    <row r="84" spans="1:31" x14ac:dyDescent="0.2">
      <c r="A84" s="18">
        <v>72</v>
      </c>
      <c r="B84" s="32"/>
      <c r="C84" s="32"/>
      <c r="D84" s="31"/>
      <c r="E84" s="32"/>
      <c r="F84" s="31"/>
      <c r="G84" s="22"/>
      <c r="H84" s="24"/>
      <c r="I84" s="22"/>
      <c r="J84" s="22"/>
      <c r="K84" s="22"/>
      <c r="L84" s="22"/>
      <c r="M84" s="23"/>
      <c r="N84" s="22"/>
      <c r="O84" s="24"/>
      <c r="P84" s="22"/>
      <c r="Q84" s="22"/>
      <c r="R84" s="22"/>
      <c r="S84" s="22"/>
      <c r="T84" s="23"/>
      <c r="U84" s="26"/>
      <c r="V84" s="27"/>
      <c r="W84" s="27"/>
      <c r="X84" s="28">
        <f t="shared" si="4"/>
        <v>0</v>
      </c>
      <c r="Y84" s="26"/>
      <c r="Z84" s="29"/>
      <c r="AA84" s="48" t="str">
        <f>IF(E84&lt;&gt;"",VLOOKUP(E84,Data!$B$5:$C$11,2,FALSE),"")</f>
        <v/>
      </c>
      <c r="AB84" s="19" t="str">
        <f>IF(M84&lt;&gt;"",VLOOKUP(M84,Data!$G$5:$H$9,2,)+VLOOKUP(T84,Data!$G$5:$H$9,2,),"")</f>
        <v/>
      </c>
      <c r="AC84" s="20" t="str">
        <f>IF(U84&lt;&gt;"",(VLOOKUP(U84,Data!$I$5:$J$13,2,)*X84)+(VLOOKUP(Z84,Data!$O$5:$P$7,2,)*X84),"")</f>
        <v/>
      </c>
      <c r="AD84" s="21" t="str">
        <f t="shared" si="5"/>
        <v/>
      </c>
      <c r="AE84" s="30"/>
    </row>
    <row r="85" spans="1:31" x14ac:dyDescent="0.2">
      <c r="A85" s="18">
        <v>73</v>
      </c>
      <c r="B85" s="32"/>
      <c r="C85" s="32"/>
      <c r="D85" s="31"/>
      <c r="E85" s="32"/>
      <c r="F85" s="31"/>
      <c r="G85" s="22"/>
      <c r="H85" s="24"/>
      <c r="I85" s="22"/>
      <c r="J85" s="22"/>
      <c r="K85" s="22"/>
      <c r="L85" s="22"/>
      <c r="M85" s="23"/>
      <c r="N85" s="22"/>
      <c r="O85" s="24"/>
      <c r="P85" s="22"/>
      <c r="Q85" s="22"/>
      <c r="R85" s="22"/>
      <c r="S85" s="22"/>
      <c r="T85" s="23"/>
      <c r="U85" s="26"/>
      <c r="V85" s="27"/>
      <c r="W85" s="27"/>
      <c r="X85" s="28">
        <f t="shared" si="4"/>
        <v>0</v>
      </c>
      <c r="Y85" s="26"/>
      <c r="Z85" s="29"/>
      <c r="AA85" s="48" t="str">
        <f>IF(E85&lt;&gt;"",VLOOKUP(E85,Data!$B$5:$C$11,2,FALSE),"")</f>
        <v/>
      </c>
      <c r="AB85" s="19" t="str">
        <f>IF(M85&lt;&gt;"",VLOOKUP(M85,Data!$G$5:$H$9,2,)+VLOOKUP(T85,Data!$G$5:$H$9,2,),"")</f>
        <v/>
      </c>
      <c r="AC85" s="20" t="str">
        <f>IF(U85&lt;&gt;"",(VLOOKUP(U85,Data!$I$5:$J$13,2,)*X85)+(VLOOKUP(Z85,Data!$O$5:$P$7,2,)*X85),"")</f>
        <v/>
      </c>
      <c r="AD85" s="21" t="str">
        <f t="shared" si="5"/>
        <v/>
      </c>
      <c r="AE85" s="30"/>
    </row>
    <row r="86" spans="1:31" x14ac:dyDescent="0.2">
      <c r="A86" s="18">
        <v>74</v>
      </c>
      <c r="B86" s="32"/>
      <c r="C86" s="32"/>
      <c r="D86" s="31"/>
      <c r="E86" s="32"/>
      <c r="F86" s="31"/>
      <c r="G86" s="22"/>
      <c r="H86" s="24"/>
      <c r="I86" s="22"/>
      <c r="J86" s="22"/>
      <c r="K86" s="22"/>
      <c r="L86" s="22"/>
      <c r="M86" s="23"/>
      <c r="N86" s="22"/>
      <c r="O86" s="24"/>
      <c r="P86" s="22"/>
      <c r="Q86" s="22"/>
      <c r="R86" s="22"/>
      <c r="S86" s="22"/>
      <c r="T86" s="23"/>
      <c r="U86" s="26"/>
      <c r="V86" s="27"/>
      <c r="W86" s="27"/>
      <c r="X86" s="28">
        <f t="shared" si="4"/>
        <v>0</v>
      </c>
      <c r="Y86" s="26"/>
      <c r="Z86" s="29"/>
      <c r="AA86" s="48" t="str">
        <f>IF(E86&lt;&gt;"",VLOOKUP(E86,Data!$B$5:$C$11,2,FALSE),"")</f>
        <v/>
      </c>
      <c r="AB86" s="19" t="str">
        <f>IF(M86&lt;&gt;"",VLOOKUP(M86,Data!$G$5:$H$9,2,)+VLOOKUP(T86,Data!$G$5:$H$9,2,),"")</f>
        <v/>
      </c>
      <c r="AC86" s="20" t="str">
        <f>IF(U86&lt;&gt;"",(VLOOKUP(U86,Data!$I$5:$J$13,2,)*X86)+(VLOOKUP(Z86,Data!$O$5:$P$7,2,)*X86),"")</f>
        <v/>
      </c>
      <c r="AD86" s="21" t="str">
        <f t="shared" si="5"/>
        <v/>
      </c>
      <c r="AE86" s="30"/>
    </row>
    <row r="87" spans="1:31" x14ac:dyDescent="0.2">
      <c r="A87" s="18">
        <v>75</v>
      </c>
      <c r="B87" s="32"/>
      <c r="C87" s="32"/>
      <c r="D87" s="31"/>
      <c r="E87" s="32"/>
      <c r="F87" s="31"/>
      <c r="G87" s="22"/>
      <c r="H87" s="24"/>
      <c r="I87" s="22"/>
      <c r="J87" s="22"/>
      <c r="K87" s="22"/>
      <c r="L87" s="22"/>
      <c r="M87" s="23"/>
      <c r="N87" s="22"/>
      <c r="O87" s="24"/>
      <c r="P87" s="22"/>
      <c r="Q87" s="22"/>
      <c r="R87" s="22"/>
      <c r="S87" s="22"/>
      <c r="T87" s="23"/>
      <c r="U87" s="26"/>
      <c r="V87" s="27"/>
      <c r="W87" s="27"/>
      <c r="X87" s="28">
        <f t="shared" si="4"/>
        <v>0</v>
      </c>
      <c r="Y87" s="26"/>
      <c r="Z87" s="29"/>
      <c r="AA87" s="48" t="str">
        <f>IF(E87&lt;&gt;"",VLOOKUP(E87,Data!$B$5:$C$11,2,FALSE),"")</f>
        <v/>
      </c>
      <c r="AB87" s="19" t="str">
        <f>IF(M87&lt;&gt;"",VLOOKUP(M87,Data!$G$5:$H$9,2,)+VLOOKUP(T87,Data!$G$5:$H$9,2,),"")</f>
        <v/>
      </c>
      <c r="AC87" s="20" t="str">
        <f>IF(U87&lt;&gt;"",(VLOOKUP(U87,Data!$I$5:$J$13,2,)*X87)+(VLOOKUP(Z87,Data!$O$5:$P$7,2,)*X87),"")</f>
        <v/>
      </c>
      <c r="AD87" s="21" t="str">
        <f t="shared" si="5"/>
        <v/>
      </c>
      <c r="AE87" s="30"/>
    </row>
    <row r="88" spans="1:31" x14ac:dyDescent="0.2">
      <c r="A88" s="18">
        <v>76</v>
      </c>
      <c r="B88" s="32"/>
      <c r="C88" s="32"/>
      <c r="D88" s="31"/>
      <c r="E88" s="32"/>
      <c r="F88" s="31"/>
      <c r="G88" s="22"/>
      <c r="H88" s="24"/>
      <c r="I88" s="22"/>
      <c r="J88" s="22"/>
      <c r="K88" s="22"/>
      <c r="L88" s="22"/>
      <c r="M88" s="23"/>
      <c r="N88" s="22"/>
      <c r="O88" s="24"/>
      <c r="P88" s="22"/>
      <c r="Q88" s="22"/>
      <c r="R88" s="22"/>
      <c r="S88" s="22"/>
      <c r="T88" s="23"/>
      <c r="U88" s="26"/>
      <c r="V88" s="27"/>
      <c r="W88" s="27"/>
      <c r="X88" s="28">
        <f t="shared" si="4"/>
        <v>0</v>
      </c>
      <c r="Y88" s="26"/>
      <c r="Z88" s="29"/>
      <c r="AA88" s="48" t="str">
        <f>IF(E88&lt;&gt;"",VLOOKUP(E88,Data!$B$5:$C$11,2,FALSE),"")</f>
        <v/>
      </c>
      <c r="AB88" s="19" t="str">
        <f>IF(M88&lt;&gt;"",VLOOKUP(M88,Data!$G$5:$H$9,2,)+VLOOKUP(T88,Data!$G$5:$H$9,2,),"")</f>
        <v/>
      </c>
      <c r="AC88" s="20" t="str">
        <f>IF(U88&lt;&gt;"",(VLOOKUP(U88,Data!$I$5:$J$13,2,)*X88)+(VLOOKUP(Z88,Data!$O$5:$P$7,2,)*X88),"")</f>
        <v/>
      </c>
      <c r="AD88" s="21" t="str">
        <f t="shared" si="5"/>
        <v/>
      </c>
      <c r="AE88" s="30"/>
    </row>
    <row r="89" spans="1:31" x14ac:dyDescent="0.2">
      <c r="A89" s="18">
        <v>77</v>
      </c>
      <c r="B89" s="32"/>
      <c r="C89" s="32"/>
      <c r="D89" s="31"/>
      <c r="E89" s="32"/>
      <c r="F89" s="31"/>
      <c r="G89" s="22"/>
      <c r="H89" s="24"/>
      <c r="I89" s="22"/>
      <c r="J89" s="22"/>
      <c r="K89" s="22"/>
      <c r="L89" s="22"/>
      <c r="M89" s="23"/>
      <c r="N89" s="22"/>
      <c r="O89" s="24"/>
      <c r="P89" s="22"/>
      <c r="Q89" s="22"/>
      <c r="R89" s="22"/>
      <c r="S89" s="22"/>
      <c r="T89" s="23"/>
      <c r="U89" s="26"/>
      <c r="V89" s="27"/>
      <c r="W89" s="27"/>
      <c r="X89" s="28">
        <f t="shared" si="4"/>
        <v>0</v>
      </c>
      <c r="Y89" s="26"/>
      <c r="Z89" s="29"/>
      <c r="AA89" s="48" t="str">
        <f>IF(E89&lt;&gt;"",VLOOKUP(E89,Data!$B$5:$C$11,2,FALSE),"")</f>
        <v/>
      </c>
      <c r="AB89" s="19" t="str">
        <f>IF(M89&lt;&gt;"",VLOOKUP(M89,Data!$G$5:$H$9,2,)+VLOOKUP(T89,Data!$G$5:$H$9,2,),"")</f>
        <v/>
      </c>
      <c r="AC89" s="20" t="str">
        <f>IF(U89&lt;&gt;"",(VLOOKUP(U89,Data!$I$5:$J$13,2,)*X89)+(VLOOKUP(Z89,Data!$O$5:$P$7,2,)*X89),"")</f>
        <v/>
      </c>
      <c r="AD89" s="21" t="str">
        <f t="shared" si="5"/>
        <v/>
      </c>
      <c r="AE89" s="30"/>
    </row>
    <row r="90" spans="1:31" x14ac:dyDescent="0.2">
      <c r="A90" s="18">
        <v>78</v>
      </c>
      <c r="B90" s="32"/>
      <c r="C90" s="32"/>
      <c r="D90" s="31"/>
      <c r="E90" s="32"/>
      <c r="F90" s="31"/>
      <c r="G90" s="22"/>
      <c r="H90" s="24"/>
      <c r="I90" s="22"/>
      <c r="J90" s="22"/>
      <c r="K90" s="22"/>
      <c r="L90" s="22"/>
      <c r="M90" s="23"/>
      <c r="N90" s="22"/>
      <c r="O90" s="24"/>
      <c r="P90" s="22"/>
      <c r="Q90" s="22"/>
      <c r="R90" s="22"/>
      <c r="S90" s="22"/>
      <c r="T90" s="23"/>
      <c r="U90" s="26"/>
      <c r="V90" s="27"/>
      <c r="W90" s="27"/>
      <c r="X90" s="28">
        <f t="shared" si="4"/>
        <v>0</v>
      </c>
      <c r="Y90" s="26"/>
      <c r="Z90" s="29"/>
      <c r="AA90" s="48" t="str">
        <f>IF(E90&lt;&gt;"",VLOOKUP(E90,Data!$B$5:$C$11,2,FALSE),"")</f>
        <v/>
      </c>
      <c r="AB90" s="19" t="str">
        <f>IF(M90&lt;&gt;"",VLOOKUP(M90,Data!$G$5:$H$9,2,)+VLOOKUP(T90,Data!$G$5:$H$9,2,),"")</f>
        <v/>
      </c>
      <c r="AC90" s="20" t="str">
        <f>IF(U90&lt;&gt;"",(VLOOKUP(U90,Data!$I$5:$J$13,2,)*X90)+(VLOOKUP(Z90,Data!$O$5:$P$7,2,)*X90),"")</f>
        <v/>
      </c>
      <c r="AD90" s="21" t="str">
        <f t="shared" si="5"/>
        <v/>
      </c>
      <c r="AE90" s="30"/>
    </row>
    <row r="91" spans="1:31" x14ac:dyDescent="0.2">
      <c r="A91" s="18">
        <v>79</v>
      </c>
      <c r="B91" s="32"/>
      <c r="C91" s="32"/>
      <c r="D91" s="31"/>
      <c r="E91" s="32"/>
      <c r="F91" s="31"/>
      <c r="G91" s="22"/>
      <c r="H91" s="24"/>
      <c r="I91" s="22"/>
      <c r="J91" s="22"/>
      <c r="K91" s="22"/>
      <c r="L91" s="22"/>
      <c r="M91" s="23"/>
      <c r="N91" s="22"/>
      <c r="O91" s="24"/>
      <c r="P91" s="22"/>
      <c r="Q91" s="22"/>
      <c r="R91" s="22"/>
      <c r="S91" s="22"/>
      <c r="T91" s="23"/>
      <c r="U91" s="26"/>
      <c r="V91" s="27"/>
      <c r="W91" s="27"/>
      <c r="X91" s="28">
        <f t="shared" si="4"/>
        <v>0</v>
      </c>
      <c r="Y91" s="26"/>
      <c r="Z91" s="29"/>
      <c r="AA91" s="48" t="str">
        <f>IF(E91&lt;&gt;"",VLOOKUP(E91,Data!$B$5:$C$11,2,FALSE),"")</f>
        <v/>
      </c>
      <c r="AB91" s="19" t="str">
        <f>IF(M91&lt;&gt;"",VLOOKUP(M91,Data!$G$5:$H$9,2,)+VLOOKUP(T91,Data!$G$5:$H$9,2,),"")</f>
        <v/>
      </c>
      <c r="AC91" s="20" t="str">
        <f>IF(U91&lt;&gt;"",(VLOOKUP(U91,Data!$I$5:$J$13,2,)*X91)+(VLOOKUP(Z91,Data!$O$5:$P$7,2,)*X91),"")</f>
        <v/>
      </c>
      <c r="AD91" s="21" t="str">
        <f t="shared" si="5"/>
        <v/>
      </c>
      <c r="AE91" s="30"/>
    </row>
    <row r="92" spans="1:31" x14ac:dyDescent="0.2">
      <c r="A92" s="18">
        <v>80</v>
      </c>
      <c r="B92" s="32"/>
      <c r="C92" s="32"/>
      <c r="D92" s="31"/>
      <c r="E92" s="32"/>
      <c r="F92" s="31"/>
      <c r="G92" s="22"/>
      <c r="H92" s="24"/>
      <c r="I92" s="22"/>
      <c r="J92" s="22"/>
      <c r="K92" s="22"/>
      <c r="L92" s="22"/>
      <c r="M92" s="23"/>
      <c r="N92" s="22"/>
      <c r="O92" s="24"/>
      <c r="P92" s="22"/>
      <c r="Q92" s="22"/>
      <c r="R92" s="22"/>
      <c r="S92" s="22"/>
      <c r="T92" s="23"/>
      <c r="U92" s="26"/>
      <c r="V92" s="27"/>
      <c r="W92" s="27"/>
      <c r="X92" s="28">
        <f t="shared" si="4"/>
        <v>0</v>
      </c>
      <c r="Y92" s="26"/>
      <c r="Z92" s="29"/>
      <c r="AA92" s="48" t="str">
        <f>IF(E92&lt;&gt;"",VLOOKUP(E92,Data!$B$5:$C$11,2,FALSE),"")</f>
        <v/>
      </c>
      <c r="AB92" s="19" t="str">
        <f>IF(M92&lt;&gt;"",VLOOKUP(M92,Data!$G$5:$H$9,2,)+VLOOKUP(T92,Data!$G$5:$H$9,2,),"")</f>
        <v/>
      </c>
      <c r="AC92" s="20" t="str">
        <f>IF(U92&lt;&gt;"",(VLOOKUP(U92,Data!$I$5:$J$13,2,)*X92)+(VLOOKUP(Z92,Data!$O$5:$P$7,2,)*X92),"")</f>
        <v/>
      </c>
      <c r="AD92" s="21" t="str">
        <f t="shared" si="5"/>
        <v/>
      </c>
      <c r="AE92" s="30"/>
    </row>
  </sheetData>
  <sheetProtection algorithmName="SHA-512" hashValue="SNmSiA7LhuyJWDnE0uaKuF1eiHPWQJpYlzqrvpTQTo8zCQVePIlhJd2tMXJJFvasVyL4frz3SCTWOSglrCm2KA==" saltValue="Jsxxby+CdO6rO7+nijUiCg==" spinCount="100000" sheet="1" formatCells="0"/>
  <mergeCells count="15">
    <mergeCell ref="AE10:AE11"/>
    <mergeCell ref="G10:M10"/>
    <mergeCell ref="U10:Z10"/>
    <mergeCell ref="N10:T10"/>
    <mergeCell ref="A10:F10"/>
    <mergeCell ref="AB10:AD10"/>
    <mergeCell ref="AD4:AD8"/>
    <mergeCell ref="B8:N8"/>
    <mergeCell ref="B7:N7"/>
    <mergeCell ref="C5:E5"/>
    <mergeCell ref="C3:E3"/>
    <mergeCell ref="J5:K5"/>
    <mergeCell ref="J3:K3"/>
    <mergeCell ref="G5:H5"/>
    <mergeCell ref="G3:H3"/>
  </mergeCells>
  <conditionalFormatting sqref="X13:X92">
    <cfRule type="cellIs" dxfId="0" priority="1" operator="between">
      <formula>1</formula>
      <formula>3</formula>
    </cfRule>
  </conditionalFormatting>
  <pageMargins left="0.7" right="0.7" top="0.78740157499999996" bottom="0.78740157499999996" header="0.3" footer="0.3"/>
  <pageSetup paperSize="9" orientation="portrait" horizontalDpi="1200" verticalDpi="1200" r:id="rId1"/>
  <ignoredErrors>
    <ignoredError sqref="AA1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2C5DC490-E93E-4892-AF39-CBE69EFCBC5A}">
          <x14:formula1>
            <xm:f>Data!$E$5:$E$7</xm:f>
          </x14:formula1>
          <xm:sqref>G12:G92 N12:N92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D12:D92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E12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F12:F92</xm:sqref>
        </x14:dataValidation>
        <x14:dataValidation type="list" allowBlank="1" showInputMessage="1" showErrorMessage="1" xr:uid="{BA526E08-D52D-482D-9366-D7CE1466827F}">
          <x14:formula1>
            <xm:f>Data!$F$5:$F$16</xm:f>
          </x14:formula1>
          <xm:sqref>H12:H92 O12:O92</xm:sqref>
        </x14:dataValidation>
        <x14:dataValidation type="list" allowBlank="1" showInputMessage="1" showErrorMessage="1" xr:uid="{538ABCD8-0E55-4100-8CE5-5BC3D0310EEF}">
          <x14:formula1>
            <xm:f>Data!$B$5:$B$11</xm:f>
          </x14:formula1>
          <xm:sqref>E13:E92</xm:sqref>
        </x14:dataValidation>
        <x14:dataValidation type="list" allowBlank="1" showInputMessage="1" showErrorMessage="1" xr:uid="{80C02283-88FA-4BA5-A80D-E36C3E89F1FD}">
          <x14:formula1>
            <xm:f>Data!$L$5:$L$10</xm:f>
          </x14:formula1>
          <xm:sqref>V12</xm:sqref>
        </x14:dataValidation>
        <x14:dataValidation type="list" allowBlank="1" showInputMessage="1" showErrorMessage="1" xr:uid="{2E6D4823-026B-4834-AA80-86504A76A4AD}">
          <x14:formula1>
            <xm:f>Data!$M$5:$M$11</xm:f>
          </x14:formula1>
          <xm:sqref>W12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T12</xm:sqref>
        </x14:dataValidation>
        <x14:dataValidation type="list" allowBlank="1" showInputMessage="1" showErrorMessage="1" xr:uid="{115171E0-8A84-430F-AA12-8570D03219F2}">
          <x14:formula1>
            <xm:f>Data!$G$5:$G$8</xm:f>
          </x14:formula1>
          <xm:sqref>T13:T92 M12:M92</xm:sqref>
        </x14:dataValidation>
        <x14:dataValidation type="list" allowBlank="1" showInputMessage="1" showErrorMessage="1" xr:uid="{90B68AE3-F1D3-4F80-9137-CA3B480F6914}">
          <x14:formula1>
            <xm:f>Data!$I$5:$I$13</xm:f>
          </x14:formula1>
          <xm:sqref>U12:U92</xm:sqref>
        </x14:dataValidation>
        <x14:dataValidation type="list" allowBlank="1" showInputMessage="1" showErrorMessage="1" xr:uid="{CDCF47EF-206A-4CBE-8F1D-C1B7C0A23BA6}">
          <x14:formula1>
            <xm:f>Data!$L$5:$L$11</xm:f>
          </x14:formula1>
          <xm:sqref>V13:V92</xm:sqref>
        </x14:dataValidation>
        <x14:dataValidation type="list" allowBlank="1" showInputMessage="1" showErrorMessage="1" xr:uid="{2BA0211D-FB01-46AA-982E-927A2AAE22E2}">
          <x14:formula1>
            <xm:f>Data!$M$5:$M$12</xm:f>
          </x14:formula1>
          <xm:sqref>W13:W92</xm:sqref>
        </x14:dataValidation>
        <x14:dataValidation type="list" allowBlank="1" showInputMessage="1" showErrorMessage="1" xr:uid="{2422570A-5507-4F85-AA2F-288523F433B2}">
          <x14:formula1>
            <xm:f>Data!$O$5:$O$7</xm:f>
          </x14:formula1>
          <xm:sqref>Z12:Z92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2CC9-90F9-4826-AAFF-13D1D3AB3FAE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dimension ref="A1:Y52"/>
  <sheetViews>
    <sheetView zoomScale="85" zoomScaleNormal="85" workbookViewId="0">
      <selection activeCell="C28" sqref="C28"/>
    </sheetView>
  </sheetViews>
  <sheetFormatPr baseColWidth="10" defaultColWidth="11.5" defaultRowHeight="15" x14ac:dyDescent="0.2"/>
  <cols>
    <col min="1" max="1" width="3.5" bestFit="1" customWidth="1"/>
    <col min="2" max="2" width="13.5" bestFit="1" customWidth="1"/>
    <col min="3" max="3" width="2.6640625" bestFit="1" customWidth="1"/>
    <col min="4" max="4" width="9.1640625" bestFit="1" customWidth="1"/>
    <col min="5" max="5" width="7" bestFit="1" customWidth="1"/>
    <col min="6" max="6" width="10.1640625" bestFit="1" customWidth="1"/>
    <col min="7" max="7" width="27.33203125" bestFit="1" customWidth="1"/>
    <col min="8" max="8" width="3.1640625" bestFit="1" customWidth="1"/>
    <col min="9" max="9" width="22" bestFit="1" customWidth="1"/>
    <col min="10" max="11" width="3.5" bestFit="1" customWidth="1"/>
    <col min="16" max="16" width="3" bestFit="1" customWidth="1"/>
    <col min="18" max="18" width="4" bestFit="1" customWidth="1"/>
    <col min="20" max="20" width="4" bestFit="1" customWidth="1"/>
    <col min="22" max="22" width="3" bestFit="1" customWidth="1"/>
  </cols>
  <sheetData>
    <row r="1" spans="1:25" x14ac:dyDescent="0.2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16" thickBo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x14ac:dyDescent="0.2">
      <c r="A4" s="33" t="s">
        <v>3</v>
      </c>
      <c r="B4" s="90" t="s">
        <v>4</v>
      </c>
      <c r="C4" s="90"/>
      <c r="D4" s="34" t="s">
        <v>41</v>
      </c>
      <c r="E4" s="34" t="s">
        <v>42</v>
      </c>
      <c r="F4" s="34" t="s">
        <v>43</v>
      </c>
      <c r="G4" s="90" t="s">
        <v>8</v>
      </c>
      <c r="H4" s="90"/>
      <c r="I4" s="90" t="s">
        <v>33</v>
      </c>
      <c r="J4" s="90"/>
      <c r="K4" s="34" t="s">
        <v>64</v>
      </c>
      <c r="L4" s="34" t="s">
        <v>10</v>
      </c>
      <c r="M4" s="34" t="s">
        <v>11</v>
      </c>
      <c r="N4" s="34" t="s">
        <v>12</v>
      </c>
      <c r="O4" s="90" t="s">
        <v>16</v>
      </c>
      <c r="P4" s="90"/>
      <c r="Q4" s="90" t="s">
        <v>38</v>
      </c>
      <c r="R4" s="90"/>
      <c r="S4" s="90" t="s">
        <v>37</v>
      </c>
      <c r="T4" s="90"/>
      <c r="U4" s="90" t="s">
        <v>39</v>
      </c>
      <c r="V4" s="90"/>
      <c r="W4" s="90" t="s">
        <v>69</v>
      </c>
      <c r="X4" s="91"/>
      <c r="Y4" s="92"/>
    </row>
    <row r="5" spans="1:25" x14ac:dyDescent="0.2">
      <c r="A5" s="35" t="s">
        <v>17</v>
      </c>
      <c r="B5" s="36" t="s">
        <v>20</v>
      </c>
      <c r="C5" s="36">
        <v>50</v>
      </c>
      <c r="D5" s="37" t="s">
        <v>46</v>
      </c>
      <c r="E5" s="36" t="s">
        <v>31</v>
      </c>
      <c r="F5" s="38">
        <v>45662</v>
      </c>
      <c r="G5" s="36" t="s">
        <v>45</v>
      </c>
      <c r="H5" s="36">
        <v>0</v>
      </c>
      <c r="I5" s="36" t="s">
        <v>65</v>
      </c>
      <c r="J5" s="36">
        <v>140</v>
      </c>
      <c r="K5" s="36"/>
      <c r="L5" s="38">
        <v>45662</v>
      </c>
      <c r="M5" s="38">
        <v>45666</v>
      </c>
      <c r="N5" s="36" t="s">
        <v>34</v>
      </c>
      <c r="O5" s="36" t="s">
        <v>49</v>
      </c>
      <c r="P5" s="39">
        <v>0</v>
      </c>
      <c r="Q5" s="36" t="s">
        <v>48</v>
      </c>
      <c r="R5" s="39">
        <v>100</v>
      </c>
      <c r="S5" s="36" t="s">
        <v>48</v>
      </c>
      <c r="T5" s="39">
        <v>100</v>
      </c>
      <c r="U5" s="36" t="s">
        <v>62</v>
      </c>
      <c r="V5" s="39">
        <v>40</v>
      </c>
      <c r="W5" s="36" t="s">
        <v>62</v>
      </c>
      <c r="X5" s="40">
        <v>40</v>
      </c>
      <c r="Y5" s="92"/>
    </row>
    <row r="6" spans="1:25" x14ac:dyDescent="0.2">
      <c r="A6" s="35" t="s">
        <v>18</v>
      </c>
      <c r="B6" s="36" t="s">
        <v>19</v>
      </c>
      <c r="C6" s="36">
        <v>0</v>
      </c>
      <c r="D6" s="37">
        <v>60</v>
      </c>
      <c r="E6" s="36" t="s">
        <v>29</v>
      </c>
      <c r="F6" s="38">
        <v>45663</v>
      </c>
      <c r="G6" s="36" t="s">
        <v>75</v>
      </c>
      <c r="H6" s="36">
        <v>35</v>
      </c>
      <c r="I6" s="36" t="s">
        <v>66</v>
      </c>
      <c r="J6" s="36">
        <v>105</v>
      </c>
      <c r="K6" s="36"/>
      <c r="L6" s="38">
        <v>45663</v>
      </c>
      <c r="M6" s="38">
        <v>45667</v>
      </c>
      <c r="N6" s="36" t="s">
        <v>35</v>
      </c>
      <c r="O6" s="36" t="s">
        <v>50</v>
      </c>
      <c r="P6" s="36">
        <v>24</v>
      </c>
      <c r="Q6" s="36" t="s">
        <v>47</v>
      </c>
      <c r="R6" s="39">
        <v>0</v>
      </c>
      <c r="S6" s="36" t="s">
        <v>0</v>
      </c>
      <c r="T6" s="39">
        <v>0</v>
      </c>
      <c r="U6" s="36" t="s">
        <v>0</v>
      </c>
      <c r="V6" s="39">
        <v>0</v>
      </c>
      <c r="W6" s="36" t="s">
        <v>0</v>
      </c>
      <c r="X6" s="40">
        <v>0</v>
      </c>
      <c r="Y6" s="92"/>
    </row>
    <row r="7" spans="1:25" x14ac:dyDescent="0.2">
      <c r="A7" s="35" t="s">
        <v>57</v>
      </c>
      <c r="B7" s="36" t="s">
        <v>21</v>
      </c>
      <c r="C7" s="36">
        <v>0</v>
      </c>
      <c r="D7" s="37">
        <v>66</v>
      </c>
      <c r="E7" s="36" t="s">
        <v>30</v>
      </c>
      <c r="F7" s="38">
        <v>45664</v>
      </c>
      <c r="G7" s="36" t="s">
        <v>76</v>
      </c>
      <c r="H7" s="36">
        <v>55</v>
      </c>
      <c r="I7" s="36" t="s">
        <v>82</v>
      </c>
      <c r="J7" s="36">
        <v>90</v>
      </c>
      <c r="K7" s="36"/>
      <c r="L7" s="38">
        <v>45664</v>
      </c>
      <c r="M7" s="38">
        <v>45668</v>
      </c>
      <c r="N7" s="36" t="s">
        <v>85</v>
      </c>
      <c r="O7" s="36" t="s">
        <v>51</v>
      </c>
      <c r="P7" s="36">
        <v>48</v>
      </c>
      <c r="Q7" s="36"/>
      <c r="R7" s="36"/>
      <c r="S7" s="39"/>
      <c r="T7" s="39"/>
      <c r="U7" s="39"/>
      <c r="V7" s="39"/>
      <c r="W7" s="39"/>
      <c r="X7" s="40"/>
      <c r="Y7" s="92"/>
    </row>
    <row r="8" spans="1:25" x14ac:dyDescent="0.2">
      <c r="A8" s="35"/>
      <c r="B8" s="36" t="s">
        <v>22</v>
      </c>
      <c r="C8" s="36">
        <v>0</v>
      </c>
      <c r="D8" s="37">
        <v>73</v>
      </c>
      <c r="E8" s="36"/>
      <c r="F8" s="38">
        <v>45665</v>
      </c>
      <c r="G8" s="41" t="s">
        <v>70</v>
      </c>
      <c r="H8" s="41">
        <v>25</v>
      </c>
      <c r="I8" s="36" t="s">
        <v>67</v>
      </c>
      <c r="J8" s="36">
        <v>120</v>
      </c>
      <c r="K8" s="36"/>
      <c r="L8" s="38">
        <v>45665</v>
      </c>
      <c r="M8" s="38">
        <v>45669</v>
      </c>
      <c r="N8" s="36"/>
      <c r="O8" s="36"/>
      <c r="P8" s="36"/>
      <c r="Q8" s="36"/>
      <c r="R8" s="36"/>
      <c r="S8" s="39"/>
      <c r="T8" s="39"/>
      <c r="U8" s="39"/>
      <c r="V8" s="39"/>
      <c r="W8" s="39"/>
      <c r="X8" s="40"/>
      <c r="Y8" s="92"/>
    </row>
    <row r="9" spans="1:25" x14ac:dyDescent="0.2">
      <c r="A9" s="35"/>
      <c r="B9" s="36" t="s">
        <v>23</v>
      </c>
      <c r="C9" s="36">
        <v>0</v>
      </c>
      <c r="D9" s="37">
        <v>81</v>
      </c>
      <c r="E9" s="36"/>
      <c r="F9" s="38">
        <v>45666</v>
      </c>
      <c r="G9" s="36"/>
      <c r="H9" s="36"/>
      <c r="I9" s="36" t="s">
        <v>68</v>
      </c>
      <c r="J9" s="36">
        <v>85</v>
      </c>
      <c r="K9" s="36"/>
      <c r="L9" s="38">
        <v>45666</v>
      </c>
      <c r="M9" s="38">
        <v>45670</v>
      </c>
      <c r="N9" s="36"/>
      <c r="O9" s="36"/>
      <c r="P9" s="36"/>
      <c r="Q9" s="36"/>
      <c r="R9" s="36"/>
      <c r="S9" s="39"/>
      <c r="T9" s="39"/>
      <c r="U9" s="39"/>
      <c r="V9" s="39"/>
      <c r="W9" s="39"/>
      <c r="X9" s="40"/>
      <c r="Y9" s="92"/>
    </row>
    <row r="10" spans="1:25" x14ac:dyDescent="0.2">
      <c r="A10" s="35"/>
      <c r="B10" s="36" t="s">
        <v>24</v>
      </c>
      <c r="C10" s="36">
        <v>0</v>
      </c>
      <c r="D10" s="37">
        <v>90</v>
      </c>
      <c r="E10" s="36"/>
      <c r="F10" s="38">
        <v>45667</v>
      </c>
      <c r="G10" s="36"/>
      <c r="H10" s="36"/>
      <c r="I10" s="36" t="s">
        <v>83</v>
      </c>
      <c r="J10" s="36">
        <v>75</v>
      </c>
      <c r="K10" s="36"/>
      <c r="L10" s="38">
        <v>45667</v>
      </c>
      <c r="M10" s="38">
        <v>45671</v>
      </c>
      <c r="N10" s="36"/>
      <c r="O10" s="36"/>
      <c r="P10" s="36"/>
      <c r="Q10" s="36"/>
      <c r="R10" s="36"/>
      <c r="S10" s="39"/>
      <c r="T10" s="39"/>
      <c r="U10" s="39"/>
      <c r="V10" s="39"/>
      <c r="W10" s="39"/>
      <c r="X10" s="40"/>
      <c r="Y10" s="92"/>
    </row>
    <row r="11" spans="1:25" x14ac:dyDescent="0.2">
      <c r="A11" s="35"/>
      <c r="B11" s="36" t="s">
        <v>63</v>
      </c>
      <c r="C11" s="36">
        <v>0</v>
      </c>
      <c r="D11" s="37">
        <v>100</v>
      </c>
      <c r="E11" s="36"/>
      <c r="F11" s="38">
        <v>45668</v>
      </c>
      <c r="G11" s="36"/>
      <c r="H11" s="36"/>
      <c r="I11" s="36" t="s">
        <v>71</v>
      </c>
      <c r="J11" s="36">
        <v>100</v>
      </c>
      <c r="K11" s="36"/>
      <c r="L11" s="38">
        <v>45668</v>
      </c>
      <c r="M11" s="38">
        <v>45672</v>
      </c>
      <c r="N11" s="36"/>
      <c r="O11" s="36"/>
      <c r="P11" s="36"/>
      <c r="Q11" s="36"/>
      <c r="R11" s="36"/>
      <c r="S11" s="39"/>
      <c r="T11" s="39"/>
      <c r="U11" s="39"/>
      <c r="V11" s="39"/>
      <c r="W11" s="39"/>
      <c r="X11" s="40"/>
      <c r="Y11" s="92"/>
    </row>
    <row r="12" spans="1:25" x14ac:dyDescent="0.2">
      <c r="A12" s="35"/>
      <c r="B12" s="36"/>
      <c r="C12" s="36"/>
      <c r="D12" s="37" t="s">
        <v>27</v>
      </c>
      <c r="E12" s="36"/>
      <c r="F12" s="38">
        <v>45669</v>
      </c>
      <c r="G12" s="36"/>
      <c r="H12" s="36"/>
      <c r="I12" s="36" t="s">
        <v>72</v>
      </c>
      <c r="J12" s="36">
        <v>70</v>
      </c>
      <c r="K12" s="39"/>
      <c r="L12" s="39"/>
      <c r="M12" s="38">
        <v>45673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40"/>
      <c r="Y12" s="92"/>
    </row>
    <row r="13" spans="1:25" x14ac:dyDescent="0.2">
      <c r="A13" s="35"/>
      <c r="B13" s="36"/>
      <c r="C13" s="36"/>
      <c r="D13" s="37">
        <v>48</v>
      </c>
      <c r="E13" s="36"/>
      <c r="F13" s="38">
        <v>45670</v>
      </c>
      <c r="G13" s="36"/>
      <c r="H13" s="36"/>
      <c r="I13" s="36" t="s">
        <v>84</v>
      </c>
      <c r="J13" s="36">
        <v>70</v>
      </c>
      <c r="K13" s="39"/>
      <c r="L13" s="39"/>
      <c r="M13" s="38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40"/>
      <c r="Y13" s="92"/>
    </row>
    <row r="14" spans="1:25" x14ac:dyDescent="0.2">
      <c r="A14" s="35"/>
      <c r="B14" s="36"/>
      <c r="C14" s="36"/>
      <c r="D14" s="37">
        <v>52</v>
      </c>
      <c r="E14" s="36"/>
      <c r="F14" s="38">
        <v>45671</v>
      </c>
      <c r="G14" s="36"/>
      <c r="H14" s="36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  <c r="Y14" s="92"/>
    </row>
    <row r="15" spans="1:25" x14ac:dyDescent="0.2">
      <c r="A15" s="35"/>
      <c r="B15" s="36"/>
      <c r="C15" s="36"/>
      <c r="D15" s="37">
        <v>57</v>
      </c>
      <c r="E15" s="36"/>
      <c r="F15" s="38">
        <v>45672</v>
      </c>
      <c r="G15" s="36"/>
      <c r="H15" s="36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40"/>
      <c r="Y15" s="92"/>
    </row>
    <row r="16" spans="1:25" x14ac:dyDescent="0.2">
      <c r="A16" s="35"/>
      <c r="B16" s="36"/>
      <c r="C16" s="36"/>
      <c r="D16" s="37">
        <v>63</v>
      </c>
      <c r="E16" s="36"/>
      <c r="F16" s="38">
        <v>45673</v>
      </c>
      <c r="G16" s="36"/>
      <c r="H16" s="36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40"/>
      <c r="Y16" s="92"/>
    </row>
    <row r="17" spans="1:25" x14ac:dyDescent="0.2">
      <c r="A17" s="35"/>
      <c r="B17" s="36"/>
      <c r="C17" s="36"/>
      <c r="D17" s="37">
        <v>70</v>
      </c>
      <c r="E17" s="36"/>
      <c r="F17" s="38"/>
      <c r="G17" s="36"/>
      <c r="H17" s="36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40"/>
      <c r="Y17" s="92"/>
    </row>
    <row r="18" spans="1:25" x14ac:dyDescent="0.2">
      <c r="A18" s="35"/>
      <c r="B18" s="36"/>
      <c r="C18" s="36"/>
      <c r="D18" s="37">
        <v>78</v>
      </c>
      <c r="E18" s="36"/>
      <c r="F18" s="36"/>
      <c r="G18" s="36"/>
      <c r="H18" s="36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40"/>
      <c r="Y18" s="92"/>
    </row>
    <row r="19" spans="1:25" ht="16" thickBot="1" x14ac:dyDescent="0.25">
      <c r="A19" s="42"/>
      <c r="B19" s="43"/>
      <c r="C19" s="43"/>
      <c r="D19" s="44" t="s">
        <v>28</v>
      </c>
      <c r="E19" s="43"/>
      <c r="F19" s="43"/>
      <c r="G19" s="43"/>
      <c r="H19" s="43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  <c r="Y19" s="92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:25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:25" x14ac:dyDescent="0.2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</row>
    <row r="23" spans="1:25" x14ac:dyDescent="0.2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</row>
    <row r="24" spans="1:25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</row>
    <row r="25" spans="1:25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1"/>
      <c r="P25" s="92"/>
      <c r="Q25" s="1"/>
      <c r="R25" s="92"/>
      <c r="S25" s="92"/>
      <c r="T25" s="92"/>
      <c r="U25" s="92"/>
      <c r="V25" s="92"/>
      <c r="W25" s="92"/>
      <c r="X25" s="92"/>
      <c r="Y25" s="92"/>
    </row>
    <row r="26" spans="1:25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1"/>
      <c r="P26" s="92"/>
      <c r="Q26" s="1"/>
      <c r="R26" s="92"/>
      <c r="S26" s="92"/>
      <c r="T26" s="92"/>
      <c r="U26" s="92"/>
      <c r="V26" s="92"/>
      <c r="W26" s="92"/>
      <c r="X26" s="92"/>
      <c r="Y26" s="92"/>
    </row>
    <row r="27" spans="1:25" x14ac:dyDescent="0.2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1"/>
      <c r="P27" s="92"/>
      <c r="Q27" s="1"/>
      <c r="R27" s="92"/>
      <c r="S27" s="92"/>
      <c r="T27" s="92"/>
      <c r="U27" s="92"/>
      <c r="V27" s="92"/>
      <c r="W27" s="92"/>
      <c r="X27" s="92"/>
      <c r="Y27" s="92"/>
    </row>
    <row r="28" spans="1:25" x14ac:dyDescent="0.2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1"/>
      <c r="P28" s="92"/>
      <c r="Q28" s="1"/>
      <c r="R28" s="92"/>
      <c r="S28" s="92"/>
      <c r="T28" s="92"/>
      <c r="U28" s="92"/>
      <c r="V28" s="92"/>
      <c r="W28" s="92"/>
      <c r="X28" s="92"/>
      <c r="Y28" s="92"/>
    </row>
    <row r="29" spans="1:25" x14ac:dyDescent="0.2">
      <c r="O29" s="1"/>
      <c r="Q29" s="1"/>
    </row>
    <row r="30" spans="1:25" x14ac:dyDescent="0.2">
      <c r="O30" s="1"/>
      <c r="Q30" s="1"/>
    </row>
    <row r="31" spans="1:25" x14ac:dyDescent="0.2">
      <c r="O31" s="1"/>
      <c r="Q31" s="1"/>
    </row>
    <row r="32" spans="1:25" x14ac:dyDescent="0.2">
      <c r="O32" s="1"/>
      <c r="Q32" s="1"/>
    </row>
    <row r="33" spans="15:17" x14ac:dyDescent="0.2">
      <c r="O33" s="1"/>
      <c r="Q33" s="1"/>
    </row>
    <row r="34" spans="15:17" x14ac:dyDescent="0.2">
      <c r="O34" s="1"/>
      <c r="Q34" s="1"/>
    </row>
    <row r="35" spans="15:17" x14ac:dyDescent="0.2">
      <c r="O35" s="1"/>
      <c r="Q35" s="1"/>
    </row>
    <row r="36" spans="15:17" x14ac:dyDescent="0.2">
      <c r="O36" s="1"/>
      <c r="Q36" s="1"/>
    </row>
    <row r="37" spans="15:17" x14ac:dyDescent="0.2">
      <c r="O37" s="1"/>
      <c r="Q37" s="1"/>
    </row>
    <row r="38" spans="15:17" x14ac:dyDescent="0.2">
      <c r="O38" s="1"/>
      <c r="Q38" s="1"/>
    </row>
    <row r="39" spans="15:17" x14ac:dyDescent="0.2">
      <c r="O39" s="1"/>
      <c r="Q39" s="1"/>
    </row>
    <row r="40" spans="15:17" x14ac:dyDescent="0.2">
      <c r="O40" s="1"/>
      <c r="Q40" s="1"/>
    </row>
    <row r="41" spans="15:17" x14ac:dyDescent="0.2">
      <c r="O41" s="1"/>
      <c r="Q41" s="1"/>
    </row>
    <row r="42" spans="15:17" x14ac:dyDescent="0.2">
      <c r="O42" s="1"/>
      <c r="Q42" s="1"/>
    </row>
    <row r="43" spans="15:17" x14ac:dyDescent="0.2">
      <c r="O43" s="1"/>
    </row>
    <row r="44" spans="15:17" x14ac:dyDescent="0.2">
      <c r="O44" s="1"/>
    </row>
    <row r="45" spans="15:17" x14ac:dyDescent="0.2">
      <c r="O45" s="1"/>
    </row>
    <row r="46" spans="15:17" x14ac:dyDescent="0.2">
      <c r="O46" s="1"/>
    </row>
    <row r="47" spans="15:17" x14ac:dyDescent="0.2">
      <c r="O47" s="1"/>
    </row>
    <row r="48" spans="15:17" x14ac:dyDescent="0.2">
      <c r="O48" s="1"/>
    </row>
    <row r="49" spans="15:17" x14ac:dyDescent="0.2">
      <c r="O49" s="1"/>
    </row>
    <row r="50" spans="15:17" x14ac:dyDescent="0.2">
      <c r="O50" s="1"/>
    </row>
    <row r="51" spans="15:17" x14ac:dyDescent="0.2">
      <c r="O51" s="1"/>
    </row>
    <row r="52" spans="15:17" x14ac:dyDescent="0.2">
      <c r="O52" s="1"/>
      <c r="Q52" s="1"/>
    </row>
  </sheetData>
  <mergeCells count="8">
    <mergeCell ref="W4:X4"/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Forms</vt:lpstr>
      <vt:lpstr>Tabelle1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2022-04-25T11:27:06Z</dcterms:created>
  <dcterms:modified xsi:type="dcterms:W3CDTF">2024-11-06T14:44:08Z</dcterms:modified>
</cp:coreProperties>
</file>