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E89360A6-0883-1543-BC4A-3A11D6935C86}" xr6:coauthVersionLast="45" xr6:coauthVersionMax="45" xr10:uidLastSave="{00000000-0000-0000-0000-000000000000}"/>
  <workbookProtection workbookPassword="C7EC" lockStructure="1"/>
  <bookViews>
    <workbookView xWindow="0" yWindow="460" windowWidth="20740" windowHeight="11760" firstSheet="2" activeTab="4" xr2:uid="{00000000-000D-0000-FFFF-FFFF00000000}"/>
  </bookViews>
  <sheets>
    <sheet name="Summary" sheetId="1" r:id="rId1"/>
    <sheet name="Hotel CAT A Form (Deleg&amp;Ref)" sheetId="9" r:id="rId2"/>
    <sheet name="Meals CAT A Form (Deleg&amp;Ref)" sheetId="15" r:id="rId3"/>
    <sheet name="Hotel CAT B Form (Delegations)" sheetId="11" r:id="rId4"/>
    <sheet name="Meals CAT B Form (Delegations)" sheetId="16" r:id="rId5"/>
    <sheet name="Visa Form" sheetId="10" r:id="rId6"/>
    <sheet name="Invoice" sheetId="6" r:id="rId7"/>
  </sheets>
  <externalReferences>
    <externalReference r:id="rId8"/>
    <externalReference r:id="rId9"/>
  </externalReferences>
  <definedNames>
    <definedName name="_xlnm._FilterDatabase" localSheetId="1" hidden="1">'Hotel CAT A Form (Deleg&amp;Ref)'!$B$3:$Z$48</definedName>
    <definedName name="_xlnm._FilterDatabase" localSheetId="3" hidden="1">'Hotel CAT B Form (Delegations)'!$B$3:$Z$48</definedName>
    <definedName name="_xlnm._FilterDatabase" localSheetId="2" hidden="1">'Meals CAT A Form (Deleg&amp;Ref)'!$B$15:$V$59</definedName>
    <definedName name="_xlnm._FilterDatabase" localSheetId="4" hidden="1">'Meals CAT B Form (Delegations)'!$B$15:$V$59</definedName>
    <definedName name="Antigen" localSheetId="2">'Meals CAT A Form (Deleg&amp;Ref)'!#REF!</definedName>
    <definedName name="Antigen" localSheetId="4">'Meals CAT B Form (Delegations)'!#REF!</definedName>
    <definedName name="_xlnm.Print_Area" localSheetId="1">'Hotel CAT A Form (Deleg&amp;Ref)'!$A$1:$Z$56</definedName>
    <definedName name="_xlnm.Print_Area" localSheetId="3">'Hotel CAT B Form (Delegations)'!$A$1:$Z$56</definedName>
    <definedName name="_xlnm.Print_Area" localSheetId="6">Invoice!$A$1:$M$64</definedName>
    <definedName name="_xlnm.Print_Area" localSheetId="2">'Meals CAT A Form (Deleg&amp;Ref)'!$B$1:$R$59</definedName>
    <definedName name="_xlnm.Print_Area" localSheetId="4">'Meals CAT B Form (Delegations)'!$B$1:$R$59</definedName>
    <definedName name="_xlnm.Print_Area" localSheetId="5">'Visa Form'!$B$1:$U$52</definedName>
    <definedName name="Dinner" localSheetId="2">'Meals CAT A Form (Deleg&amp;Ref)'!$O$8</definedName>
    <definedName name="Dinner" localSheetId="4">'Meals CAT B Form (Delegations)'!$O$8</definedName>
    <definedName name="Dup_TC" localSheetId="4">'[1]Hotel Competition Form'!#REF!</definedName>
    <definedName name="Dup_TC">'[1]Hotel Competition Form'!#REF!</definedName>
    <definedName name="EJU" localSheetId="1">'Hotel CAT A Form (Deleg&amp;Ref)'!$W$9</definedName>
    <definedName name="EJU" localSheetId="3">'Hotel CAT B Form (Delegations)'!$V$9</definedName>
    <definedName name="EJU" localSheetId="2">'[2]Hotel Competition Form'!#REF!</definedName>
    <definedName name="EJU" localSheetId="4">'[2]Hotel Competition Form'!#REF!</definedName>
    <definedName name="EJU">'[1]Hotel Competition Form'!$Z$8</definedName>
    <definedName name="LB" localSheetId="1">'Hotel CAT A Form (Deleg&amp;Ref)'!#REF!</definedName>
    <definedName name="LB">#REF!</definedName>
    <definedName name="Lisbon">'[1]Hotel Competition Form'!$AA$8</definedName>
    <definedName name="Lunch" localSheetId="2">'Meals CAT A Form (Deleg&amp;Ref)'!$N$8</definedName>
    <definedName name="Lunch" localSheetId="4">'Meals CAT B Form (Delegations)'!$N$8</definedName>
    <definedName name="Lunch_Box" localSheetId="4">'Meals CAT B Form (Delegations)'!$P$8</definedName>
    <definedName name="Lunch_Box">'Meals CAT A Form (Deleg&amp;Ref)'!$P$8</definedName>
    <definedName name="Non_Of_Comp" localSheetId="1">'Hotel CAT A Form (Deleg&amp;Ref)'!$X$9</definedName>
    <definedName name="Non_Of_Comp" localSheetId="3">'Hotel CAT B Form (Delegations)'!$W$9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Sgl_BB_A" localSheetId="1">'Hotel CAT A Form (Deleg&amp;Ref)'!$R$5</definedName>
    <definedName name="Sgl_BB_A">'[1]Hotel Competition Form'!$S$8</definedName>
    <definedName name="Sgl_BB_B" localSheetId="3">'Hotel CAT B Form (Delegations)'!$R$5</definedName>
    <definedName name="Sgl_BB_B">'[1]Hotel Competition Form'!$S$9</definedName>
    <definedName name="Sgl_FB_A" localSheetId="1">'Hotel CAT A Form (Deleg&amp;Ref)'!$R$7</definedName>
    <definedName name="Sgl_FB_B" localSheetId="3">'Hotel CAT B Form (Delegations)'!$R$7</definedName>
    <definedName name="Sgl_HB_A" localSheetId="1">'Hotel CAT A Form (Deleg&amp;Ref)'!$R$6</definedName>
    <definedName name="Sgl_HB_A">#REF!</definedName>
    <definedName name="Sgl_HB_B" localSheetId="3">'Hotel CAT B Form (Delegations)'!$R$6</definedName>
    <definedName name="Sgl_TC" localSheetId="4">'[1]Hotel Competition Form'!#REF!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 localSheetId="1">'Hotel CAT A Form (Deleg&amp;Ref)'!$T$5</definedName>
    <definedName name="Tpl_BB_A">'[1]Hotel Competition Form'!$U$8</definedName>
    <definedName name="Tpl_BB_B" localSheetId="3">'Hotel CAT B Form (Delegations)'!$T$5</definedName>
    <definedName name="Tpl_BB_B">'[1]Hotel Competition Form'!$U$9</definedName>
    <definedName name="Tpl_FB_A" localSheetId="1">'Hotel CAT A Form (Deleg&amp;Ref)'!$T$7</definedName>
    <definedName name="Tpl_FB_B" localSheetId="3">'Hotel CAT B Form (Delegations)'!$T$7</definedName>
    <definedName name="Tpl_HB_A" localSheetId="1">'Hotel CAT A Form (Deleg&amp;Ref)'!$T$6</definedName>
    <definedName name="Tpl_HB_B" localSheetId="3">'Hotel CAT B Form (Delegations)'!$T$6</definedName>
    <definedName name="TRF" localSheetId="1">'Hotel CAT A Form (Deleg&amp;Ref)'!$Y$9</definedName>
    <definedName name="TRF" localSheetId="3">'Hotel CAT B Form (Delegations)'!$X$9</definedName>
    <definedName name="Twn_BB_A" localSheetId="1">'Hotel CAT A Form (Deleg&amp;Ref)'!$S$5</definedName>
    <definedName name="Twn_BB_A">'[1]Hotel Competition Form'!$T$8</definedName>
    <definedName name="Twn_BB_B" localSheetId="3">'Hotel CAT B Form (Delegations)'!$S$5</definedName>
    <definedName name="Twn_FB_A" localSheetId="1">'Hotel CAT A Form (Deleg&amp;Ref)'!$S$7</definedName>
    <definedName name="Twn_FB_B" localSheetId="3">'Hotel CAT B Form (Delegations)'!$S$7</definedName>
    <definedName name="Twn_HB_A" localSheetId="1">'Hotel CAT A Form (Deleg&amp;Ref)'!$S$6</definedName>
    <definedName name="Twn_HB_A">#REF!</definedName>
    <definedName name="Twn_HB_B" localSheetId="3">'Hotel CAT B Form (Delegations)'!$S$6</definedName>
    <definedName name="Twn_TC" localSheetId="4">'[1]Hotel Competition Form'!#REF!</definedName>
    <definedName name="Twn_TC">'[1]Hotel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D13" i="16"/>
  <c r="C13" i="16"/>
  <c r="B13" i="16"/>
  <c r="B13" i="15"/>
  <c r="H11" i="9"/>
  <c r="F13" i="15"/>
  <c r="Y68" i="11"/>
  <c r="D24" i="6"/>
  <c r="N72" i="16"/>
  <c r="L72" i="16"/>
  <c r="C24" i="16"/>
  <c r="R24" i="16" s="1"/>
  <c r="D24" i="16"/>
  <c r="E24" i="16"/>
  <c r="F24" i="16"/>
  <c r="C25" i="16"/>
  <c r="R25" i="16" s="1"/>
  <c r="D25" i="16"/>
  <c r="E25" i="16"/>
  <c r="F25" i="16"/>
  <c r="C26" i="16"/>
  <c r="R26" i="16" s="1"/>
  <c r="D26" i="16"/>
  <c r="E26" i="16"/>
  <c r="F26" i="16"/>
  <c r="C27" i="16"/>
  <c r="R27" i="16" s="1"/>
  <c r="D27" i="16"/>
  <c r="E27" i="16"/>
  <c r="F27" i="16"/>
  <c r="C28" i="16"/>
  <c r="D28" i="16"/>
  <c r="E28" i="16"/>
  <c r="F28" i="16"/>
  <c r="C29" i="16"/>
  <c r="R29" i="16" s="1"/>
  <c r="D29" i="16"/>
  <c r="E29" i="16"/>
  <c r="F29" i="16"/>
  <c r="C30" i="16"/>
  <c r="R30" i="16" s="1"/>
  <c r="D30" i="16"/>
  <c r="E30" i="16"/>
  <c r="F30" i="16"/>
  <c r="C31" i="16"/>
  <c r="R31" i="16" s="1"/>
  <c r="D31" i="16"/>
  <c r="E31" i="16"/>
  <c r="F31" i="16"/>
  <c r="C32" i="16"/>
  <c r="D32" i="16"/>
  <c r="E32" i="16"/>
  <c r="F32" i="16"/>
  <c r="C33" i="16"/>
  <c r="R33" i="16" s="1"/>
  <c r="D33" i="16"/>
  <c r="E33" i="16"/>
  <c r="F33" i="16"/>
  <c r="C34" i="16"/>
  <c r="R34" i="16" s="1"/>
  <c r="D34" i="16"/>
  <c r="E34" i="16"/>
  <c r="F34" i="16"/>
  <c r="C35" i="16"/>
  <c r="R35" i="16" s="1"/>
  <c r="D35" i="16"/>
  <c r="E35" i="16"/>
  <c r="F35" i="16"/>
  <c r="C36" i="16"/>
  <c r="R36" i="16" s="1"/>
  <c r="D36" i="16"/>
  <c r="E36" i="16"/>
  <c r="F36" i="16"/>
  <c r="C37" i="16"/>
  <c r="R37" i="16" s="1"/>
  <c r="D37" i="16"/>
  <c r="E37" i="16"/>
  <c r="F37" i="16"/>
  <c r="C38" i="16"/>
  <c r="R38" i="16" s="1"/>
  <c r="D38" i="16"/>
  <c r="E38" i="16"/>
  <c r="F38" i="16"/>
  <c r="C39" i="16"/>
  <c r="R39" i="16" s="1"/>
  <c r="D39" i="16"/>
  <c r="E39" i="16"/>
  <c r="F39" i="16"/>
  <c r="C40" i="16"/>
  <c r="D40" i="16"/>
  <c r="E40" i="16"/>
  <c r="F40" i="16"/>
  <c r="C41" i="16"/>
  <c r="R41" i="16" s="1"/>
  <c r="D41" i="16"/>
  <c r="E41" i="16"/>
  <c r="F41" i="16"/>
  <c r="C42" i="16"/>
  <c r="R42" i="16" s="1"/>
  <c r="D42" i="16"/>
  <c r="E42" i="16"/>
  <c r="F42" i="16"/>
  <c r="C43" i="16"/>
  <c r="R43" i="16" s="1"/>
  <c r="D43" i="16"/>
  <c r="E43" i="16"/>
  <c r="F43" i="16"/>
  <c r="C44" i="16"/>
  <c r="R44" i="16" s="1"/>
  <c r="D44" i="16"/>
  <c r="E44" i="16"/>
  <c r="F44" i="16"/>
  <c r="C45" i="16"/>
  <c r="R45" i="16" s="1"/>
  <c r="D45" i="16"/>
  <c r="E45" i="16"/>
  <c r="F45" i="16"/>
  <c r="C46" i="16"/>
  <c r="R46" i="16" s="1"/>
  <c r="D46" i="16"/>
  <c r="E46" i="16"/>
  <c r="F46" i="16"/>
  <c r="C23" i="16"/>
  <c r="R23" i="16" s="1"/>
  <c r="D23" i="16"/>
  <c r="E23" i="16"/>
  <c r="F23" i="16"/>
  <c r="C24" i="15"/>
  <c r="R24" i="15" s="1"/>
  <c r="D24" i="15"/>
  <c r="E24" i="15"/>
  <c r="F24" i="15"/>
  <c r="C25" i="15"/>
  <c r="R25" i="15" s="1"/>
  <c r="D25" i="15"/>
  <c r="E25" i="15"/>
  <c r="F25" i="15"/>
  <c r="C26" i="15"/>
  <c r="D26" i="15"/>
  <c r="E26" i="15"/>
  <c r="F26" i="15"/>
  <c r="C27" i="15"/>
  <c r="R27" i="15" s="1"/>
  <c r="D27" i="15"/>
  <c r="E27" i="15"/>
  <c r="F27" i="15"/>
  <c r="C28" i="15"/>
  <c r="R28" i="15" s="1"/>
  <c r="D28" i="15"/>
  <c r="E28" i="15"/>
  <c r="F28" i="15"/>
  <c r="C29" i="15"/>
  <c r="R29" i="15" s="1"/>
  <c r="D29" i="15"/>
  <c r="E29" i="15"/>
  <c r="F29" i="15"/>
  <c r="C30" i="15"/>
  <c r="D30" i="15"/>
  <c r="E30" i="15"/>
  <c r="F30" i="15"/>
  <c r="C31" i="15"/>
  <c r="R31" i="15" s="1"/>
  <c r="D31" i="15"/>
  <c r="E31" i="15"/>
  <c r="F31" i="15"/>
  <c r="C32" i="15"/>
  <c r="R32" i="15" s="1"/>
  <c r="D32" i="15"/>
  <c r="E32" i="15"/>
  <c r="F32" i="15"/>
  <c r="C33" i="15"/>
  <c r="R33" i="15" s="1"/>
  <c r="D33" i="15"/>
  <c r="E33" i="15"/>
  <c r="F33" i="15"/>
  <c r="C34" i="15"/>
  <c r="R34" i="15" s="1"/>
  <c r="D34" i="15"/>
  <c r="E34" i="15"/>
  <c r="F34" i="15"/>
  <c r="C35" i="15"/>
  <c r="R35" i="15" s="1"/>
  <c r="D35" i="15"/>
  <c r="E35" i="15"/>
  <c r="F35" i="15"/>
  <c r="C36" i="15"/>
  <c r="R36" i="15" s="1"/>
  <c r="D36" i="15"/>
  <c r="E36" i="15"/>
  <c r="F36" i="15"/>
  <c r="C37" i="15"/>
  <c r="R37" i="15" s="1"/>
  <c r="D37" i="15"/>
  <c r="E37" i="15"/>
  <c r="F37" i="15"/>
  <c r="C38" i="15"/>
  <c r="R38" i="15" s="1"/>
  <c r="D38" i="15"/>
  <c r="E38" i="15"/>
  <c r="F38" i="15"/>
  <c r="C39" i="15"/>
  <c r="R39" i="15" s="1"/>
  <c r="D39" i="15"/>
  <c r="E39" i="15"/>
  <c r="F39" i="15"/>
  <c r="C40" i="15"/>
  <c r="R40" i="15" s="1"/>
  <c r="D40" i="15"/>
  <c r="E40" i="15"/>
  <c r="F40" i="15"/>
  <c r="C41" i="15"/>
  <c r="R41" i="15" s="1"/>
  <c r="D41" i="15"/>
  <c r="E41" i="15"/>
  <c r="F41" i="15"/>
  <c r="C42" i="15"/>
  <c r="D42" i="15"/>
  <c r="E42" i="15"/>
  <c r="F42" i="15"/>
  <c r="C43" i="15"/>
  <c r="R43" i="15" s="1"/>
  <c r="D43" i="15"/>
  <c r="E43" i="15"/>
  <c r="F43" i="15"/>
  <c r="C44" i="15"/>
  <c r="R44" i="15" s="1"/>
  <c r="D44" i="15"/>
  <c r="E44" i="15"/>
  <c r="F44" i="15"/>
  <c r="C45" i="15"/>
  <c r="R45" i="15" s="1"/>
  <c r="D45" i="15"/>
  <c r="E45" i="15"/>
  <c r="F45" i="15"/>
  <c r="C46" i="15"/>
  <c r="D46" i="15"/>
  <c r="E46" i="15"/>
  <c r="F46" i="15"/>
  <c r="E23" i="15"/>
  <c r="F23" i="15"/>
  <c r="D23" i="15"/>
  <c r="F22" i="16"/>
  <c r="E22" i="16"/>
  <c r="D22" i="16"/>
  <c r="C22" i="16"/>
  <c r="R22" i="16" s="1"/>
  <c r="O76" i="16"/>
  <c r="O75" i="16"/>
  <c r="Q70" i="16"/>
  <c r="P70" i="16"/>
  <c r="O70" i="16"/>
  <c r="N70" i="16"/>
  <c r="M70" i="16"/>
  <c r="L70" i="16"/>
  <c r="K70" i="16"/>
  <c r="J70" i="16"/>
  <c r="I70" i="16"/>
  <c r="H70" i="16"/>
  <c r="N67" i="16"/>
  <c r="L67" i="16"/>
  <c r="Q65" i="16"/>
  <c r="P65" i="16"/>
  <c r="O65" i="16"/>
  <c r="N65" i="16"/>
  <c r="M65" i="16"/>
  <c r="L65" i="16"/>
  <c r="K65" i="16"/>
  <c r="J65" i="16"/>
  <c r="I65" i="16"/>
  <c r="H65" i="16"/>
  <c r="R40" i="16"/>
  <c r="R32" i="16"/>
  <c r="R28" i="16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F21" i="16"/>
  <c r="E21" i="16"/>
  <c r="D21" i="16"/>
  <c r="C21" i="16"/>
  <c r="R21" i="16" s="1"/>
  <c r="F20" i="16"/>
  <c r="E20" i="16"/>
  <c r="D20" i="16"/>
  <c r="C20" i="16"/>
  <c r="R20" i="16" s="1"/>
  <c r="L14" i="16"/>
  <c r="L13" i="16"/>
  <c r="F13" i="16"/>
  <c r="L12" i="16"/>
  <c r="L11" i="16"/>
  <c r="B11" i="16"/>
  <c r="O74" i="15"/>
  <c r="O73" i="15"/>
  <c r="L67" i="15"/>
  <c r="N67" i="15"/>
  <c r="F22" i="15"/>
  <c r="E22" i="15"/>
  <c r="D22" i="15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Z21" i="9"/>
  <c r="Z20" i="9"/>
  <c r="L11" i="15"/>
  <c r="L12" i="15"/>
  <c r="L13" i="15"/>
  <c r="L14" i="15"/>
  <c r="F21" i="15"/>
  <c r="F20" i="15"/>
  <c r="E21" i="15"/>
  <c r="E20" i="15"/>
  <c r="D21" i="15"/>
  <c r="D20" i="15"/>
  <c r="R26" i="15"/>
  <c r="R30" i="15"/>
  <c r="R42" i="15"/>
  <c r="R46" i="15"/>
  <c r="C23" i="15"/>
  <c r="R23" i="15" s="1"/>
  <c r="C22" i="15"/>
  <c r="R22" i="15" s="1"/>
  <c r="C21" i="15"/>
  <c r="C20" i="15"/>
  <c r="B11" i="15"/>
  <c r="B11" i="9"/>
  <c r="O70" i="15"/>
  <c r="B23" i="15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G21" i="15"/>
  <c r="G20" i="15"/>
  <c r="R49" i="16" l="1"/>
  <c r="D37" i="6"/>
  <c r="E37" i="6" s="1"/>
  <c r="D35" i="6"/>
  <c r="E35" i="6" s="1"/>
  <c r="D36" i="6"/>
  <c r="E36" i="6" s="1"/>
  <c r="D31" i="6"/>
  <c r="E31" i="6" s="1"/>
  <c r="R48" i="15"/>
  <c r="R48" i="16"/>
  <c r="R49" i="15"/>
  <c r="R21" i="15"/>
  <c r="R20" i="15"/>
  <c r="I65" i="15"/>
  <c r="M65" i="15"/>
  <c r="P65" i="15"/>
  <c r="I70" i="15"/>
  <c r="M70" i="15"/>
  <c r="P70" i="15"/>
  <c r="H65" i="15"/>
  <c r="L65" i="15"/>
  <c r="O65" i="15"/>
  <c r="H70" i="15"/>
  <c r="L70" i="15"/>
  <c r="K65" i="15"/>
  <c r="N65" i="15"/>
  <c r="K70" i="15"/>
  <c r="N70" i="15"/>
  <c r="J65" i="15"/>
  <c r="Q65" i="15"/>
  <c r="J70" i="15"/>
  <c r="Q70" i="15"/>
  <c r="D38" i="6" l="1"/>
  <c r="E38" i="6"/>
  <c r="R50" i="16"/>
  <c r="D29" i="6"/>
  <c r="D30" i="6"/>
  <c r="E30" i="6" s="1"/>
  <c r="R50" i="15"/>
  <c r="Y68" i="9"/>
  <c r="Y69" i="9"/>
  <c r="D17" i="6"/>
  <c r="D16" i="6"/>
  <c r="D15" i="6"/>
  <c r="W62" i="9"/>
  <c r="Y71" i="9" s="1"/>
  <c r="D23" i="6"/>
  <c r="D22" i="6"/>
  <c r="Z20" i="11"/>
  <c r="V80" i="11"/>
  <c r="U80" i="11"/>
  <c r="T80" i="11"/>
  <c r="S80" i="11"/>
  <c r="R80" i="11"/>
  <c r="V78" i="11"/>
  <c r="U78" i="11"/>
  <c r="T78" i="11"/>
  <c r="S78" i="11"/>
  <c r="R78" i="11"/>
  <c r="V76" i="11"/>
  <c r="U76" i="11"/>
  <c r="T76" i="11"/>
  <c r="S76" i="11"/>
  <c r="R76" i="11"/>
  <c r="V73" i="11"/>
  <c r="U73" i="11"/>
  <c r="T73" i="11"/>
  <c r="S73" i="11"/>
  <c r="R73" i="11"/>
  <c r="V71" i="11"/>
  <c r="U71" i="11"/>
  <c r="T71" i="11"/>
  <c r="S71" i="11"/>
  <c r="R71" i="11"/>
  <c r="Y69" i="11"/>
  <c r="V69" i="11"/>
  <c r="U69" i="11"/>
  <c r="T69" i="11"/>
  <c r="S69" i="11"/>
  <c r="R69" i="11"/>
  <c r="V66" i="11"/>
  <c r="U66" i="11"/>
  <c r="T66" i="11"/>
  <c r="S66" i="11"/>
  <c r="R66" i="11"/>
  <c r="V64" i="11"/>
  <c r="I23" i="6" s="1"/>
  <c r="U64" i="11"/>
  <c r="H23" i="6" s="1"/>
  <c r="T64" i="11"/>
  <c r="G23" i="6" s="1"/>
  <c r="S64" i="11"/>
  <c r="F23" i="6" s="1"/>
  <c r="R64" i="11"/>
  <c r="E23" i="6" s="1"/>
  <c r="Z62" i="11"/>
  <c r="Y62" i="11"/>
  <c r="X62" i="11"/>
  <c r="W62" i="11"/>
  <c r="Y71" i="11" s="1"/>
  <c r="V62" i="11"/>
  <c r="I22" i="6" s="1"/>
  <c r="U62" i="11"/>
  <c r="H22" i="6" s="1"/>
  <c r="T62" i="11"/>
  <c r="G22" i="6" s="1"/>
  <c r="S62" i="11"/>
  <c r="F22" i="6" s="1"/>
  <c r="R62" i="11"/>
  <c r="E22" i="6" s="1"/>
  <c r="F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B23" i="1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Z22" i="11"/>
  <c r="Z21" i="11"/>
  <c r="O14" i="11"/>
  <c r="O13" i="11"/>
  <c r="H13" i="11"/>
  <c r="B13" i="11"/>
  <c r="O12" i="11"/>
  <c r="U11" i="11"/>
  <c r="O11" i="11"/>
  <c r="H11" i="11"/>
  <c r="B11" i="11"/>
  <c r="T62" i="9"/>
  <c r="G15" i="6" s="1"/>
  <c r="Z62" i="9"/>
  <c r="Y62" i="9"/>
  <c r="X62" i="9"/>
  <c r="V80" i="9"/>
  <c r="U80" i="9"/>
  <c r="T80" i="9"/>
  <c r="S80" i="9"/>
  <c r="R80" i="9"/>
  <c r="V78" i="9"/>
  <c r="U78" i="9"/>
  <c r="T78" i="9"/>
  <c r="S78" i="9"/>
  <c r="R78" i="9"/>
  <c r="V76" i="9"/>
  <c r="U76" i="9"/>
  <c r="T76" i="9"/>
  <c r="S76" i="9"/>
  <c r="R76" i="9"/>
  <c r="U66" i="9"/>
  <c r="T66" i="9"/>
  <c r="S66" i="9"/>
  <c r="R66" i="9"/>
  <c r="V64" i="9"/>
  <c r="I16" i="6" s="1"/>
  <c r="U64" i="9"/>
  <c r="H16" i="6" s="1"/>
  <c r="T64" i="9"/>
  <c r="G16" i="6" s="1"/>
  <c r="V62" i="9"/>
  <c r="I15" i="6" s="1"/>
  <c r="U62" i="9"/>
  <c r="H15" i="6" s="1"/>
  <c r="S62" i="9"/>
  <c r="F15" i="6" s="1"/>
  <c r="R62" i="9"/>
  <c r="E15" i="6" s="1"/>
  <c r="E29" i="6" l="1"/>
  <c r="E32" i="6" s="1"/>
  <c r="D32" i="6"/>
  <c r="H17" i="6"/>
  <c r="H24" i="6"/>
  <c r="G17" i="6"/>
  <c r="G24" i="6"/>
  <c r="F17" i="6"/>
  <c r="F24" i="6"/>
  <c r="E17" i="6"/>
  <c r="E24" i="6"/>
  <c r="J36" i="6"/>
  <c r="K36" i="6" s="1"/>
  <c r="K30" i="6"/>
  <c r="K29" i="6"/>
  <c r="L29" i="6" s="1"/>
  <c r="D42" i="6"/>
  <c r="Z48" i="11"/>
  <c r="Z49" i="11" s="1"/>
  <c r="Z50" i="11" l="1"/>
  <c r="K31" i="6"/>
  <c r="F47" i="9"/>
  <c r="Z48" i="9" l="1"/>
  <c r="B47" i="6"/>
  <c r="U11" i="9" l="1"/>
  <c r="D43" i="6" l="1"/>
  <c r="E43" i="6" s="1"/>
  <c r="Z49" i="9" l="1"/>
  <c r="D44" i="6"/>
  <c r="E42" i="6"/>
  <c r="E44" i="6" s="1"/>
  <c r="L46" i="6" l="1"/>
  <c r="Z50" i="9"/>
  <c r="V73" i="9"/>
  <c r="U73" i="9"/>
  <c r="T73" i="9"/>
  <c r="S73" i="9"/>
  <c r="R73" i="9"/>
  <c r="V71" i="9"/>
  <c r="U71" i="9"/>
  <c r="T71" i="9"/>
  <c r="S71" i="9"/>
  <c r="R71" i="9"/>
  <c r="V69" i="9"/>
  <c r="U69" i="9"/>
  <c r="T69" i="9"/>
  <c r="S69" i="9"/>
  <c r="R69" i="9"/>
  <c r="O14" i="9"/>
  <c r="O13" i="9"/>
  <c r="J22" i="6" l="1"/>
  <c r="J23" i="6"/>
  <c r="L23" i="6" s="1"/>
  <c r="J15" i="6"/>
  <c r="L22" i="6" l="1"/>
  <c r="L15" i="6"/>
  <c r="R64" i="9"/>
  <c r="E16" i="6" s="1"/>
  <c r="S64" i="9"/>
  <c r="F16" i="6" s="1"/>
  <c r="V66" i="9"/>
  <c r="I17" i="6" l="1"/>
  <c r="J17" i="6" s="1"/>
  <c r="L17" i="6" s="1"/>
  <c r="I24" i="6"/>
  <c r="J24" i="6" s="1"/>
  <c r="J16" i="6"/>
  <c r="O12" i="9"/>
  <c r="O11" i="9"/>
  <c r="L24" i="6" l="1"/>
  <c r="L25" i="6" s="1"/>
  <c r="J25" i="6"/>
  <c r="L16" i="6"/>
  <c r="L18" i="6" s="1"/>
  <c r="J18" i="6"/>
  <c r="E13" i="10"/>
  <c r="E11" i="10" l="1"/>
  <c r="D51" i="10" l="1"/>
  <c r="H13" i="9" l="1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30" i="6" l="1"/>
  <c r="L31" i="6" s="1"/>
  <c r="L8" i="6"/>
  <c r="L44" i="6" l="1"/>
  <c r="L48" i="6" s="1"/>
</calcChain>
</file>

<file path=xl/sharedStrings.xml><?xml version="1.0" encoding="utf-8"?>
<sst xmlns="http://schemas.openxmlformats.org/spreadsheetml/2006/main" count="658" uniqueCount="145">
  <si>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</si>
  <si>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</si>
  <si>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</si>
  <si>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</si>
  <si>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</si>
  <si>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</si>
  <si>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</si>
  <si>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</si>
  <si>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</si>
  <si>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</si>
  <si>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</si>
  <si>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</si>
  <si>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</si>
  <si>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</si>
  <si>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</si>
  <si>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</si>
  <si>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</si>
  <si>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</si>
  <si>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</si>
  <si>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</si>
  <si>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</si>
  <si>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</si>
  <si>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</si>
  <si>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</si>
  <si>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</si>
  <si>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</si>
  <si>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</si>
  <si>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</si>
  <si>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</si>
  <si>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</si>
  <si>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</si>
  <si>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</si>
  <si>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</si>
  <si>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</si>
  <si>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</si>
  <si>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</si>
  <si>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</si>
  <si>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</si>
  <si>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</si>
  <si>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</si>
  <si>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</si>
  <si>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</si>
  <si>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</si>
  <si>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</si>
  <si>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</si>
  <si>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</si>
  <si>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</si>
  <si>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</si>
  <si>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</si>
  <si>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</si>
  <si>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</si>
  <si>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</si>
  <si>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</si>
  <si>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</si>
  <si>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</si>
  <si>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</si>
  <si>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</si>
  <si>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</si>
  <si>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</si>
  <si>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</si>
  <si>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</si>
  <si>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</si>
  <si>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</si>
  <si>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</si>
  <si>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</si>
  <si>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</si>
  <si>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</si>
  <si>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</si>
  <si>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</si>
  <si>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</si>
  <si>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</si>
  <si>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</si>
  <si>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</si>
  <si>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</si>
  <si>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</si>
  <si>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</si>
  <si>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</si>
  <si>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</si>
  <si>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</si>
  <si>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</si>
  <si>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</si>
  <si>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</si>
  <si>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</si>
  <si>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</si>
  <si>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</si>
  <si>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</si>
  <si>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</si>
  <si>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</si>
  <si>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</si>
  <si>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</si>
  <si>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CATEGORY B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</si>
  <si>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</si>
  <si>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</si>
  <si>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</si>
  <si>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</si>
  <si>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</si>
  <si>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</si>
  <si>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</si>
  <si>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</si>
  <si>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</si>
  <si>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</si>
  <si>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</si>
  <si>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</si>
  <si>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</si>
  <si>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</si>
  <si>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</si>
  <si>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</si>
  <si>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</si>
  <si>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</si>
  <si>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</si>
  <si>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</si>
  <si>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t>10% surcharge</t>
  </si>
  <si>
    <r>
      <t xml:space="preserve">Hotel CAT A
</t>
    </r>
    <r>
      <rPr>
        <b/>
        <sz val="14"/>
        <color rgb="FFFF0000"/>
        <rFont val="Calibri"/>
        <family val="2"/>
      </rPr>
      <t>Competition nights per person/night</t>
    </r>
  </si>
  <si>
    <r>
      <t xml:space="preserve">Hotel CAT B
</t>
    </r>
    <r>
      <rPr>
        <b/>
        <sz val="14"/>
        <color rgb="FFFF0000"/>
        <rFont val="Calibri"/>
        <family val="2"/>
      </rPr>
      <t>Competition nights per person/night</t>
    </r>
  </si>
  <si>
    <t>N/A</t>
  </si>
  <si>
    <t>Hotel Delegations</t>
  </si>
  <si>
    <t>CATEGORY A</t>
  </si>
  <si>
    <t>Twin</t>
  </si>
  <si>
    <t>Till February 14th</t>
  </si>
  <si>
    <t>From February 15th to February 21st</t>
  </si>
  <si>
    <t>50% refund</t>
  </si>
  <si>
    <t>From February 22nd</t>
  </si>
  <si>
    <r>
      <t xml:space="preserve">10% Surcharge
</t>
    </r>
    <r>
      <rPr>
        <b/>
        <sz val="12"/>
        <color theme="1"/>
        <rFont val="Calibri"/>
        <family val="2"/>
      </rPr>
      <t>(reservations after February 14th)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</si>
  <si>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“EJCup2025“</t>
    </r>
  </si>
  <si>
    <t>Lunch-Box</t>
  </si>
  <si>
    <r>
      <t xml:space="preserve">Return before </t>
    </r>
    <r>
      <rPr>
        <b/>
        <sz val="18"/>
        <color rgb="FFFF0000"/>
        <rFont val="Calibri"/>
        <family val="2"/>
      </rPr>
      <t>February 14th 2025</t>
    </r>
    <r>
      <rPr>
        <b/>
        <sz val="18"/>
        <color theme="1"/>
        <rFont val="Calibri"/>
        <family val="2"/>
      </rPr>
      <t xml:space="preserve"> to</t>
    </r>
  </si>
  <si>
    <t>Meals Reservation Form</t>
  </si>
  <si>
    <t>Meals</t>
  </si>
  <si>
    <t>Hotel</t>
  </si>
  <si>
    <t>Venue</t>
  </si>
  <si>
    <t>Lunch</t>
  </si>
  <si>
    <t>Dinner</t>
  </si>
  <si>
    <t>Lunch Box</t>
  </si>
  <si>
    <t>CAT A</t>
  </si>
  <si>
    <t>CAT B</t>
  </si>
  <si>
    <t>MEALS RESERVATION</t>
  </si>
  <si>
    <t>For meals please fill "Meals Sheet"</t>
  </si>
  <si>
    <t xml:space="preserve">Lunch  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</si>
  <si>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</t>
    </r>
    <r>
      <rPr>
        <sz val="14"/>
        <color rgb="FFFF0000"/>
        <rFont val="Calibri"/>
        <family val="2"/>
      </rPr>
      <t xml:space="preserve"> ”</t>
    </r>
    <r>
      <rPr>
        <b/>
        <sz val="14"/>
        <color rgb="FFFF0000"/>
        <rFont val="Calibri"/>
        <family val="2"/>
      </rPr>
      <t>EJCup2025</t>
    </r>
    <r>
      <rPr>
        <sz val="14"/>
        <color rgb="FFFF0000"/>
        <rFont val="Calibri"/>
        <family val="2"/>
      </rPr>
      <t xml:space="preserve">” </t>
    </r>
    <r>
      <rPr>
        <sz val="14"/>
        <rFont val="Calibri"/>
        <family val="2"/>
      </rPr>
      <t>(eg POR EJCup2025)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</si>
  <si>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 xml:space="preserve">NOC Country ”EJCup2025” </t>
    </r>
    <r>
      <rPr>
        <b/>
        <sz val="14"/>
        <rFont val="Calibri"/>
        <family val="2"/>
      </rPr>
      <t>(eg POR EJCup2025)</t>
    </r>
  </si>
  <si>
    <r>
      <t xml:space="preserve">Name: NOVO BANCO - Santos
Address: Largo Vitorino Damásio 10, 1200-872 Lisboa
Account Nr: 041035060007
IBAN:  PT50 0007 0041 0003 50600077 9
SWIFT code: BESCPTPL
Please specify: </t>
    </r>
    <r>
      <rPr>
        <b/>
        <sz val="14"/>
        <color rgb="FFFF0000"/>
        <rFont val="Calibri"/>
        <family val="2"/>
      </rPr>
      <t xml:space="preserve"> NOC Country ”EJCup2025”</t>
    </r>
    <r>
      <rPr>
        <sz val="14"/>
        <color theme="1"/>
        <rFont val="Calibri"/>
        <family val="2"/>
      </rPr>
      <t xml:space="preserve"> (eg POR EJCup2025)</t>
    </r>
  </si>
  <si>
    <r>
      <t xml:space="preserve">Return before </t>
    </r>
    <r>
      <rPr>
        <b/>
        <sz val="16"/>
        <color rgb="FFFF0000"/>
        <rFont val="Calibri"/>
        <family val="2"/>
      </rPr>
      <t>February 7th 2025</t>
    </r>
    <r>
      <rPr>
        <b/>
        <sz val="16"/>
        <color theme="1"/>
        <rFont val="Calibri"/>
        <family val="2"/>
      </rPr>
      <t xml:space="preserve"> to</t>
    </r>
  </si>
  <si>
    <t>Meals Delegations</t>
  </si>
  <si>
    <t>Total Meals</t>
  </si>
  <si>
    <t>EJCup_POR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</si>
</sst>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80" x14ac:knownFonts="1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</font>
    <font>
      <b/>
      <sz val="14"/>
      <name val="Calibri"/>
      <family val="2"/>
    </font>
    <font>
      <b/>
      <u/>
      <sz val="20"/>
      <color rgb="FFFF0000"/>
      <name val="Calibri"/>
      <family val="2"/>
    </font>
    <font>
      <u/>
      <sz val="20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theme="0" tint="-0.249977111117893"/>
        <bgColor rgb="FFE5B8B7"/>
      </patternFill>
    </fill>
  </fills>
  <borders count="16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</borders>
  <cellStyleXfs count="6">
    <xf numFmtId="0" fontId="0" fillId="0" borderId="0"/>
    <xf numFmtId="0" fontId="34" fillId="0" borderId="5"/>
    <xf numFmtId="0" fontId="1" fillId="0" borderId="5"/>
    <xf numFmtId="0" fontId="46" fillId="0" borderId="5" applyBorder="0" applyProtection="0"/>
    <xf numFmtId="0" fontId="46" fillId="0" borderId="5"/>
    <xf numFmtId="0" fontId="50" fillId="0" borderId="5"/>
  </cellStyleXfs>
  <cellXfs count="781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6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7" fillId="0" borderId="5" xfId="1" applyFont="1" applyFill="1" applyAlignment="1">
      <alignment horizontal="left" vertical="center"/>
    </xf>
    <xf numFmtId="0" fontId="38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6" fillId="0" borderId="79" xfId="2" applyFont="1" applyBorder="1" applyAlignment="1" applyProtection="1"/>
    <xf numFmtId="0" fontId="36" fillId="0" borderId="5" xfId="2" applyFont="1" applyBorder="1" applyAlignment="1" applyProtection="1"/>
    <xf numFmtId="0" fontId="1" fillId="0" borderId="5" xfId="2" applyBorder="1" applyAlignment="1" applyProtection="1"/>
    <xf numFmtId="0" fontId="42" fillId="0" borderId="5" xfId="2" applyFont="1" applyProtection="1"/>
    <xf numFmtId="0" fontId="36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5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164" fontId="10" fillId="10" borderId="7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39" fillId="0" borderId="5" xfId="0" applyFont="1" applyBorder="1" applyAlignment="1"/>
    <xf numFmtId="0" fontId="52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64" fontId="10" fillId="0" borderId="72" xfId="0" applyNumberFormat="1" applyFont="1" applyFill="1" applyBorder="1" applyAlignment="1">
      <alignment horizontal="center" vertical="center" wrapText="1"/>
    </xf>
    <xf numFmtId="167" fontId="49" fillId="12" borderId="72" xfId="4" applyNumberFormat="1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167" fontId="49" fillId="0" borderId="5" xfId="4" applyNumberFormat="1" applyFont="1" applyFill="1" applyBorder="1" applyAlignment="1">
      <alignment horizontal="center" vertical="center"/>
    </xf>
    <xf numFmtId="164" fontId="10" fillId="12" borderId="7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6" fontId="20" fillId="0" borderId="5" xfId="0" applyNumberFormat="1" applyFont="1" applyFill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8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49" fillId="0" borderId="88" xfId="4" applyFont="1" applyFill="1" applyBorder="1" applyAlignment="1">
      <alignment horizontal="center" vertical="center"/>
    </xf>
    <xf numFmtId="167" fontId="49" fillId="0" borderId="88" xfId="4" applyNumberFormat="1" applyFont="1" applyFill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6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0" fillId="0" borderId="79" xfId="0" applyFont="1" applyBorder="1" applyAlignment="1"/>
    <xf numFmtId="0" fontId="57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7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8" fillId="0" borderId="0" xfId="0" applyFont="1" applyFill="1" applyAlignment="1"/>
    <xf numFmtId="0" fontId="18" fillId="0" borderId="31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62" fillId="0" borderId="0" xfId="0" applyFont="1" applyAlignment="1">
      <alignment horizontal="center" vertical="center"/>
    </xf>
    <xf numFmtId="0" fontId="63" fillId="2" borderId="35" xfId="0" applyFont="1" applyFill="1" applyBorder="1" applyAlignment="1">
      <alignment horizontal="center" vertical="center"/>
    </xf>
    <xf numFmtId="0" fontId="64" fillId="4" borderId="36" xfId="0" applyFont="1" applyFill="1" applyBorder="1" applyAlignment="1">
      <alignment horizontal="left" vertical="center"/>
    </xf>
    <xf numFmtId="0" fontId="64" fillId="7" borderId="37" xfId="0" applyFont="1" applyFill="1" applyBorder="1" applyAlignment="1">
      <alignment horizontal="left" vertical="center"/>
    </xf>
    <xf numFmtId="0" fontId="63" fillId="3" borderId="108" xfId="0" applyFont="1" applyFill="1" applyBorder="1" applyAlignment="1">
      <alignment horizontal="center" vertical="center"/>
    </xf>
    <xf numFmtId="0" fontId="63" fillId="3" borderId="106" xfId="0" applyFont="1" applyFill="1" applyBorder="1" applyAlignment="1">
      <alignment horizontal="center" vertical="center"/>
    </xf>
    <xf numFmtId="14" fontId="63" fillId="2" borderId="38" xfId="0" applyNumberFormat="1" applyFont="1" applyFill="1" applyBorder="1" applyAlignment="1">
      <alignment horizontal="center" vertical="center"/>
    </xf>
    <xf numFmtId="20" fontId="63" fillId="2" borderId="39" xfId="0" applyNumberFormat="1" applyFont="1" applyFill="1" applyBorder="1" applyAlignment="1">
      <alignment horizontal="center" vertical="center"/>
    </xf>
    <xf numFmtId="14" fontId="63" fillId="2" borderId="42" xfId="0" applyNumberFormat="1" applyFont="1" applyFill="1" applyBorder="1" applyAlignment="1">
      <alignment horizontal="center" vertical="center"/>
    </xf>
    <xf numFmtId="14" fontId="63" fillId="2" borderId="43" xfId="0" applyNumberFormat="1" applyFont="1" applyFill="1" applyBorder="1" applyAlignment="1">
      <alignment horizontal="center" vertical="center"/>
    </xf>
    <xf numFmtId="14" fontId="63" fillId="6" borderId="65" xfId="0" applyNumberFormat="1" applyFont="1" applyFill="1" applyBorder="1" applyAlignment="1">
      <alignment horizontal="center" vertical="center"/>
    </xf>
    <xf numFmtId="14" fontId="63" fillId="4" borderId="54" xfId="0" applyNumberFormat="1" applyFont="1" applyFill="1" applyBorder="1" applyAlignment="1">
      <alignment horizontal="center" vertical="center"/>
    </xf>
    <xf numFmtId="14" fontId="63" fillId="4" borderId="55" xfId="0" applyNumberFormat="1" applyFont="1" applyFill="1" applyBorder="1" applyAlignment="1">
      <alignment horizontal="center" vertical="center"/>
    </xf>
    <xf numFmtId="167" fontId="66" fillId="9" borderId="116" xfId="0" applyNumberFormat="1" applyFont="1" applyFill="1" applyBorder="1" applyAlignment="1" applyProtection="1">
      <alignment horizontal="right" vertical="center" wrapText="1"/>
    </xf>
    <xf numFmtId="0" fontId="62" fillId="0" borderId="0" xfId="0" applyFont="1" applyAlignment="1">
      <alignment horizontal="center" vertical="center" wrapText="1"/>
    </xf>
    <xf numFmtId="0" fontId="62" fillId="0" borderId="5" xfId="0" applyFont="1" applyBorder="1" applyAlignment="1">
      <alignment horizontal="center" vertical="center"/>
    </xf>
    <xf numFmtId="0" fontId="67" fillId="0" borderId="0" xfId="0" applyFont="1" applyAlignment="1"/>
    <xf numFmtId="0" fontId="63" fillId="0" borderId="0" xfId="0" applyFont="1" applyAlignment="1">
      <alignment vertical="center"/>
    </xf>
    <xf numFmtId="0" fontId="63" fillId="2" borderId="47" xfId="0" applyFont="1" applyFill="1" applyBorder="1" applyAlignment="1">
      <alignment horizontal="center" vertical="center"/>
    </xf>
    <xf numFmtId="0" fontId="64" fillId="4" borderId="48" xfId="0" applyFont="1" applyFill="1" applyBorder="1" applyAlignment="1">
      <alignment horizontal="left" vertical="center"/>
    </xf>
    <xf numFmtId="0" fontId="64" fillId="7" borderId="49" xfId="0" applyFont="1" applyFill="1" applyBorder="1" applyAlignment="1">
      <alignment horizontal="left" vertical="center"/>
    </xf>
    <xf numFmtId="0" fontId="63" fillId="3" borderId="109" xfId="0" applyFont="1" applyFill="1" applyBorder="1" applyAlignment="1">
      <alignment horizontal="center" vertical="center"/>
    </xf>
    <xf numFmtId="0" fontId="63" fillId="3" borderId="104" xfId="0" quotePrefix="1" applyFont="1" applyFill="1" applyBorder="1" applyAlignment="1">
      <alignment horizontal="center" vertical="center"/>
    </xf>
    <xf numFmtId="14" fontId="63" fillId="2" borderId="12" xfId="0" applyNumberFormat="1" applyFont="1" applyFill="1" applyBorder="1" applyAlignment="1">
      <alignment horizontal="center" vertical="center"/>
    </xf>
    <xf numFmtId="20" fontId="63" fillId="2" borderId="13" xfId="0" applyNumberFormat="1" applyFont="1" applyFill="1" applyBorder="1" applyAlignment="1">
      <alignment horizontal="center" vertical="center"/>
    </xf>
    <xf numFmtId="14" fontId="63" fillId="2" borderId="49" xfId="0" applyNumberFormat="1" applyFont="1" applyFill="1" applyBorder="1" applyAlignment="1">
      <alignment horizontal="center" vertical="center"/>
    </xf>
    <xf numFmtId="14" fontId="63" fillId="2" borderId="69" xfId="0" applyNumberFormat="1" applyFont="1" applyFill="1" applyBorder="1" applyAlignment="1">
      <alignment horizontal="center" vertical="center"/>
    </xf>
    <xf numFmtId="14" fontId="63" fillId="6" borderId="66" xfId="0" applyNumberFormat="1" applyFont="1" applyFill="1" applyBorder="1" applyAlignment="1">
      <alignment horizontal="center" vertical="center"/>
    </xf>
    <xf numFmtId="14" fontId="63" fillId="4" borderId="68" xfId="0" applyNumberFormat="1" applyFont="1" applyFill="1" applyBorder="1" applyAlignment="1">
      <alignment horizontal="center" vertical="center"/>
    </xf>
    <xf numFmtId="14" fontId="63" fillId="4" borderId="70" xfId="0" applyNumberFormat="1" applyFont="1" applyFill="1" applyBorder="1" applyAlignment="1">
      <alignment horizontal="center" vertical="center"/>
    </xf>
    <xf numFmtId="0" fontId="63" fillId="0" borderId="5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52" xfId="0" applyFont="1" applyBorder="1" applyAlignment="1">
      <alignment horizontal="center" vertical="center"/>
    </xf>
    <xf numFmtId="0" fontId="56" fillId="4" borderId="52" xfId="0" applyFont="1" applyFill="1" applyBorder="1" applyAlignment="1" applyProtection="1">
      <alignment horizontal="center" vertical="center" wrapText="1"/>
      <protection locked="0"/>
    </xf>
    <xf numFmtId="0" fontId="56" fillId="2" borderId="53" xfId="0" applyFont="1" applyFill="1" applyBorder="1" applyAlignment="1" applyProtection="1">
      <alignment horizontal="left" vertical="center"/>
      <protection locked="0"/>
    </xf>
    <xf numFmtId="0" fontId="56" fillId="3" borderId="108" xfId="0" applyFont="1" applyFill="1" applyBorder="1" applyAlignment="1" applyProtection="1">
      <alignment horizontal="center" vertical="center"/>
      <protection locked="0"/>
    </xf>
    <xf numFmtId="0" fontId="56" fillId="3" borderId="27" xfId="0" quotePrefix="1" applyFont="1" applyFill="1" applyBorder="1" applyAlignment="1" applyProtection="1">
      <alignment horizontal="center" vertical="center"/>
      <protection locked="0"/>
    </xf>
    <xf numFmtId="14" fontId="56" fillId="2" borderId="52" xfId="0" applyNumberFormat="1" applyFont="1" applyFill="1" applyBorder="1" applyAlignment="1" applyProtection="1">
      <alignment horizontal="center" vertical="center"/>
      <protection locked="0"/>
    </xf>
    <xf numFmtId="14" fontId="56" fillId="2" borderId="54" xfId="0" applyNumberFormat="1" applyFont="1" applyFill="1" applyBorder="1" applyAlignment="1" applyProtection="1">
      <alignment horizontal="center" vertical="center"/>
      <protection locked="0"/>
    </xf>
    <xf numFmtId="14" fontId="56" fillId="2" borderId="53" xfId="0" applyNumberFormat="1" applyFont="1" applyFill="1" applyBorder="1" applyAlignment="1" applyProtection="1">
      <alignment horizontal="center" vertical="center"/>
      <protection locked="0"/>
    </xf>
    <xf numFmtId="14" fontId="56" fillId="2" borderId="46" xfId="0" applyNumberFormat="1" applyFont="1" applyFill="1" applyBorder="1" applyAlignment="1" applyProtection="1">
      <alignment horizontal="center" vertical="center"/>
      <protection locked="0"/>
    </xf>
    <xf numFmtId="14" fontId="56" fillId="6" borderId="65" xfId="0" applyNumberFormat="1" applyFont="1" applyFill="1" applyBorder="1" applyAlignment="1" applyProtection="1">
      <alignment horizontal="center" vertical="center"/>
      <protection locked="0"/>
    </xf>
    <xf numFmtId="14" fontId="56" fillId="4" borderId="44" xfId="0" applyNumberFormat="1" applyFont="1" applyFill="1" applyBorder="1" applyAlignment="1" applyProtection="1">
      <alignment horizontal="center" vertical="center"/>
      <protection locked="0"/>
    </xf>
    <xf numFmtId="14" fontId="56" fillId="4" borderId="45" xfId="0" applyNumberFormat="1" applyFont="1" applyFill="1" applyBorder="1" applyAlignment="1" applyProtection="1">
      <alignment horizontal="center" vertical="center"/>
      <protection locked="0"/>
    </xf>
    <xf numFmtId="14" fontId="56" fillId="4" borderId="57" xfId="0" applyNumberFormat="1" applyFont="1" applyFill="1" applyBorder="1" applyAlignment="1" applyProtection="1">
      <alignment horizontal="center" vertical="center"/>
      <protection locked="0"/>
    </xf>
    <xf numFmtId="0" fontId="56" fillId="0" borderId="9" xfId="0" applyFont="1" applyBorder="1" applyAlignment="1">
      <alignment horizontal="center" vertical="center"/>
    </xf>
    <xf numFmtId="0" fontId="56" fillId="4" borderId="9" xfId="0" applyFont="1" applyFill="1" applyBorder="1" applyAlignment="1" applyProtection="1">
      <alignment horizontal="center" vertical="center"/>
      <protection locked="0"/>
    </xf>
    <xf numFmtId="0" fontId="56" fillId="2" borderId="57" xfId="0" applyFont="1" applyFill="1" applyBorder="1" applyAlignment="1" applyProtection="1">
      <alignment horizontal="left" vertical="center"/>
      <protection locked="0"/>
    </xf>
    <xf numFmtId="0" fontId="56" fillId="3" borderId="110" xfId="0" applyFont="1" applyFill="1" applyBorder="1" applyAlignment="1" applyProtection="1">
      <alignment horizontal="center" vertical="center"/>
      <protection locked="0"/>
    </xf>
    <xf numFmtId="0" fontId="56" fillId="3" borderId="107" xfId="0" quotePrefix="1" applyFont="1" applyFill="1" applyBorder="1" applyAlignment="1" applyProtection="1">
      <alignment horizontal="center" vertical="center"/>
      <protection locked="0"/>
    </xf>
    <xf numFmtId="14" fontId="56" fillId="2" borderId="9" xfId="0" applyNumberFormat="1" applyFont="1" applyFill="1" applyBorder="1" applyAlignment="1" applyProtection="1">
      <alignment horizontal="center" vertical="center"/>
      <protection locked="0"/>
    </xf>
    <xf numFmtId="0" fontId="56" fillId="2" borderId="10" xfId="0" applyFont="1" applyFill="1" applyBorder="1" applyAlignment="1" applyProtection="1">
      <alignment horizontal="center" vertical="center"/>
      <protection locked="0"/>
    </xf>
    <xf numFmtId="0" fontId="56" fillId="2" borderId="60" xfId="0" applyFont="1" applyFill="1" applyBorder="1" applyAlignment="1" applyProtection="1">
      <alignment horizontal="center" vertical="center"/>
      <protection locked="0"/>
    </xf>
    <xf numFmtId="0" fontId="56" fillId="2" borderId="11" xfId="0" applyFont="1" applyFill="1" applyBorder="1" applyAlignment="1" applyProtection="1">
      <alignment horizontal="center" vertical="center"/>
      <protection locked="0"/>
    </xf>
    <xf numFmtId="14" fontId="56" fillId="6" borderId="61" xfId="0" applyNumberFormat="1" applyFont="1" applyFill="1" applyBorder="1" applyAlignment="1" applyProtection="1">
      <alignment horizontal="center" vertical="center"/>
      <protection locked="0"/>
    </xf>
    <xf numFmtId="14" fontId="56" fillId="4" borderId="9" xfId="0" applyNumberFormat="1" applyFont="1" applyFill="1" applyBorder="1" applyAlignment="1" applyProtection="1">
      <alignment horizontal="center" vertical="center"/>
      <protection locked="0"/>
    </xf>
    <xf numFmtId="14" fontId="56" fillId="4" borderId="10" xfId="0" applyNumberFormat="1" applyFont="1" applyFill="1" applyBorder="1" applyAlignment="1" applyProtection="1">
      <alignment horizontal="center" vertical="center"/>
      <protection locked="0"/>
    </xf>
    <xf numFmtId="14" fontId="56" fillId="4" borderId="60" xfId="0" applyNumberFormat="1" applyFont="1" applyFill="1" applyBorder="1" applyAlignment="1" applyProtection="1">
      <alignment horizontal="center" vertical="center"/>
      <protection locked="0"/>
    </xf>
    <xf numFmtId="0" fontId="56" fillId="0" borderId="5" xfId="0" applyFont="1" applyBorder="1" applyAlignment="1">
      <alignment vertical="center"/>
    </xf>
    <xf numFmtId="0" fontId="69" fillId="0" borderId="5" xfId="0" applyFont="1" applyBorder="1" applyAlignment="1"/>
    <xf numFmtId="0" fontId="56" fillId="3" borderId="107" xfId="0" applyFont="1" applyFill="1" applyBorder="1" applyAlignment="1" applyProtection="1">
      <alignment horizontal="center" vertical="center"/>
      <protection locked="0"/>
    </xf>
    <xf numFmtId="0" fontId="56" fillId="0" borderId="62" xfId="0" applyFont="1" applyBorder="1" applyAlignment="1">
      <alignment horizontal="center" vertical="center"/>
    </xf>
    <xf numFmtId="0" fontId="56" fillId="4" borderId="44" xfId="0" applyFont="1" applyFill="1" applyBorder="1" applyAlignment="1" applyProtection="1">
      <alignment horizontal="center" vertical="center"/>
      <protection locked="0"/>
    </xf>
    <xf numFmtId="0" fontId="56" fillId="0" borderId="63" xfId="0" applyFont="1" applyBorder="1" applyAlignment="1">
      <alignment horizontal="center" vertical="center"/>
    </xf>
    <xf numFmtId="0" fontId="56" fillId="4" borderId="12" xfId="0" applyFont="1" applyFill="1" applyBorder="1" applyAlignment="1" applyProtection="1">
      <alignment horizontal="center" vertical="center"/>
      <protection locked="0"/>
    </xf>
    <xf numFmtId="0" fontId="56" fillId="2" borderId="97" xfId="0" applyFont="1" applyFill="1" applyBorder="1" applyAlignment="1" applyProtection="1">
      <alignment horizontal="left" vertical="center"/>
      <protection locked="0"/>
    </xf>
    <xf numFmtId="0" fontId="56" fillId="3" borderId="105" xfId="0" applyFont="1" applyFill="1" applyBorder="1" applyAlignment="1" applyProtection="1">
      <alignment horizontal="center" vertical="center"/>
      <protection locked="0"/>
    </xf>
    <xf numFmtId="14" fontId="56" fillId="2" borderId="12" xfId="0" applyNumberFormat="1" applyFont="1" applyFill="1" applyBorder="1" applyAlignment="1" applyProtection="1">
      <alignment horizontal="center" vertical="center"/>
      <protection locked="0"/>
    </xf>
    <xf numFmtId="0" fontId="56" fillId="2" borderId="13" xfId="0" applyFont="1" applyFill="1" applyBorder="1" applyAlignment="1" applyProtection="1">
      <alignment horizontal="center" vertical="center"/>
      <protection locked="0"/>
    </xf>
    <xf numFmtId="0" fontId="56" fillId="2" borderId="49" xfId="0" applyFont="1" applyFill="1" applyBorder="1" applyAlignment="1" applyProtection="1">
      <alignment horizontal="center" vertical="center"/>
      <protection locked="0"/>
    </xf>
    <xf numFmtId="0" fontId="56" fillId="2" borderId="14" xfId="0" applyFont="1" applyFill="1" applyBorder="1" applyAlignment="1" applyProtection="1">
      <alignment horizontal="center" vertical="center"/>
      <protection locked="0"/>
    </xf>
    <xf numFmtId="14" fontId="56" fillId="4" borderId="12" xfId="0" applyNumberFormat="1" applyFont="1" applyFill="1" applyBorder="1" applyAlignment="1" applyProtection="1">
      <alignment horizontal="center" vertical="center"/>
      <protection locked="0"/>
    </xf>
    <xf numFmtId="14" fontId="56" fillId="4" borderId="13" xfId="0" applyNumberFormat="1" applyFont="1" applyFill="1" applyBorder="1" applyAlignment="1" applyProtection="1">
      <alignment horizontal="center" vertical="center"/>
      <protection locked="0"/>
    </xf>
    <xf numFmtId="14" fontId="56" fillId="4" borderId="50" xfId="0" applyNumberFormat="1" applyFont="1" applyFill="1" applyBorder="1" applyAlignment="1" applyProtection="1">
      <alignment horizontal="center" vertical="center"/>
      <protection locked="0"/>
    </xf>
    <xf numFmtId="167" fontId="68" fillId="9" borderId="83" xfId="0" applyNumberFormat="1" applyFont="1" applyFill="1" applyBorder="1" applyAlignment="1" applyProtection="1">
      <alignment horizontal="right" vertical="center" wrapText="1"/>
    </xf>
    <xf numFmtId="0" fontId="56" fillId="0" borderId="0" xfId="0" applyFont="1" applyFill="1" applyAlignment="1">
      <alignment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vertical="center"/>
    </xf>
    <xf numFmtId="0" fontId="67" fillId="0" borderId="0" xfId="0" applyFont="1" applyFill="1" applyAlignment="1"/>
    <xf numFmtId="164" fontId="60" fillId="0" borderId="5" xfId="0" applyNumberFormat="1" applyFont="1" applyFill="1" applyBorder="1" applyAlignment="1">
      <alignment horizontal="center" vertical="center" wrapText="1"/>
    </xf>
    <xf numFmtId="14" fontId="14" fillId="4" borderId="32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59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7" fontId="68" fillId="9" borderId="118" xfId="0" applyNumberFormat="1" applyFont="1" applyFill="1" applyBorder="1" applyAlignment="1" applyProtection="1">
      <alignment horizontal="right" vertical="center" wrapText="1"/>
    </xf>
    <xf numFmtId="14" fontId="63" fillId="4" borderId="52" xfId="0" applyNumberFormat="1" applyFont="1" applyFill="1" applyBorder="1" applyAlignment="1">
      <alignment horizontal="center" vertical="center"/>
    </xf>
    <xf numFmtId="14" fontId="63" fillId="4" borderId="67" xfId="0" applyNumberFormat="1" applyFont="1" applyFill="1" applyBorder="1" applyAlignment="1">
      <alignment horizontal="center" vertical="center"/>
    </xf>
    <xf numFmtId="167" fontId="66" fillId="9" borderId="83" xfId="0" applyNumberFormat="1" applyFont="1" applyFill="1" applyBorder="1" applyAlignment="1" applyProtection="1">
      <alignment horizontal="right" vertical="center" wrapText="1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20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3" fillId="0" borderId="122" xfId="0" applyNumberFormat="1" applyFont="1" applyFill="1" applyBorder="1" applyAlignment="1">
      <alignment horizontal="center" vertical="center"/>
    </xf>
    <xf numFmtId="14" fontId="63" fillId="0" borderId="123" xfId="0" applyNumberFormat="1" applyFont="1" applyFill="1" applyBorder="1" applyAlignment="1">
      <alignment horizontal="center" vertical="center"/>
    </xf>
    <xf numFmtId="14" fontId="56" fillId="0" borderId="124" xfId="0" applyNumberFormat="1" applyFont="1" applyFill="1" applyBorder="1" applyAlignment="1" applyProtection="1">
      <alignment horizontal="center" vertical="center"/>
      <protection locked="0"/>
    </xf>
    <xf numFmtId="14" fontId="56" fillId="0" borderId="125" xfId="0" applyNumberFormat="1" applyFont="1" applyFill="1" applyBorder="1" applyAlignment="1" applyProtection="1">
      <alignment horizontal="center" vertical="center"/>
      <protection locked="0"/>
    </xf>
    <xf numFmtId="14" fontId="56" fillId="0" borderId="123" xfId="0" applyNumberFormat="1" applyFont="1" applyFill="1" applyBorder="1" applyAlignment="1" applyProtection="1">
      <alignment horizontal="center" vertical="center"/>
      <protection locked="0"/>
    </xf>
    <xf numFmtId="164" fontId="10" fillId="17" borderId="72" xfId="0" applyNumberFormat="1" applyFont="1" applyFill="1" applyBorder="1" applyAlignment="1">
      <alignment horizontal="center" vertical="center" wrapText="1"/>
    </xf>
    <xf numFmtId="14" fontId="63" fillId="17" borderId="114" xfId="0" applyNumberFormat="1" applyFont="1" applyFill="1" applyBorder="1" applyAlignment="1">
      <alignment horizontal="center" vertical="center"/>
    </xf>
    <xf numFmtId="14" fontId="63" fillId="17" borderId="113" xfId="0" applyNumberFormat="1" applyFont="1" applyFill="1" applyBorder="1" applyAlignment="1">
      <alignment horizontal="center" vertical="center"/>
    </xf>
    <xf numFmtId="14" fontId="63" fillId="17" borderId="94" xfId="0" applyNumberFormat="1" applyFont="1" applyFill="1" applyBorder="1" applyAlignment="1">
      <alignment horizontal="center" vertical="center"/>
    </xf>
    <xf numFmtId="14" fontId="63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169" fontId="20" fillId="8" borderId="76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6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67" fontId="66" fillId="9" borderId="127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6" fillId="17" borderId="115" xfId="0" applyNumberFormat="1" applyFont="1" applyFill="1" applyBorder="1" applyAlignment="1" applyProtection="1">
      <alignment horizontal="center" vertical="center"/>
      <protection locked="0"/>
    </xf>
    <xf numFmtId="14" fontId="56" fillId="17" borderId="112" xfId="0" applyNumberFormat="1" applyFont="1" applyFill="1" applyBorder="1" applyAlignment="1" applyProtection="1">
      <alignment horizontal="center" vertical="center"/>
      <protection locked="0"/>
    </xf>
    <xf numFmtId="14" fontId="56" fillId="17" borderId="96" xfId="0" applyNumberFormat="1" applyFont="1" applyFill="1" applyBorder="1" applyAlignment="1" applyProtection="1">
      <alignment horizontal="center" vertical="center"/>
      <protection locked="0"/>
    </xf>
    <xf numFmtId="14" fontId="56" fillId="17" borderId="95" xfId="0" applyNumberFormat="1" applyFont="1" applyFill="1" applyBorder="1" applyAlignment="1" applyProtection="1">
      <alignment horizontal="center" vertical="center"/>
      <protection locked="0"/>
    </xf>
    <xf numFmtId="14" fontId="56" fillId="17" borderId="94" xfId="0" applyNumberFormat="1" applyFont="1" applyFill="1" applyBorder="1" applyAlignment="1" applyProtection="1">
      <alignment horizontal="center" vertical="center"/>
      <protection locked="0"/>
    </xf>
    <xf numFmtId="14" fontId="56" fillId="17" borderId="91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Font="1" applyBorder="1" applyAlignment="1"/>
    <xf numFmtId="0" fontId="0" fillId="0" borderId="103" xfId="0" applyFont="1" applyBorder="1" applyAlignment="1"/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16" fillId="0" borderId="0" xfId="0" applyFont="1" applyFill="1" applyAlignment="1">
      <alignment horizontal="left" vertical="top" wrapText="1"/>
    </xf>
    <xf numFmtId="1" fontId="20" fillId="8" borderId="77" xfId="0" applyNumberFormat="1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9" fontId="20" fillId="13" borderId="72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67" fontId="68" fillId="9" borderId="128" xfId="0" applyNumberFormat="1" applyFont="1" applyFill="1" applyBorder="1" applyAlignment="1" applyProtection="1">
      <alignment horizontal="right" vertical="center" wrapText="1"/>
    </xf>
    <xf numFmtId="167" fontId="66" fillId="9" borderId="130" xfId="0" applyNumberFormat="1" applyFont="1" applyFill="1" applyBorder="1" applyAlignment="1" applyProtection="1">
      <alignment horizontal="right" vertical="center" wrapText="1"/>
    </xf>
    <xf numFmtId="167" fontId="68" fillId="9" borderId="129" xfId="0" applyNumberFormat="1" applyFont="1" applyFill="1" applyBorder="1" applyAlignment="1" applyProtection="1">
      <alignment horizontal="right" vertical="center" wrapText="1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4" fillId="0" borderId="5" xfId="1" applyFont="1" applyAlignment="1"/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12" fillId="0" borderId="72" xfId="1" applyFont="1" applyBorder="1" applyAlignment="1">
      <alignment horizontal="center" vertical="center" wrapText="1"/>
    </xf>
    <xf numFmtId="0" fontId="12" fillId="10" borderId="22" xfId="1" applyFont="1" applyFill="1" applyBorder="1" applyAlignment="1">
      <alignment horizontal="center" vertical="center"/>
    </xf>
    <xf numFmtId="0" fontId="3" fillId="18" borderId="75" xfId="1" applyFont="1" applyFill="1" applyBorder="1" applyAlignment="1">
      <alignment horizontal="center" vertical="center"/>
    </xf>
    <xf numFmtId="0" fontId="18" fillId="0" borderId="5" xfId="1" applyFont="1" applyAlignment="1">
      <alignment vertical="center"/>
    </xf>
    <xf numFmtId="0" fontId="18" fillId="0" borderId="72" xfId="1" applyFont="1" applyBorder="1" applyAlignment="1">
      <alignment horizontal="center" vertical="center"/>
    </xf>
    <xf numFmtId="164" fontId="10" fillId="10" borderId="72" xfId="1" applyNumberFormat="1" applyFont="1" applyFill="1" applyBorder="1" applyAlignment="1">
      <alignment horizontal="center" vertical="center" wrapText="1"/>
    </xf>
    <xf numFmtId="0" fontId="2" fillId="0" borderId="5" xfId="1" applyFont="1" applyAlignment="1">
      <alignment vertical="center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4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65" fontId="4" fillId="2" borderId="5" xfId="1" applyNumberFormat="1" applyFont="1" applyFill="1" applyBorder="1" applyAlignment="1">
      <alignment horizontal="left" vertical="center"/>
    </xf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134" xfId="1" applyNumberFormat="1" applyFont="1" applyFill="1" applyBorder="1" applyAlignment="1">
      <alignment horizontal="center" vertical="center" wrapText="1"/>
    </xf>
    <xf numFmtId="14" fontId="4" fillId="4" borderId="31" xfId="1" applyNumberFormat="1" applyFont="1" applyFill="1" applyBorder="1" applyAlignment="1">
      <alignment horizontal="center" vertical="center" wrapText="1"/>
    </xf>
    <xf numFmtId="0" fontId="71" fillId="0" borderId="5" xfId="1" applyFont="1" applyAlignment="1">
      <alignment horizontal="center" vertical="center"/>
    </xf>
    <xf numFmtId="0" fontId="72" fillId="2" borderId="35" xfId="1" applyFont="1" applyFill="1" applyBorder="1" applyAlignment="1" applyProtection="1">
      <alignment horizontal="center" vertical="center"/>
    </xf>
    <xf numFmtId="0" fontId="73" fillId="4" borderId="36" xfId="1" applyFont="1" applyFill="1" applyBorder="1" applyAlignment="1" applyProtection="1">
      <alignment horizontal="left" vertical="center"/>
    </xf>
    <xf numFmtId="0" fontId="73" fillId="7" borderId="37" xfId="1" applyFont="1" applyFill="1" applyBorder="1" applyAlignment="1" applyProtection="1">
      <alignment horizontal="left" vertical="center"/>
    </xf>
    <xf numFmtId="0" fontId="72" fillId="3" borderId="135" xfId="1" applyFont="1" applyFill="1" applyBorder="1" applyAlignment="1">
      <alignment horizontal="center" vertical="center"/>
    </xf>
    <xf numFmtId="0" fontId="72" fillId="3" borderId="136" xfId="1" applyFont="1" applyFill="1" applyBorder="1" applyAlignment="1" applyProtection="1">
      <alignment horizontal="center" vertical="center"/>
    </xf>
    <xf numFmtId="14" fontId="72" fillId="6" borderId="35" xfId="1" applyNumberFormat="1" applyFont="1" applyFill="1" applyBorder="1" applyAlignment="1" applyProtection="1">
      <alignment horizontal="center" vertical="center"/>
    </xf>
    <xf numFmtId="14" fontId="4" fillId="4" borderId="52" xfId="1" applyNumberFormat="1" applyFont="1" applyFill="1" applyBorder="1" applyAlignment="1">
      <alignment horizontal="center" vertical="center"/>
    </xf>
    <xf numFmtId="14" fontId="72" fillId="4" borderId="54" xfId="1" applyNumberFormat="1" applyFont="1" applyFill="1" applyBorder="1" applyAlignment="1">
      <alignment horizontal="center" vertical="center"/>
    </xf>
    <xf numFmtId="14" fontId="72" fillId="4" borderId="55" xfId="1" applyNumberFormat="1" applyFont="1" applyFill="1" applyBorder="1" applyAlignment="1">
      <alignment horizontal="center" vertical="center"/>
    </xf>
    <xf numFmtId="14" fontId="72" fillId="4" borderId="137" xfId="1" applyNumberFormat="1" applyFont="1" applyFill="1" applyBorder="1" applyAlignment="1">
      <alignment horizontal="center" vertical="center"/>
    </xf>
    <xf numFmtId="14" fontId="72" fillId="19" borderId="56" xfId="1" applyNumberFormat="1" applyFont="1" applyFill="1" applyBorder="1" applyAlignment="1">
      <alignment horizontal="center" vertical="center"/>
    </xf>
    <xf numFmtId="14" fontId="72" fillId="19" borderId="137" xfId="1" applyNumberFormat="1" applyFont="1" applyFill="1" applyBorder="1" applyAlignment="1">
      <alignment horizontal="center" vertical="center"/>
    </xf>
    <xf numFmtId="167" fontId="74" fillId="9" borderId="138" xfId="1" applyNumberFormat="1" applyFont="1" applyFill="1" applyBorder="1" applyAlignment="1" applyProtection="1">
      <alignment horizontal="right" vertical="center" wrapText="1"/>
    </xf>
    <xf numFmtId="0" fontId="71" fillId="0" borderId="5" xfId="1" applyFont="1" applyAlignment="1">
      <alignment horizontal="center" vertical="center" wrapText="1"/>
    </xf>
    <xf numFmtId="0" fontId="72" fillId="0" borderId="5" xfId="1" applyFont="1" applyAlignment="1">
      <alignment vertical="center"/>
    </xf>
    <xf numFmtId="0" fontId="72" fillId="2" borderId="47" xfId="1" applyFont="1" applyFill="1" applyBorder="1" applyAlignment="1" applyProtection="1">
      <alignment horizontal="center" vertical="center"/>
    </xf>
    <xf numFmtId="0" fontId="73" fillId="4" borderId="51" xfId="1" applyFont="1" applyFill="1" applyBorder="1" applyAlignment="1" applyProtection="1">
      <alignment horizontal="left" vertical="center"/>
    </xf>
    <xf numFmtId="0" fontId="73" fillId="7" borderId="50" xfId="1" applyFont="1" applyFill="1" applyBorder="1" applyAlignment="1" applyProtection="1">
      <alignment horizontal="left" vertical="center"/>
    </xf>
    <xf numFmtId="0" fontId="72" fillId="3" borderId="139" xfId="1" applyFont="1" applyFill="1" applyBorder="1" applyAlignment="1">
      <alignment horizontal="center" vertical="center"/>
    </xf>
    <xf numFmtId="0" fontId="72" fillId="3" borderId="140" xfId="1" applyFont="1" applyFill="1" applyBorder="1" applyAlignment="1" applyProtection="1">
      <alignment horizontal="center" vertical="center"/>
    </xf>
    <xf numFmtId="14" fontId="72" fillId="6" borderId="66" xfId="1" applyNumberFormat="1" applyFont="1" applyFill="1" applyBorder="1" applyAlignment="1" applyProtection="1">
      <alignment horizontal="center" vertical="center"/>
    </xf>
    <xf numFmtId="14" fontId="4" fillId="4" borderId="67" xfId="1" applyNumberFormat="1" applyFont="1" applyFill="1" applyBorder="1" applyAlignment="1">
      <alignment horizontal="center" vertical="center"/>
    </xf>
    <xf numFmtId="14" fontId="72" fillId="4" borderId="68" xfId="1" applyNumberFormat="1" applyFont="1" applyFill="1" applyBorder="1" applyAlignment="1">
      <alignment horizontal="center" vertical="center"/>
    </xf>
    <xf numFmtId="14" fontId="72" fillId="4" borderId="70" xfId="1" applyNumberFormat="1" applyFont="1" applyFill="1" applyBorder="1" applyAlignment="1">
      <alignment horizontal="center" vertical="center"/>
    </xf>
    <xf numFmtId="14" fontId="72" fillId="4" borderId="69" xfId="1" applyNumberFormat="1" applyFont="1" applyFill="1" applyBorder="1" applyAlignment="1">
      <alignment horizontal="center" vertical="center"/>
    </xf>
    <xf numFmtId="14" fontId="72" fillId="19" borderId="71" xfId="1" applyNumberFormat="1" applyFont="1" applyFill="1" applyBorder="1" applyAlignment="1">
      <alignment horizontal="center" vertical="center"/>
    </xf>
    <xf numFmtId="14" fontId="72" fillId="19" borderId="69" xfId="1" applyNumberFormat="1" applyFont="1" applyFill="1" applyBorder="1" applyAlignment="1">
      <alignment horizontal="center" vertical="center"/>
    </xf>
    <xf numFmtId="167" fontId="74" fillId="9" borderId="141" xfId="1" applyNumberFormat="1" applyFont="1" applyFill="1" applyBorder="1" applyAlignment="1" applyProtection="1">
      <alignment horizontal="right" vertical="center" wrapText="1"/>
    </xf>
    <xf numFmtId="0" fontId="4" fillId="0" borderId="5" xfId="1" applyFont="1" applyAlignment="1">
      <alignment vertical="center"/>
    </xf>
    <xf numFmtId="0" fontId="4" fillId="0" borderId="52" xfId="1" applyFont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63" fillId="3" borderId="26" xfId="1" applyFont="1" applyFill="1" applyBorder="1" applyAlignment="1" applyProtection="1">
      <alignment horizontal="center" vertical="center"/>
    </xf>
    <xf numFmtId="14" fontId="63" fillId="6" borderId="142" xfId="1" applyNumberFormat="1" applyFont="1" applyFill="1" applyBorder="1" applyAlignment="1" applyProtection="1">
      <alignment horizontal="center" vertical="center"/>
    </xf>
    <xf numFmtId="14" fontId="56" fillId="4" borderId="57" xfId="1" applyNumberFormat="1" applyFont="1" applyFill="1" applyBorder="1" applyAlignment="1" applyProtection="1">
      <alignment horizontal="center" vertical="center"/>
      <protection locked="0"/>
    </xf>
    <xf numFmtId="14" fontId="56" fillId="19" borderId="64" xfId="1" applyNumberFormat="1" applyFont="1" applyFill="1" applyBorder="1" applyAlignment="1" applyProtection="1">
      <alignment horizontal="center" vertical="center"/>
      <protection locked="0"/>
    </xf>
    <xf numFmtId="14" fontId="56" fillId="19" borderId="46" xfId="1" applyNumberFormat="1" applyFont="1" applyFill="1" applyBorder="1" applyAlignment="1" applyProtection="1">
      <alignment horizontal="center" vertical="center"/>
      <protection locked="0"/>
    </xf>
    <xf numFmtId="167" fontId="75" fillId="9" borderId="138" xfId="1" applyNumberFormat="1" applyFont="1" applyFill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/>
    </xf>
    <xf numFmtId="14" fontId="63" fillId="6" borderId="144" xfId="1" applyNumberFormat="1" applyFont="1" applyFill="1" applyBorder="1" applyAlignment="1" applyProtection="1">
      <alignment horizontal="center" vertical="center"/>
    </xf>
    <xf numFmtId="14" fontId="56" fillId="4" borderId="9" xfId="1" applyNumberFormat="1" applyFont="1" applyFill="1" applyBorder="1" applyAlignment="1" applyProtection="1">
      <alignment horizontal="center" vertical="center"/>
      <protection locked="0"/>
    </xf>
    <xf numFmtId="14" fontId="56" fillId="4" borderId="10" xfId="1" applyNumberFormat="1" applyFont="1" applyFill="1" applyBorder="1" applyAlignment="1" applyProtection="1">
      <alignment horizontal="center" vertical="center"/>
      <protection locked="0"/>
    </xf>
    <xf numFmtId="14" fontId="56" fillId="4" borderId="60" xfId="1" applyNumberFormat="1" applyFont="1" applyFill="1" applyBorder="1" applyAlignment="1" applyProtection="1">
      <alignment horizontal="center" vertical="center"/>
      <protection locked="0"/>
    </xf>
    <xf numFmtId="14" fontId="56" fillId="4" borderId="11" xfId="1" applyNumberFormat="1" applyFont="1" applyFill="1" applyBorder="1" applyAlignment="1" applyProtection="1">
      <alignment horizontal="center" vertical="center"/>
      <protection locked="0"/>
    </xf>
    <xf numFmtId="14" fontId="56" fillId="19" borderId="59" xfId="1" applyNumberFormat="1" applyFont="1" applyFill="1" applyBorder="1" applyAlignment="1" applyProtection="1">
      <alignment horizontal="center" vertical="center"/>
      <protection locked="0"/>
    </xf>
    <xf numFmtId="14" fontId="56" fillId="19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</xf>
    <xf numFmtId="0" fontId="4" fillId="0" borderId="63" xfId="1" applyFont="1" applyBorder="1" applyAlignment="1" applyProtection="1">
      <alignment horizontal="center" vertical="center"/>
    </xf>
    <xf numFmtId="0" fontId="4" fillId="3" borderId="146" xfId="1" applyFont="1" applyFill="1" applyBorder="1" applyAlignment="1" applyProtection="1">
      <alignment horizontal="center" vertical="center"/>
    </xf>
    <xf numFmtId="14" fontId="63" fillId="6" borderId="140" xfId="1" applyNumberFormat="1" applyFont="1" applyFill="1" applyBorder="1" applyAlignment="1" applyProtection="1">
      <alignment horizontal="center" vertical="center"/>
    </xf>
    <xf numFmtId="14" fontId="56" fillId="4" borderId="12" xfId="1" applyNumberFormat="1" applyFont="1" applyFill="1" applyBorder="1" applyAlignment="1" applyProtection="1">
      <alignment horizontal="center" vertical="center"/>
      <protection locked="0"/>
    </xf>
    <xf numFmtId="14" fontId="56" fillId="4" borderId="13" xfId="1" applyNumberFormat="1" applyFont="1" applyFill="1" applyBorder="1" applyAlignment="1" applyProtection="1">
      <alignment horizontal="center" vertical="center"/>
      <protection locked="0"/>
    </xf>
    <xf numFmtId="14" fontId="56" fillId="4" borderId="50" xfId="1" applyNumberFormat="1" applyFont="1" applyFill="1" applyBorder="1" applyAlignment="1" applyProtection="1">
      <alignment horizontal="center" vertical="center"/>
      <protection locked="0"/>
    </xf>
    <xf numFmtId="14" fontId="56" fillId="4" borderId="14" xfId="1" applyNumberFormat="1" applyFont="1" applyFill="1" applyBorder="1" applyAlignment="1" applyProtection="1">
      <alignment horizontal="center" vertical="center"/>
      <protection locked="0"/>
    </xf>
    <xf numFmtId="14" fontId="56" fillId="19" borderId="51" xfId="1" applyNumberFormat="1" applyFont="1" applyFill="1" applyBorder="1" applyAlignment="1" applyProtection="1">
      <alignment horizontal="center" vertical="center"/>
      <protection locked="0"/>
    </xf>
    <xf numFmtId="14" fontId="56" fillId="19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4" fillId="0" borderId="5" xfId="1" applyFont="1" applyFill="1" applyAlignment="1"/>
    <xf numFmtId="168" fontId="14" fillId="3" borderId="4" xfId="1" applyNumberFormat="1" applyFont="1" applyFill="1" applyBorder="1" applyAlignment="1">
      <alignment vertical="center"/>
    </xf>
    <xf numFmtId="0" fontId="34" fillId="0" borderId="5" xfId="1" applyFont="1" applyFill="1" applyBorder="1" applyAlignment="1"/>
    <xf numFmtId="0" fontId="14" fillId="0" borderId="5" xfId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168" fontId="14" fillId="0" borderId="5" xfId="1" applyNumberFormat="1" applyFont="1" applyFill="1" applyBorder="1" applyAlignment="1">
      <alignment vertical="center"/>
    </xf>
    <xf numFmtId="0" fontId="25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2" fillId="0" borderId="5" xfId="1" applyFont="1" applyAlignment="1">
      <alignment horizontal="justify" vertical="center"/>
    </xf>
    <xf numFmtId="0" fontId="31" fillId="0" borderId="5" xfId="1" applyFont="1" applyAlignment="1">
      <alignment horizontal="justify" vertical="center"/>
    </xf>
    <xf numFmtId="0" fontId="3" fillId="0" borderId="64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56" fillId="4" borderId="143" xfId="1" applyFont="1" applyFill="1" applyBorder="1" applyAlignment="1" applyProtection="1">
      <alignment horizontal="left" vertical="center"/>
    </xf>
    <xf numFmtId="0" fontId="18" fillId="0" borderId="88" xfId="1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 wrapText="1"/>
    </xf>
    <xf numFmtId="0" fontId="56" fillId="4" borderId="16" xfId="1" applyFont="1" applyFill="1" applyBorder="1" applyAlignment="1" applyProtection="1">
      <alignment horizontal="left" vertical="center"/>
    </xf>
    <xf numFmtId="14" fontId="4" fillId="4" borderId="148" xfId="1" applyNumberFormat="1" applyFont="1" applyFill="1" applyBorder="1" applyAlignment="1">
      <alignment horizontal="center" vertical="center" wrapText="1"/>
    </xf>
    <xf numFmtId="14" fontId="4" fillId="4" borderId="150" xfId="1" applyNumberFormat="1" applyFont="1" applyFill="1" applyBorder="1" applyAlignment="1">
      <alignment horizontal="center" vertical="center" wrapText="1"/>
    </xf>
    <xf numFmtId="14" fontId="4" fillId="19" borderId="32" xfId="1" applyNumberFormat="1" applyFont="1" applyFill="1" applyBorder="1" applyAlignment="1">
      <alignment horizontal="center" vertical="center" wrapText="1"/>
    </xf>
    <xf numFmtId="14" fontId="72" fillId="19" borderId="55" xfId="1" applyNumberFormat="1" applyFont="1" applyFill="1" applyBorder="1" applyAlignment="1">
      <alignment horizontal="center" vertical="center"/>
    </xf>
    <xf numFmtId="14" fontId="72" fillId="19" borderId="70" xfId="1" applyNumberFormat="1" applyFont="1" applyFill="1" applyBorder="1" applyAlignment="1">
      <alignment horizontal="center" vertical="center"/>
    </xf>
    <xf numFmtId="14" fontId="56" fillId="19" borderId="57" xfId="1" applyNumberFormat="1" applyFont="1" applyFill="1" applyBorder="1" applyAlignment="1" applyProtection="1">
      <alignment horizontal="center" vertical="center"/>
      <protection locked="0"/>
    </xf>
    <xf numFmtId="14" fontId="56" fillId="19" borderId="60" xfId="1" applyNumberFormat="1" applyFont="1" applyFill="1" applyBorder="1" applyAlignment="1" applyProtection="1">
      <alignment horizontal="center" vertical="center"/>
      <protection locked="0"/>
    </xf>
    <xf numFmtId="14" fontId="56" fillId="19" borderId="50" xfId="1" applyNumberFormat="1" applyFont="1" applyFill="1" applyBorder="1" applyAlignment="1" applyProtection="1">
      <alignment horizontal="center" vertical="center"/>
      <protection locked="0"/>
    </xf>
    <xf numFmtId="14" fontId="4" fillId="19" borderId="148" xfId="1" applyNumberFormat="1" applyFont="1" applyFill="1" applyBorder="1" applyAlignment="1">
      <alignment horizontal="center" vertical="center" wrapText="1"/>
    </xf>
    <xf numFmtId="14" fontId="72" fillId="19" borderId="151" xfId="1" applyNumberFormat="1" applyFont="1" applyFill="1" applyBorder="1" applyAlignment="1">
      <alignment horizontal="center" vertical="center"/>
    </xf>
    <xf numFmtId="14" fontId="72" fillId="19" borderId="152" xfId="1" applyNumberFormat="1" applyFont="1" applyFill="1" applyBorder="1" applyAlignment="1">
      <alignment horizontal="center" vertical="center"/>
    </xf>
    <xf numFmtId="14" fontId="56" fillId="19" borderId="153" xfId="1" applyNumberFormat="1" applyFont="1" applyFill="1" applyBorder="1" applyAlignment="1" applyProtection="1">
      <alignment horizontal="center" vertical="center"/>
      <protection locked="0"/>
    </xf>
    <xf numFmtId="14" fontId="56" fillId="19" borderId="154" xfId="1" applyNumberFormat="1" applyFont="1" applyFill="1" applyBorder="1" applyAlignment="1" applyProtection="1">
      <alignment horizontal="center" vertical="center"/>
      <protection locked="0"/>
    </xf>
    <xf numFmtId="14" fontId="56" fillId="19" borderId="155" xfId="1" applyNumberFormat="1" applyFont="1" applyFill="1" applyBorder="1" applyAlignment="1" applyProtection="1">
      <alignment horizontal="center" vertical="center"/>
      <protection locked="0"/>
    </xf>
    <xf numFmtId="14" fontId="4" fillId="19" borderId="33" xfId="1" applyNumberFormat="1" applyFont="1" applyFill="1" applyBorder="1" applyAlignment="1">
      <alignment horizontal="center" vertical="center" wrapText="1"/>
    </xf>
    <xf numFmtId="164" fontId="10" fillId="18" borderId="75" xfId="1" applyNumberFormat="1" applyFont="1" applyFill="1" applyBorder="1" applyAlignment="1">
      <alignment horizontal="center" vertical="center" wrapText="1"/>
    </xf>
    <xf numFmtId="164" fontId="10" fillId="0" borderId="5" xfId="1" applyNumberFormat="1" applyFont="1" applyFill="1" applyBorder="1" applyAlignment="1">
      <alignment horizontal="center" vertical="center" wrapText="1"/>
    </xf>
    <xf numFmtId="0" fontId="34" fillId="0" borderId="79" xfId="1" applyFont="1" applyBorder="1" applyAlignment="1"/>
    <xf numFmtId="14" fontId="4" fillId="4" borderId="33" xfId="1" applyNumberFormat="1" applyFont="1" applyFill="1" applyBorder="1" applyAlignment="1">
      <alignment horizontal="center" vertical="center" wrapText="1"/>
    </xf>
    <xf numFmtId="14" fontId="56" fillId="4" borderId="46" xfId="1" applyNumberFormat="1" applyFont="1" applyFill="1" applyBorder="1" applyAlignment="1" applyProtection="1">
      <alignment horizontal="center" vertical="center"/>
      <protection locked="0"/>
    </xf>
    <xf numFmtId="49" fontId="3" fillId="0" borderId="5" xfId="1" applyNumberFormat="1" applyFont="1" applyAlignment="1">
      <alignment vertical="center"/>
    </xf>
    <xf numFmtId="167" fontId="75" fillId="9" borderId="91" xfId="1" applyNumberFormat="1" applyFont="1" applyFill="1" applyBorder="1" applyAlignment="1" applyProtection="1">
      <alignment horizontal="right" vertical="center" wrapText="1"/>
    </xf>
    <xf numFmtId="0" fontId="18" fillId="0" borderId="5" xfId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 wrapText="1"/>
    </xf>
    <xf numFmtId="0" fontId="3" fillId="16" borderId="5" xfId="1" applyFont="1" applyFill="1" applyAlignment="1">
      <alignment vertical="center"/>
    </xf>
    <xf numFmtId="0" fontId="56" fillId="0" borderId="158" xfId="1" applyFont="1" applyFill="1" applyBorder="1" applyAlignment="1" applyProtection="1">
      <alignment horizontal="left" vertical="center"/>
    </xf>
    <xf numFmtId="0" fontId="56" fillId="0" borderId="157" xfId="1" applyFont="1" applyFill="1" applyBorder="1" applyAlignment="1" applyProtection="1">
      <alignment horizontal="left" vertical="center"/>
    </xf>
    <xf numFmtId="0" fontId="4" fillId="3" borderId="160" xfId="1" applyFont="1" applyFill="1" applyBorder="1" applyAlignment="1" applyProtection="1">
      <alignment horizontal="center" vertical="center"/>
    </xf>
    <xf numFmtId="0" fontId="63" fillId="3" borderId="159" xfId="1" applyFont="1" applyFill="1" applyBorder="1" applyAlignment="1" applyProtection="1">
      <alignment horizontal="center" vertical="center"/>
    </xf>
    <xf numFmtId="0" fontId="56" fillId="4" borderId="145" xfId="1" applyFont="1" applyFill="1" applyBorder="1" applyAlignment="1" applyProtection="1">
      <alignment horizontal="left" vertical="center"/>
    </xf>
    <xf numFmtId="0" fontId="56" fillId="0" borderId="161" xfId="1" applyFont="1" applyFill="1" applyBorder="1" applyAlignment="1" applyProtection="1">
      <alignment horizontal="left" vertical="center"/>
    </xf>
    <xf numFmtId="0" fontId="63" fillId="3" borderId="140" xfId="1" applyFont="1" applyFill="1" applyBorder="1" applyAlignment="1" applyProtection="1">
      <alignment horizontal="center" vertical="center"/>
    </xf>
    <xf numFmtId="0" fontId="56" fillId="4" borderId="160" xfId="1" applyFont="1" applyFill="1" applyBorder="1" applyAlignment="1" applyProtection="1">
      <alignment horizontal="left" vertical="center"/>
    </xf>
    <xf numFmtId="0" fontId="56" fillId="0" borderId="162" xfId="1" applyFont="1" applyFill="1" applyBorder="1" applyAlignment="1" applyProtection="1">
      <alignment horizontal="left" vertical="center"/>
    </xf>
    <xf numFmtId="0" fontId="56" fillId="4" borderId="146" xfId="1" applyFont="1" applyFill="1" applyBorder="1" applyAlignment="1" applyProtection="1">
      <alignment horizontal="left" vertical="center"/>
    </xf>
    <xf numFmtId="0" fontId="56" fillId="0" borderId="163" xfId="1" applyFont="1" applyFill="1" applyBorder="1" applyAlignment="1" applyProtection="1">
      <alignment horizontal="left" vertical="center"/>
    </xf>
    <xf numFmtId="0" fontId="12" fillId="15" borderId="26" xfId="1" applyFont="1" applyFill="1" applyBorder="1" applyAlignment="1">
      <alignment horizontal="center" vertical="center"/>
    </xf>
    <xf numFmtId="164" fontId="10" fillId="15" borderId="72" xfId="1" applyNumberFormat="1" applyFont="1" applyFill="1" applyBorder="1" applyAlignment="1">
      <alignment horizontal="center" vertical="center" wrapText="1"/>
    </xf>
    <xf numFmtId="14" fontId="20" fillId="0" borderId="78" xfId="0" applyNumberFormat="1" applyFont="1" applyBorder="1" applyAlignment="1">
      <alignment horizontal="center" vertical="center"/>
    </xf>
    <xf numFmtId="14" fontId="20" fillId="0" borderId="78" xfId="0" applyNumberFormat="1" applyFont="1" applyBorder="1" applyAlignment="1">
      <alignment horizontal="center" vertical="center" wrapText="1"/>
    </xf>
    <xf numFmtId="14" fontId="56" fillId="20" borderId="57" xfId="1" applyNumberFormat="1" applyFont="1" applyFill="1" applyBorder="1" applyAlignment="1" applyProtection="1">
      <alignment horizontal="center" vertical="center"/>
    </xf>
    <xf numFmtId="14" fontId="56" fillId="20" borderId="9" xfId="1" applyNumberFormat="1" applyFont="1" applyFill="1" applyBorder="1" applyAlignment="1" applyProtection="1">
      <alignment horizontal="center" vertical="center"/>
    </xf>
    <xf numFmtId="14" fontId="56" fillId="20" borderId="12" xfId="1" applyNumberFormat="1" applyFont="1" applyFill="1" applyBorder="1" applyAlignment="1" applyProtection="1">
      <alignment horizontal="center" vertical="center"/>
    </xf>
    <xf numFmtId="14" fontId="56" fillId="20" borderId="10" xfId="1" applyNumberFormat="1" applyFont="1" applyFill="1" applyBorder="1" applyAlignment="1" applyProtection="1">
      <alignment horizontal="center" vertical="center"/>
    </xf>
    <xf numFmtId="14" fontId="56" fillId="20" borderId="13" xfId="1" applyNumberFormat="1" applyFont="1" applyFill="1" applyBorder="1" applyAlignment="1" applyProtection="1">
      <alignment horizontal="center" vertical="center"/>
    </xf>
    <xf numFmtId="14" fontId="4" fillId="20" borderId="52" xfId="1" applyNumberFormat="1" applyFont="1" applyFill="1" applyBorder="1" applyAlignment="1">
      <alignment horizontal="center" vertical="center"/>
    </xf>
    <xf numFmtId="14" fontId="4" fillId="20" borderId="67" xfId="1" applyNumberFormat="1" applyFont="1" applyFill="1" applyBorder="1" applyAlignment="1">
      <alignment horizontal="center" vertical="center"/>
    </xf>
    <xf numFmtId="14" fontId="72" fillId="20" borderId="54" xfId="1" applyNumberFormat="1" applyFont="1" applyFill="1" applyBorder="1" applyAlignment="1">
      <alignment horizontal="center" vertical="center"/>
    </xf>
    <xf numFmtId="14" fontId="72" fillId="20" borderId="68" xfId="1" applyNumberFormat="1" applyFont="1" applyFill="1" applyBorder="1" applyAlignment="1">
      <alignment horizontal="center" vertical="center"/>
    </xf>
    <xf numFmtId="14" fontId="56" fillId="6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Alignment="1">
      <alignment horizontal="center" vertical="top" wrapText="1"/>
    </xf>
    <xf numFmtId="0" fontId="20" fillId="0" borderId="77" xfId="0" applyFont="1" applyBorder="1" applyAlignment="1">
      <alignment vertical="center"/>
    </xf>
    <xf numFmtId="0" fontId="20" fillId="0" borderId="92" xfId="0" applyFont="1" applyBorder="1" applyAlignment="1">
      <alignment horizontal="center" vertical="center"/>
    </xf>
    <xf numFmtId="14" fontId="20" fillId="0" borderId="93" xfId="0" applyNumberFormat="1" applyFont="1" applyBorder="1" applyAlignment="1">
      <alignment horizontal="center" vertical="center"/>
    </xf>
    <xf numFmtId="169" fontId="20" fillId="8" borderId="77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1" fontId="20" fillId="13" borderId="77" xfId="0" applyNumberFormat="1" applyFont="1" applyFill="1" applyBorder="1" applyAlignment="1">
      <alignment horizontal="center" vertical="center"/>
    </xf>
    <xf numFmtId="0" fontId="20" fillId="0" borderId="165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0" fontId="78" fillId="0" borderId="5" xfId="0" applyFont="1" applyFill="1" applyBorder="1" applyAlignment="1">
      <alignment horizontal="center"/>
    </xf>
    <xf numFmtId="0" fontId="79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6" fillId="2" borderId="58" xfId="0" applyFont="1" applyFill="1" applyBorder="1" applyAlignment="1" applyProtection="1">
      <alignment horizontal="center" vertical="center"/>
      <protection locked="0"/>
    </xf>
    <xf numFmtId="0" fontId="65" fillId="0" borderId="59" xfId="0" applyFont="1" applyBorder="1" applyProtection="1">
      <protection locked="0"/>
    </xf>
    <xf numFmtId="14" fontId="54" fillId="14" borderId="92" xfId="0" applyNumberFormat="1" applyFont="1" applyFill="1" applyBorder="1" applyAlignment="1" applyProtection="1">
      <alignment horizontal="center" vertical="center" wrapText="1"/>
    </xf>
    <xf numFmtId="14" fontId="54" fillId="14" borderId="88" xfId="0" applyNumberFormat="1" applyFont="1" applyFill="1" applyBorder="1" applyAlignment="1" applyProtection="1">
      <alignment horizontal="center" vertical="center" wrapText="1"/>
    </xf>
    <xf numFmtId="14" fontId="54" fillId="14" borderId="86" xfId="0" applyNumberFormat="1" applyFont="1" applyFill="1" applyBorder="1" applyAlignment="1" applyProtection="1">
      <alignment horizontal="center" vertical="center" wrapText="1"/>
    </xf>
    <xf numFmtId="14" fontId="54" fillId="14" borderId="79" xfId="0" applyNumberFormat="1" applyFont="1" applyFill="1" applyBorder="1" applyAlignment="1" applyProtection="1">
      <alignment horizontal="center" vertical="center" wrapText="1"/>
    </xf>
    <xf numFmtId="14" fontId="54" fillId="14" borderId="5" xfId="0" applyNumberFormat="1" applyFont="1" applyFill="1" applyBorder="1" applyAlignment="1" applyProtection="1">
      <alignment horizontal="center" vertical="center" wrapText="1"/>
    </xf>
    <xf numFmtId="14" fontId="54" fillId="14" borderId="87" xfId="0" applyNumberFormat="1" applyFont="1" applyFill="1" applyBorder="1" applyAlignment="1" applyProtection="1">
      <alignment horizontal="center" vertical="center" wrapText="1"/>
    </xf>
    <xf numFmtId="14" fontId="54" fillId="14" borderId="93" xfId="0" applyNumberFormat="1" applyFont="1" applyFill="1" applyBorder="1" applyAlignment="1" applyProtection="1">
      <alignment horizontal="center" vertical="center" wrapText="1"/>
    </xf>
    <xf numFmtId="14" fontId="54" fillId="14" borderId="103" xfId="0" applyNumberFormat="1" applyFont="1" applyFill="1" applyBorder="1" applyAlignment="1" applyProtection="1">
      <alignment horizontal="center" vertical="center" wrapText="1"/>
    </xf>
    <xf numFmtId="14" fontId="54" fillId="14" borderId="84" xfId="0" applyNumberFormat="1" applyFont="1" applyFill="1" applyBorder="1" applyAlignment="1" applyProtection="1">
      <alignment horizontal="center" vertical="center" wrapText="1"/>
    </xf>
    <xf numFmtId="14" fontId="30" fillId="0" borderId="5" xfId="0" applyNumberFormat="1" applyFont="1" applyFill="1" applyBorder="1" applyAlignment="1">
      <alignment horizontal="left" vertical="top" wrapText="1"/>
    </xf>
    <xf numFmtId="0" fontId="56" fillId="2" borderId="50" xfId="0" applyFont="1" applyFill="1" applyBorder="1" applyAlignment="1" applyProtection="1">
      <alignment horizontal="center" vertical="center"/>
      <protection locked="0"/>
    </xf>
    <xf numFmtId="0" fontId="65" fillId="0" borderId="51" xfId="0" applyFont="1" applyBorder="1" applyProtection="1">
      <protection locked="0"/>
    </xf>
    <xf numFmtId="0" fontId="49" fillId="12" borderId="77" xfId="4" applyFont="1" applyFill="1" applyBorder="1" applyAlignment="1">
      <alignment horizontal="center" vertical="center"/>
    </xf>
    <xf numFmtId="0" fontId="49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8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15" fillId="11" borderId="0" xfId="0" applyFont="1" applyFill="1" applyAlignment="1">
      <alignment horizontal="center" vertical="center"/>
    </xf>
    <xf numFmtId="14" fontId="63" fillId="2" borderId="50" xfId="0" applyNumberFormat="1" applyFont="1" applyFill="1" applyBorder="1" applyAlignment="1">
      <alignment horizontal="center" vertical="center"/>
    </xf>
    <xf numFmtId="0" fontId="70" fillId="0" borderId="5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4" fontId="63" fillId="2" borderId="40" xfId="0" applyNumberFormat="1" applyFont="1" applyFill="1" applyBorder="1" applyAlignment="1">
      <alignment horizontal="center" vertical="center"/>
    </xf>
    <xf numFmtId="0" fontId="70" fillId="0" borderId="41" xfId="0" applyFont="1" applyBorder="1"/>
    <xf numFmtId="14" fontId="56" fillId="2" borderId="55" xfId="0" applyNumberFormat="1" applyFont="1" applyFill="1" applyBorder="1" applyAlignment="1" applyProtection="1">
      <alignment horizontal="center" vertical="center"/>
      <protection locked="0"/>
    </xf>
    <xf numFmtId="0" fontId="65" fillId="0" borderId="56" xfId="0" applyFont="1" applyBorder="1" applyProtection="1">
      <protection locked="0"/>
    </xf>
    <xf numFmtId="14" fontId="56" fillId="2" borderId="57" xfId="0" applyNumberFormat="1" applyFont="1" applyFill="1" applyBorder="1" applyAlignment="1" applyProtection="1">
      <alignment horizontal="center" vertical="center"/>
      <protection locked="0"/>
    </xf>
    <xf numFmtId="0" fontId="65" fillId="0" borderId="64" xfId="0" applyFont="1" applyBorder="1" applyProtection="1">
      <protection locked="0"/>
    </xf>
    <xf numFmtId="14" fontId="63" fillId="2" borderId="70" xfId="0" applyNumberFormat="1" applyFont="1" applyFill="1" applyBorder="1" applyAlignment="1">
      <alignment horizontal="center" vertical="center"/>
    </xf>
    <xf numFmtId="0" fontId="70" fillId="0" borderId="71" xfId="0" applyFont="1" applyBorder="1"/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40" fillId="0" borderId="92" xfId="4" applyFont="1" applyFill="1" applyBorder="1" applyAlignment="1">
      <alignment horizontal="center" vertical="center" wrapText="1"/>
    </xf>
    <xf numFmtId="0" fontId="40" fillId="0" borderId="86" xfId="4" applyFont="1" applyFill="1" applyBorder="1" applyAlignment="1">
      <alignment horizontal="center" vertical="center" wrapText="1"/>
    </xf>
    <xf numFmtId="0" fontId="40" fillId="0" borderId="93" xfId="4" applyFont="1" applyFill="1" applyBorder="1" applyAlignment="1">
      <alignment horizontal="center" vertical="center" wrapText="1"/>
    </xf>
    <xf numFmtId="0" fontId="40" fillId="0" borderId="84" xfId="4" applyFont="1" applyFill="1" applyBorder="1" applyAlignment="1">
      <alignment horizontal="center" vertical="center" wrapText="1"/>
    </xf>
    <xf numFmtId="0" fontId="61" fillId="17" borderId="86" xfId="4" applyFont="1" applyFill="1" applyBorder="1" applyAlignment="1">
      <alignment horizontal="center" vertical="center" wrapText="1"/>
    </xf>
    <xf numFmtId="0" fontId="61" fillId="17" borderId="126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9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/>
    </xf>
    <xf numFmtId="0" fontId="50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1" fillId="0" borderId="92" xfId="4" applyFont="1" applyFill="1" applyBorder="1" applyAlignment="1">
      <alignment horizontal="center" vertical="center" wrapText="1"/>
    </xf>
    <xf numFmtId="0" fontId="61" fillId="0" borderId="121" xfId="4" applyFont="1" applyFill="1" applyBorder="1" applyAlignment="1">
      <alignment horizontal="center" vertical="center" wrapText="1"/>
    </xf>
    <xf numFmtId="0" fontId="61" fillId="17" borderId="89" xfId="4" applyFont="1" applyFill="1" applyBorder="1" applyAlignment="1">
      <alignment horizontal="center" vertical="center" wrapText="1"/>
    </xf>
    <xf numFmtId="0" fontId="61" fillId="17" borderId="90" xfId="4" applyFont="1" applyFill="1" applyBorder="1" applyAlignment="1">
      <alignment horizontal="center" vertical="center" wrapText="1"/>
    </xf>
    <xf numFmtId="14" fontId="50" fillId="0" borderId="5" xfId="0" applyNumberFormat="1" applyFont="1" applyBorder="1" applyAlignment="1">
      <alignment horizontal="left"/>
    </xf>
    <xf numFmtId="165" fontId="50" fillId="2" borderId="5" xfId="0" applyNumberFormat="1" applyFont="1" applyFill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3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6" xfId="1" applyFont="1" applyBorder="1" applyAlignment="1">
      <alignment horizontal="center" vertical="center" wrapText="1"/>
    </xf>
    <xf numFmtId="14" fontId="3" fillId="4" borderId="149" xfId="1" applyNumberFormat="1" applyFont="1" applyFill="1" applyBorder="1" applyAlignment="1">
      <alignment horizontal="center" vertical="center"/>
    </xf>
    <xf numFmtId="0" fontId="3" fillId="4" borderId="133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34" fillId="0" borderId="5" xfId="1" applyFont="1" applyFill="1" applyAlignment="1"/>
    <xf numFmtId="14" fontId="30" fillId="0" borderId="5" xfId="1" applyNumberFormat="1" applyFont="1" applyFill="1" applyAlignment="1">
      <alignment horizontal="left" vertical="top" wrapText="1"/>
    </xf>
    <xf numFmtId="0" fontId="2" fillId="5" borderId="86" xfId="1" applyFont="1" applyFill="1" applyBorder="1" applyAlignment="1">
      <alignment horizontal="center" vertical="center" wrapText="1"/>
    </xf>
    <xf numFmtId="0" fontId="2" fillId="5" borderId="87" xfId="1" applyFont="1" applyFill="1" applyBorder="1" applyAlignment="1">
      <alignment horizontal="center" vertical="center" wrapText="1"/>
    </xf>
    <xf numFmtId="0" fontId="2" fillId="5" borderId="126" xfId="1" applyFont="1" applyFill="1" applyBorder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6" fillId="0" borderId="34" xfId="1" applyFont="1" applyBorder="1"/>
    <xf numFmtId="14" fontId="50" fillId="0" borderId="5" xfId="1" applyNumberFormat="1" applyFont="1" applyBorder="1" applyAlignment="1">
      <alignment horizontal="left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65" fontId="50" fillId="2" borderId="5" xfId="1" applyNumberFormat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6" fillId="0" borderId="19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8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21" xfId="1" applyFont="1" applyBorder="1"/>
    <xf numFmtId="0" fontId="14" fillId="0" borderId="15" xfId="1" applyFont="1" applyBorder="1" applyAlignment="1">
      <alignment horizontal="center" vertical="center" wrapText="1"/>
    </xf>
    <xf numFmtId="0" fontId="6" fillId="0" borderId="22" xfId="1" applyFont="1" applyBorder="1"/>
    <xf numFmtId="14" fontId="3" fillId="4" borderId="132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14" fontId="18" fillId="19" borderId="149" xfId="1" applyNumberFormat="1" applyFont="1" applyFill="1" applyBorder="1" applyAlignment="1">
      <alignment horizontal="center" vertical="center"/>
    </xf>
    <xf numFmtId="0" fontId="18" fillId="19" borderId="147" xfId="1" applyFont="1" applyFill="1" applyBorder="1" applyAlignment="1">
      <alignment horizontal="center" vertical="center"/>
    </xf>
    <xf numFmtId="0" fontId="18" fillId="19" borderId="133" xfId="1" applyFont="1" applyFill="1" applyBorder="1" applyAlignment="1">
      <alignment horizontal="center" vertical="center"/>
    </xf>
    <xf numFmtId="0" fontId="47" fillId="0" borderId="5" xfId="1" applyFont="1" applyFill="1" applyAlignment="1">
      <alignment horizontal="left" vertical="center"/>
    </xf>
    <xf numFmtId="0" fontId="48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0" fontId="12" fillId="0" borderId="77" xfId="1" applyFont="1" applyFill="1" applyBorder="1" applyAlignment="1">
      <alignment horizontal="center" vertical="center"/>
    </xf>
    <xf numFmtId="0" fontId="12" fillId="0" borderId="78" xfId="1" applyFont="1" applyFill="1" applyBorder="1" applyAlignment="1">
      <alignment horizontal="center" vertical="center"/>
    </xf>
    <xf numFmtId="0" fontId="12" fillId="0" borderId="82" xfId="1" applyFont="1" applyFill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50" fillId="0" borderId="5" xfId="1" applyFont="1" applyBorder="1" applyAlignment="1">
      <alignment horizontal="left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1" fillId="0" borderId="5" xfId="2" applyFont="1" applyAlignment="1" applyProtection="1">
      <alignment horizontal="center"/>
    </xf>
    <xf numFmtId="0" fontId="41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14" fontId="1" fillId="0" borderId="81" xfId="2" applyNumberFormat="1" applyBorder="1" applyAlignment="1" applyProtection="1">
      <alignment horizontal="center"/>
    </xf>
    <xf numFmtId="0" fontId="45" fillId="0" borderId="81" xfId="2" applyFont="1" applyBorder="1" applyAlignment="1" applyProtection="1">
      <alignment horizontal="center"/>
      <protection locked="0"/>
    </xf>
    <xf numFmtId="14" fontId="20" fillId="0" borderId="5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167" fontId="20" fillId="3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4" fontId="20" fillId="3" borderId="92" xfId="0" applyNumberFormat="1" applyFont="1" applyFill="1" applyBorder="1" applyAlignment="1">
      <alignment horizontal="center" vertical="center"/>
    </xf>
    <xf numFmtId="14" fontId="20" fillId="3" borderId="88" xfId="0" applyNumberFormat="1" applyFont="1" applyFill="1" applyBorder="1" applyAlignment="1">
      <alignment horizontal="center" vertical="center"/>
    </xf>
    <xf numFmtId="14" fontId="20" fillId="3" borderId="86" xfId="0" applyNumberFormat="1" applyFont="1" applyFill="1" applyBorder="1" applyAlignment="1">
      <alignment horizontal="center" vertical="center"/>
    </xf>
    <xf numFmtId="14" fontId="20" fillId="3" borderId="93" xfId="0" applyNumberFormat="1" applyFont="1" applyFill="1" applyBorder="1" applyAlignment="1">
      <alignment horizontal="center" vertical="center"/>
    </xf>
    <xf numFmtId="14" fontId="20" fillId="3" borderId="103" xfId="0" applyNumberFormat="1" applyFont="1" applyFill="1" applyBorder="1" applyAlignment="1">
      <alignment horizontal="center" vertical="center"/>
    </xf>
    <xf numFmtId="14" fontId="20" fillId="3" borderId="84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88" xfId="0" applyFont="1" applyFill="1" applyBorder="1" applyAlignment="1">
      <alignment horizontal="center" vertical="center" wrapText="1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0" fillId="12" borderId="103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103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0" fontId="23" fillId="0" borderId="164" xfId="0" applyFont="1" applyBorder="1" applyAlignment="1">
      <alignment horizontal="center" vertical="center"/>
    </xf>
    <xf numFmtId="0" fontId="0" fillId="0" borderId="82" xfId="0" applyFont="1" applyBorder="1" applyAlignment="1"/>
    <xf numFmtId="0" fontId="20" fillId="0" borderId="75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/>
    <xf numFmtId="14" fontId="35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wrapText="1"/>
    </xf>
    <xf numFmtId="169" fontId="20" fillId="13" borderId="72" xfId="0" applyNumberFormat="1" applyFont="1" applyFill="1" applyBorder="1" applyAlignment="1">
      <alignment horizontal="center" vertical="center"/>
    </xf>
    <xf numFmtId="167" fontId="20" fillId="12" borderId="75" xfId="0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27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DE9D9"/>
      <color rgb="FFE5B8B7"/>
      <color rgb="FFDA9C9A"/>
      <color rgb="FF0000FF"/>
      <color rgb="FFFF3399"/>
      <color rgb="FFFF66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08th to 09th 2025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08th to 09th 2025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855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62625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08th to 09th 2025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08th to 09th 2025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4006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08th to 09th 2025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51</xdr:row>
      <xdr:rowOff>-1</xdr:rowOff>
    </xdr:from>
    <xdr:to>
      <xdr:col>11</xdr:col>
      <xdr:colOff>1575280</xdr:colOff>
      <xdr:row>62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TIL%20FPJ/P_Arquivo%20Kingston/2024/TEJ/_HotelForm_JEC2024_08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Meals Form"/>
      <sheetName val="Visa Form"/>
      <sheetName val="Invoice"/>
    </sheetNames>
    <sheetDataSet>
      <sheetData sheetId="0"/>
      <sheetData sheetId="1">
        <row r="8">
          <cell r="S8">
            <v>130</v>
          </cell>
          <cell r="T8">
            <v>100</v>
          </cell>
          <cell r="U8">
            <v>85</v>
          </cell>
          <cell r="V8">
            <v>130</v>
          </cell>
          <cell r="W8">
            <v>100</v>
          </cell>
          <cell r="X8">
            <v>85</v>
          </cell>
          <cell r="Z8">
            <v>25</v>
          </cell>
          <cell r="AA8">
            <v>40</v>
          </cell>
          <cell r="AB8">
            <v>30</v>
          </cell>
          <cell r="AC8">
            <v>120</v>
          </cell>
          <cell r="AD8">
            <v>60</v>
          </cell>
        </row>
        <row r="9">
          <cell r="S9">
            <v>115</v>
          </cell>
          <cell r="U9">
            <v>0</v>
          </cell>
          <cell r="V9">
            <v>115</v>
          </cell>
          <cell r="W9">
            <v>85</v>
          </cell>
          <cell r="X9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  <cell r="S19" t="str">
            <v>CAT A</v>
          </cell>
        </row>
        <row r="20">
          <cell r="S20" t="str">
            <v>CAT 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ortugalevents@fpj.p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ortugalevents@fpj.p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7" zoomScale="80" zoomScaleNormal="80" workbookViewId="0">
      <selection activeCell="A23" sqref="A23:H23"/>
    </sheetView>
  </sheetViews>
  <sheetFormatPr baseColWidth="10" defaultColWidth="14.3984375" defaultRowHeight="15" customHeight="1" x14ac:dyDescent="0.2"/>
  <cols>
    <col min="1" max="26" width="8.796875" customWidth="1"/>
  </cols>
  <sheetData>
    <row r="1" spans="1:12" ht="12.75" customHeight="1" x14ac:dyDescent="0.2"/>
    <row r="2" spans="1:12" ht="12.75" customHeight="1" x14ac:dyDescent="0.2"/>
    <row r="3" spans="1:12" ht="34" customHeight="1" x14ac:dyDescent="0.25">
      <c r="A3" s="99"/>
      <c r="B3" s="100"/>
      <c r="C3" s="100"/>
      <c r="D3" s="101"/>
      <c r="E3" s="101"/>
      <c r="F3" s="102"/>
      <c r="G3" s="101"/>
      <c r="H3" s="101"/>
      <c r="I3" s="101"/>
      <c r="J3" s="70"/>
      <c r="K3" s="70"/>
    </row>
    <row r="4" spans="1:12" ht="22" customHeight="1" x14ac:dyDescent="0.2">
      <c r="A4" s="103"/>
      <c r="B4" s="103"/>
      <c r="C4" s="103"/>
      <c r="D4" s="103"/>
      <c r="E4" s="74"/>
      <c r="F4" s="543"/>
      <c r="G4" s="544"/>
      <c r="H4" s="544"/>
      <c r="I4" s="544"/>
      <c r="J4" s="544"/>
      <c r="K4" s="544"/>
    </row>
    <row r="5" spans="1:12" ht="12.75" customHeight="1" x14ac:dyDescent="0.2">
      <c r="A5" s="6"/>
      <c r="B5" s="6"/>
      <c r="C5" s="6"/>
      <c r="D5" s="6"/>
      <c r="E5" s="74"/>
      <c r="F5" s="104"/>
      <c r="G5" s="104"/>
      <c r="H5" s="104"/>
      <c r="I5" s="104"/>
      <c r="J5" s="104"/>
      <c r="K5" s="104"/>
    </row>
    <row r="6" spans="1:12" ht="33" customHeight="1" x14ac:dyDescent="0.25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" customHeight="1" x14ac:dyDescent="0.2">
      <c r="A7" s="545"/>
      <c r="B7" s="544"/>
      <c r="C7" s="544"/>
      <c r="D7" s="544"/>
      <c r="E7" s="74"/>
      <c r="F7" s="546"/>
      <c r="G7" s="544"/>
      <c r="H7" s="544"/>
      <c r="I7" s="544"/>
      <c r="J7" s="544"/>
      <c r="K7" s="544"/>
    </row>
    <row r="8" spans="1:12" ht="12.7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4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" customHeight="1" thickBot="1" x14ac:dyDescent="0.3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2" customHeight="1" thickBot="1" x14ac:dyDescent="0.25">
      <c r="A11" s="547"/>
      <c r="B11" s="548"/>
      <c r="C11" s="548"/>
      <c r="D11" s="548"/>
      <c r="E11" s="548"/>
      <c r="F11" s="548"/>
      <c r="G11" s="548"/>
      <c r="H11" s="549"/>
      <c r="I11" s="139"/>
      <c r="J11" s="139"/>
      <c r="K11" s="139"/>
      <c r="L11" s="98"/>
    </row>
    <row r="12" spans="1:12" ht="20" customHeight="1" x14ac:dyDescent="0.2">
      <c r="A12" s="6"/>
      <c r="B12" s="6"/>
      <c r="C12" s="6"/>
      <c r="D12" s="6"/>
      <c r="E12" s="5"/>
      <c r="H12" s="110"/>
      <c r="I12" s="110"/>
      <c r="J12" s="110"/>
      <c r="K12" s="110"/>
      <c r="L12" s="98"/>
    </row>
    <row r="13" spans="1:12" ht="20" customHeight="1" thickBot="1" x14ac:dyDescent="0.3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2" customHeight="1" thickBot="1" x14ac:dyDescent="0.25">
      <c r="A14" s="550"/>
      <c r="B14" s="551"/>
      <c r="C14" s="551"/>
      <c r="D14" s="551"/>
      <c r="E14" s="551"/>
      <c r="F14" s="551"/>
      <c r="G14" s="551"/>
      <c r="H14" s="552"/>
      <c r="I14" s="139"/>
      <c r="J14" s="139"/>
      <c r="K14" s="139"/>
      <c r="L14" s="98"/>
    </row>
    <row r="15" spans="1:12" ht="20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" customHeight="1" thickBot="1" x14ac:dyDescent="0.3">
      <c r="A16" s="102" t="s">
        <v>62</v>
      </c>
      <c r="B16" s="101"/>
      <c r="C16" s="72"/>
      <c r="D16" s="72"/>
      <c r="E16" s="72"/>
      <c r="F16" s="72"/>
      <c r="G16" s="72"/>
      <c r="H16" s="72"/>
      <c r="I16" s="98"/>
      <c r="J16" s="98"/>
      <c r="K16" s="98"/>
      <c r="L16" s="98"/>
    </row>
    <row r="17" spans="1:14" ht="22" customHeight="1" thickBot="1" x14ac:dyDescent="0.25">
      <c r="A17" s="553"/>
      <c r="B17" s="554"/>
      <c r="C17" s="554"/>
      <c r="D17" s="554"/>
      <c r="E17" s="554"/>
      <c r="F17" s="554"/>
      <c r="G17" s="554"/>
      <c r="H17" s="555"/>
      <c r="I17" s="98"/>
      <c r="J17" s="98"/>
      <c r="K17" s="98"/>
      <c r="L17" s="98"/>
    </row>
    <row r="18" spans="1:14" ht="20" customHeight="1" x14ac:dyDescent="0.25">
      <c r="A18" s="110"/>
      <c r="B18" s="110"/>
      <c r="C18" s="100"/>
      <c r="D18" s="101"/>
      <c r="E18" s="101"/>
      <c r="F18" s="102"/>
      <c r="G18" s="101"/>
      <c r="H18" s="101"/>
      <c r="I18" s="101"/>
      <c r="J18" s="70"/>
      <c r="K18" s="70"/>
      <c r="L18" s="72"/>
      <c r="M18" s="72"/>
      <c r="N18" s="72"/>
    </row>
    <row r="19" spans="1:14" ht="20" customHeight="1" thickBot="1" x14ac:dyDescent="0.3">
      <c r="A19" s="106" t="s">
        <v>3</v>
      </c>
      <c r="B19" s="107"/>
      <c r="C19" s="103"/>
      <c r="D19" s="103"/>
      <c r="E19" s="74"/>
      <c r="F19" s="543"/>
      <c r="G19" s="544"/>
      <c r="H19" s="544"/>
      <c r="I19" s="544"/>
      <c r="J19" s="544"/>
      <c r="K19" s="544"/>
      <c r="L19" s="72"/>
      <c r="M19" s="72"/>
      <c r="N19" s="72"/>
    </row>
    <row r="20" spans="1:14" ht="22" customHeight="1" thickBot="1" x14ac:dyDescent="0.25">
      <c r="A20" s="556"/>
      <c r="B20" s="557"/>
      <c r="C20" s="557"/>
      <c r="D20" s="557"/>
      <c r="E20" s="557"/>
      <c r="F20" s="557"/>
      <c r="G20" s="557"/>
      <c r="H20" s="558"/>
      <c r="I20" s="104"/>
      <c r="J20" s="104"/>
      <c r="K20" s="104"/>
      <c r="L20" s="72"/>
      <c r="M20" s="72"/>
      <c r="N20" s="72"/>
    </row>
    <row r="21" spans="1:14" ht="12.75" customHeight="1" x14ac:dyDescent="0.25">
      <c r="C21" s="100"/>
      <c r="D21" s="7"/>
      <c r="E21" s="105"/>
      <c r="F21" s="106"/>
      <c r="G21" s="107"/>
      <c r="H21" s="107"/>
      <c r="I21" s="107"/>
      <c r="J21" s="107"/>
      <c r="K21" s="107"/>
      <c r="L21" s="72"/>
      <c r="M21" s="72"/>
      <c r="N21" s="72"/>
    </row>
    <row r="22" spans="1:14" s="193" customFormat="1" ht="20" customHeight="1" thickBot="1" x14ac:dyDescent="0.3">
      <c r="A22" s="1" t="s">
        <v>97</v>
      </c>
      <c r="B22" s="2"/>
      <c r="C22" s="2"/>
      <c r="D22" s="3"/>
      <c r="E22" s="3"/>
      <c r="H22" s="3"/>
      <c r="I22" s="3"/>
      <c r="J22" s="4"/>
      <c r="K22" s="4"/>
    </row>
    <row r="23" spans="1:14" s="193" customFormat="1" ht="22" customHeight="1" thickBot="1" x14ac:dyDescent="0.25">
      <c r="A23" s="547"/>
      <c r="B23" s="548"/>
      <c r="C23" s="548"/>
      <c r="D23" s="548"/>
      <c r="E23" s="548"/>
      <c r="F23" s="548"/>
      <c r="G23" s="548"/>
      <c r="H23" s="549"/>
      <c r="I23" s="139"/>
      <c r="J23" s="139"/>
      <c r="K23" s="139"/>
    </row>
    <row r="24" spans="1:14" s="193" customFormat="1" ht="22" customHeight="1" x14ac:dyDescent="0.2">
      <c r="A24" s="196" t="s">
        <v>96</v>
      </c>
      <c r="B24" s="195"/>
      <c r="C24" s="195"/>
      <c r="D24" s="195"/>
      <c r="E24" s="195"/>
      <c r="F24" s="195"/>
      <c r="G24" s="195"/>
      <c r="H24" s="195"/>
      <c r="I24" s="139"/>
      <c r="J24" s="139"/>
      <c r="K24" s="139"/>
    </row>
    <row r="25" spans="1:14" ht="12.75" customHeight="1" x14ac:dyDescent="0.2">
      <c r="A25" s="545"/>
      <c r="B25" s="544"/>
      <c r="C25" s="544"/>
      <c r="D25" s="544"/>
      <c r="E25" s="74"/>
      <c r="F25" s="546"/>
      <c r="G25" s="544"/>
      <c r="H25" s="544"/>
      <c r="I25" s="544"/>
      <c r="J25" s="544"/>
      <c r="K25" s="544"/>
      <c r="L25" s="72"/>
      <c r="M25" s="72"/>
      <c r="N25" s="72"/>
    </row>
    <row r="26" spans="1:14" ht="22.5" customHeight="1" x14ac:dyDescent="0.25">
      <c r="A26" s="140" t="s">
        <v>67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12.7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2.7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12.7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12.7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12.7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FF3399"/>
    <pageSetUpPr fitToPage="1"/>
  </sheetPr>
  <dimension ref="A1:AD1005"/>
  <sheetViews>
    <sheetView showGridLines="0" showZeros="0" topLeftCell="C2" zoomScale="67" zoomScaleNormal="67" workbookViewId="0">
      <selection activeCell="C22" sqref="C22"/>
    </sheetView>
  </sheetViews>
  <sheetFormatPr baseColWidth="10" defaultColWidth="14.3984375" defaultRowHeight="15" customHeight="1" x14ac:dyDescent="0.2"/>
  <cols>
    <col min="1" max="1" width="2.796875" style="63" customWidth="1"/>
    <col min="2" max="2" width="9.796875" style="63" customWidth="1"/>
    <col min="3" max="3" width="23.59765625" style="63" customWidth="1"/>
    <col min="4" max="4" width="24.19921875" style="63" customWidth="1"/>
    <col min="5" max="5" width="7.59765625" style="168" customWidth="1"/>
    <col min="6" max="6" width="18.3984375" style="63" customWidth="1"/>
    <col min="7" max="7" width="16.796875" style="63" customWidth="1"/>
    <col min="8" max="11" width="14.796875" style="63" customWidth="1"/>
    <col min="12" max="12" width="16.19921875" style="63" customWidth="1"/>
    <col min="13" max="16" width="14.796875" style="63" customWidth="1"/>
    <col min="17" max="17" width="15.19921875" style="63" customWidth="1"/>
    <col min="18" max="20" width="19.796875" style="63" customWidth="1"/>
    <col min="21" max="22" width="19.796875" style="146" customWidth="1"/>
    <col min="23" max="23" width="15.796875" style="144" customWidth="1"/>
    <col min="24" max="24" width="14.19921875" style="144" customWidth="1"/>
    <col min="25" max="25" width="14.19921875" style="210" customWidth="1"/>
    <col min="26" max="26" width="14.19921875" style="63" customWidth="1"/>
    <col min="27" max="27" width="13" style="63" customWidth="1"/>
    <col min="28" max="28" width="20.19921875" style="63" customWidth="1"/>
    <col min="29" max="30" width="12.59765625" style="63" customWidth="1"/>
    <col min="31" max="16384" width="14.3984375" style="63"/>
  </cols>
  <sheetData>
    <row r="1" spans="1:30" ht="33" customHeight="1" x14ac:dyDescent="0.45">
      <c r="A1" s="4"/>
      <c r="B1" s="583" t="s">
        <v>4</v>
      </c>
      <c r="C1" s="584"/>
      <c r="D1" s="584"/>
      <c r="E1" s="16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594" t="s">
        <v>125</v>
      </c>
      <c r="C3" s="594"/>
      <c r="D3" s="594"/>
      <c r="E3" s="594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11"/>
      <c r="R3" s="644" t="s">
        <v>112</v>
      </c>
      <c r="S3" s="645"/>
      <c r="T3" s="646"/>
      <c r="AA3" s="4"/>
      <c r="AB3" s="4"/>
      <c r="AC3" s="4"/>
      <c r="AD3" s="4"/>
    </row>
    <row r="4" spans="1:30" ht="38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11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>
        <v>140</v>
      </c>
      <c r="S5" s="137">
        <v>115</v>
      </c>
      <c r="T5" s="137">
        <v>105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s="168" customFormat="1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>
        <v>165</v>
      </c>
      <c r="S6" s="137">
        <v>140</v>
      </c>
      <c r="T6" s="137">
        <v>130</v>
      </c>
      <c r="U6" s="207" t="s">
        <v>100</v>
      </c>
      <c r="V6" s="481"/>
      <c r="W6" s="647" t="s">
        <v>64</v>
      </c>
      <c r="X6" s="648" t="s">
        <v>83</v>
      </c>
      <c r="Y6" s="299" t="s">
        <v>105</v>
      </c>
      <c r="Z6" s="304"/>
      <c r="AA6" s="72"/>
      <c r="AB6" s="12"/>
      <c r="AC6" s="18"/>
    </row>
    <row r="7" spans="1:30" s="168" customFormat="1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103</v>
      </c>
      <c r="R7" s="137">
        <v>190</v>
      </c>
      <c r="S7" s="137">
        <v>165</v>
      </c>
      <c r="T7" s="137">
        <v>155</v>
      </c>
      <c r="U7" s="300" t="s">
        <v>5</v>
      </c>
      <c r="V7" s="300"/>
      <c r="W7" s="647"/>
      <c r="X7" s="649"/>
      <c r="Y7" s="633" t="s">
        <v>106</v>
      </c>
      <c r="Z7" s="305"/>
      <c r="AA7" s="72"/>
      <c r="AB7" s="4"/>
      <c r="AC7" s="4"/>
    </row>
    <row r="8" spans="1:30" s="168" customFormat="1" ht="25" customHeight="1" thickBot="1" x14ac:dyDescent="0.3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1"/>
      <c r="R8" s="559" t="s">
        <v>136</v>
      </c>
      <c r="S8" s="560"/>
      <c r="T8" s="560"/>
      <c r="U8" s="297" t="s">
        <v>98</v>
      </c>
      <c r="V8" s="297"/>
      <c r="W8" s="302" t="s">
        <v>78</v>
      </c>
      <c r="X8" s="303" t="s">
        <v>73</v>
      </c>
      <c r="Y8" s="634"/>
      <c r="Z8" s="305"/>
      <c r="AA8" s="72"/>
      <c r="AB8" s="4"/>
      <c r="AC8" s="4"/>
    </row>
    <row r="9" spans="1:30" ht="2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1"/>
      <c r="U9" s="297" t="s">
        <v>98</v>
      </c>
      <c r="V9" s="297"/>
      <c r="W9" s="160">
        <v>25</v>
      </c>
      <c r="X9" s="156">
        <v>120</v>
      </c>
      <c r="Y9" s="325">
        <v>22</v>
      </c>
      <c r="Z9" s="306"/>
      <c r="AA9" s="72"/>
      <c r="AB9" s="198"/>
    </row>
    <row r="10" spans="1:30" ht="21.75" customHeight="1" thickBot="1" x14ac:dyDescent="0.25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4">
      <c r="A11" s="4"/>
      <c r="B11" s="585">
        <f>Summary!$A$11</f>
        <v>0</v>
      </c>
      <c r="C11" s="586"/>
      <c r="D11" s="586"/>
      <c r="E11" s="586"/>
      <c r="F11" s="587"/>
      <c r="G11" s="5"/>
      <c r="H11" s="588">
        <f>Summary!$A$17</f>
        <v>0</v>
      </c>
      <c r="I11" s="589"/>
      <c r="J11" s="589"/>
      <c r="K11" s="589"/>
      <c r="L11" s="589"/>
      <c r="M11" s="590"/>
      <c r="N11" s="4"/>
      <c r="O11" s="650" t="str">
        <f>IF(Summary!A11="","Please fill Federation Name (Summary Sheet)","")</f>
        <v>Please fill Federation Name (Summary Sheet)</v>
      </c>
      <c r="P11" s="650"/>
      <c r="Q11" s="650"/>
      <c r="R11" s="650"/>
      <c r="S11" s="650"/>
      <c r="T11" s="650"/>
      <c r="U11" s="651" t="str">
        <f>IF(COUNTIF(R22:V46,"Double (1 Bed)"),"Please confirm if you want 1 bed for 2 persons - check room tipology","")</f>
        <v/>
      </c>
      <c r="V11" s="651"/>
      <c r="W11" s="651"/>
      <c r="X11" s="651"/>
      <c r="Y11" s="651"/>
      <c r="Z11" s="651"/>
      <c r="AA11" s="4"/>
    </row>
    <row r="12" spans="1:30" ht="21.75" customHeight="1" thickBot="1" x14ac:dyDescent="0.4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59" t="str">
        <f>IF(Summary!A14="","Please fill Email (Summary Sheet)","")</f>
        <v>Please fill Email (Summary Sheet)</v>
      </c>
      <c r="P12" s="659"/>
      <c r="Q12" s="659"/>
      <c r="R12" s="659"/>
      <c r="S12" s="659"/>
      <c r="U12" s="651"/>
      <c r="V12" s="651"/>
      <c r="W12" s="651"/>
      <c r="X12" s="651"/>
      <c r="Y12" s="651"/>
      <c r="Z12" s="651"/>
      <c r="AA12" s="4"/>
    </row>
    <row r="13" spans="1:30" ht="25.5" customHeight="1" thickBot="1" x14ac:dyDescent="0.4">
      <c r="A13" s="4"/>
      <c r="B13" s="585">
        <f>Summary!$A$14</f>
        <v>0</v>
      </c>
      <c r="C13" s="586"/>
      <c r="D13" s="586"/>
      <c r="E13" s="586"/>
      <c r="F13" s="587"/>
      <c r="G13" s="5"/>
      <c r="H13" s="591">
        <f>Summary!$A$20</f>
        <v>0</v>
      </c>
      <c r="I13" s="592"/>
      <c r="J13" s="592"/>
      <c r="K13" s="592"/>
      <c r="L13" s="592"/>
      <c r="M13" s="593"/>
      <c r="N13" s="28"/>
      <c r="O13" s="659" t="str">
        <f>IF(Summary!A17="","Please fill Contact Person (Summary Sheet)","")</f>
        <v>Please fill Contact Person (Summary Sheet)</v>
      </c>
      <c r="P13" s="659"/>
      <c r="Q13" s="659"/>
      <c r="R13" s="659"/>
      <c r="S13" s="659"/>
      <c r="T13" s="4"/>
      <c r="U13" s="651"/>
      <c r="V13" s="651"/>
      <c r="W13" s="651"/>
      <c r="X13" s="651"/>
      <c r="Y13" s="651"/>
      <c r="Z13" s="651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60" t="str">
        <f>IF(Summary!A20="","Please fill Phone (Summary Sheet)","")</f>
        <v>Please fill Phone (Summary Sheet)</v>
      </c>
      <c r="P14" s="660"/>
      <c r="Q14" s="660"/>
      <c r="R14" s="660"/>
      <c r="S14" s="660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3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597" t="s">
        <v>11</v>
      </c>
      <c r="C16" s="599" t="s">
        <v>12</v>
      </c>
      <c r="D16" s="602" t="s">
        <v>13</v>
      </c>
      <c r="E16" s="612" t="s">
        <v>85</v>
      </c>
      <c r="F16" s="604" t="s">
        <v>14</v>
      </c>
      <c r="G16" s="606" t="s">
        <v>15</v>
      </c>
      <c r="H16" s="607"/>
      <c r="I16" s="607"/>
      <c r="J16" s="607"/>
      <c r="K16" s="607"/>
      <c r="L16" s="607"/>
      <c r="M16" s="607"/>
      <c r="N16" s="607"/>
      <c r="O16" s="607"/>
      <c r="P16" s="608"/>
      <c r="Q16" s="606" t="s">
        <v>84</v>
      </c>
      <c r="R16" s="620"/>
      <c r="S16" s="620"/>
      <c r="T16" s="620"/>
      <c r="U16" s="620"/>
      <c r="V16" s="621"/>
      <c r="W16" s="635" t="s">
        <v>83</v>
      </c>
      <c r="X16" s="635" t="s">
        <v>107</v>
      </c>
      <c r="Y16" s="636"/>
      <c r="Z16" s="652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598"/>
      <c r="C17" s="600"/>
      <c r="D17" s="603"/>
      <c r="E17" s="613"/>
      <c r="F17" s="605"/>
      <c r="G17" s="609"/>
      <c r="H17" s="610"/>
      <c r="I17" s="610"/>
      <c r="J17" s="610"/>
      <c r="K17" s="610"/>
      <c r="L17" s="610"/>
      <c r="M17" s="610"/>
      <c r="N17" s="610"/>
      <c r="O17" s="610"/>
      <c r="P17" s="611"/>
      <c r="Q17" s="622"/>
      <c r="R17" s="623"/>
      <c r="S17" s="623"/>
      <c r="T17" s="623"/>
      <c r="U17" s="623"/>
      <c r="V17" s="624"/>
      <c r="W17" s="637"/>
      <c r="X17" s="637"/>
      <c r="Y17" s="638"/>
      <c r="Z17" s="653"/>
      <c r="AA17" s="14"/>
      <c r="AB17" s="30"/>
      <c r="AC17" s="30"/>
      <c r="AD17" s="30"/>
    </row>
    <row r="18" spans="1:30" ht="30.75" customHeight="1" x14ac:dyDescent="0.2">
      <c r="A18" s="30"/>
      <c r="B18" s="598"/>
      <c r="C18" s="600"/>
      <c r="D18" s="603"/>
      <c r="E18" s="613"/>
      <c r="F18" s="605"/>
      <c r="G18" s="615" t="s">
        <v>17</v>
      </c>
      <c r="H18" s="607"/>
      <c r="I18" s="607"/>
      <c r="J18" s="607"/>
      <c r="K18" s="608"/>
      <c r="L18" s="615" t="s">
        <v>18</v>
      </c>
      <c r="M18" s="607"/>
      <c r="N18" s="607"/>
      <c r="O18" s="607"/>
      <c r="P18" s="607"/>
      <c r="Q18" s="616" t="s">
        <v>19</v>
      </c>
      <c r="R18" s="641" t="s">
        <v>101</v>
      </c>
      <c r="S18" s="642"/>
      <c r="T18" s="642"/>
      <c r="U18" s="642"/>
      <c r="V18" s="643"/>
      <c r="W18" s="655" t="s">
        <v>73</v>
      </c>
      <c r="X18" s="657" t="s">
        <v>109</v>
      </c>
      <c r="Y18" s="639" t="s">
        <v>110</v>
      </c>
      <c r="Z18" s="653"/>
      <c r="AA18" s="30"/>
      <c r="AB18" s="73"/>
      <c r="AC18" s="30"/>
      <c r="AD18" s="30"/>
    </row>
    <row r="19" spans="1:30" ht="21.75" customHeight="1" thickBot="1" x14ac:dyDescent="0.25">
      <c r="A19" s="30"/>
      <c r="B19" s="598"/>
      <c r="C19" s="601"/>
      <c r="D19" s="603"/>
      <c r="E19" s="614"/>
      <c r="F19" s="605"/>
      <c r="G19" s="31" t="s">
        <v>20</v>
      </c>
      <c r="H19" s="32" t="s">
        <v>21</v>
      </c>
      <c r="I19" s="618" t="s">
        <v>22</v>
      </c>
      <c r="J19" s="619"/>
      <c r="K19" s="33" t="s">
        <v>23</v>
      </c>
      <c r="L19" s="31" t="s">
        <v>20</v>
      </c>
      <c r="M19" s="32" t="s">
        <v>21</v>
      </c>
      <c r="N19" s="618" t="s">
        <v>24</v>
      </c>
      <c r="O19" s="619"/>
      <c r="P19" s="64" t="s">
        <v>23</v>
      </c>
      <c r="Q19" s="617"/>
      <c r="R19" s="177">
        <v>45722</v>
      </c>
      <c r="S19" s="177">
        <v>45723</v>
      </c>
      <c r="T19" s="298">
        <v>45724</v>
      </c>
      <c r="U19" s="298">
        <v>45725</v>
      </c>
      <c r="V19" s="177">
        <v>45726</v>
      </c>
      <c r="W19" s="656"/>
      <c r="X19" s="658"/>
      <c r="Y19" s="640"/>
      <c r="Z19" s="654"/>
      <c r="AA19" s="30"/>
      <c r="AB19" s="73"/>
      <c r="AC19" s="30"/>
      <c r="AD19" s="30"/>
    </row>
    <row r="20" spans="1:30" s="234" customFormat="1" ht="21.75" customHeight="1" thickTop="1" x14ac:dyDescent="0.15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45723</v>
      </c>
      <c r="H20" s="225">
        <v>0.625</v>
      </c>
      <c r="I20" s="625" t="s">
        <v>27</v>
      </c>
      <c r="J20" s="626"/>
      <c r="K20" s="226" t="s">
        <v>28</v>
      </c>
      <c r="L20" s="224">
        <v>45726</v>
      </c>
      <c r="M20" s="225">
        <v>0.29166666666666669</v>
      </c>
      <c r="N20" s="625" t="s">
        <v>27</v>
      </c>
      <c r="O20" s="626"/>
      <c r="P20" s="227" t="s">
        <v>29</v>
      </c>
      <c r="Q20" s="228" t="s">
        <v>104</v>
      </c>
      <c r="R20" s="308"/>
      <c r="S20" s="229" t="s">
        <v>5</v>
      </c>
      <c r="T20" s="229" t="s">
        <v>5</v>
      </c>
      <c r="U20" s="229" t="s">
        <v>5</v>
      </c>
      <c r="V20" s="230"/>
      <c r="W20" s="320"/>
      <c r="X20" s="326" t="s">
        <v>86</v>
      </c>
      <c r="Y20" s="327" t="s">
        <v>86</v>
      </c>
      <c r="Z20" s="340">
        <f t="shared" ref="Z20:Z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464</v>
      </c>
      <c r="AA20" s="232"/>
      <c r="AB20" s="233"/>
      <c r="AC20" s="218"/>
      <c r="AD20" s="218"/>
    </row>
    <row r="21" spans="1:30" s="234" customFormat="1" ht="21.75" customHeight="1" thickBot="1" x14ac:dyDescent="0.2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45723</v>
      </c>
      <c r="H21" s="242">
        <v>0.52083333333333337</v>
      </c>
      <c r="I21" s="595" t="s">
        <v>32</v>
      </c>
      <c r="J21" s="596"/>
      <c r="K21" s="243" t="s">
        <v>33</v>
      </c>
      <c r="L21" s="241">
        <v>45726</v>
      </c>
      <c r="M21" s="242">
        <v>0.8125</v>
      </c>
      <c r="N21" s="631" t="s">
        <v>32</v>
      </c>
      <c r="O21" s="632"/>
      <c r="P21" s="244" t="s">
        <v>34</v>
      </c>
      <c r="Q21" s="245" t="s">
        <v>104</v>
      </c>
      <c r="R21" s="309"/>
      <c r="S21" s="246" t="s">
        <v>5</v>
      </c>
      <c r="T21" s="246" t="s">
        <v>5</v>
      </c>
      <c r="U21" s="246" t="s">
        <v>5</v>
      </c>
      <c r="V21" s="247"/>
      <c r="W21" s="321"/>
      <c r="X21" s="328" t="s">
        <v>86</v>
      </c>
      <c r="Y21" s="329" t="s">
        <v>86</v>
      </c>
      <c r="Z21" s="360">
        <f t="shared" si="0"/>
        <v>489</v>
      </c>
      <c r="AA21" s="235"/>
      <c r="AB21" s="248"/>
      <c r="AC21" s="235"/>
      <c r="AD21" s="235"/>
    </row>
    <row r="22" spans="1:30" s="234" customFormat="1" ht="21.75" customHeight="1" x14ac:dyDescent="0.15">
      <c r="A22" s="249"/>
      <c r="B22" s="250">
        <v>1</v>
      </c>
      <c r="C22" s="251"/>
      <c r="D22" s="252"/>
      <c r="E22" s="253"/>
      <c r="F22" s="254"/>
      <c r="G22" s="255"/>
      <c r="H22" s="256"/>
      <c r="I22" s="627"/>
      <c r="J22" s="628"/>
      <c r="K22" s="257"/>
      <c r="L22" s="255"/>
      <c r="M22" s="256"/>
      <c r="N22" s="629"/>
      <c r="O22" s="630"/>
      <c r="P22" s="258"/>
      <c r="Q22" s="259"/>
      <c r="R22" s="260"/>
      <c r="S22" s="261"/>
      <c r="T22" s="261"/>
      <c r="U22" s="261"/>
      <c r="V22" s="262"/>
      <c r="W22" s="322"/>
      <c r="X22" s="342"/>
      <c r="Y22" s="343"/>
      <c r="Z22" s="361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15">
      <c r="A23" s="249"/>
      <c r="B23" s="263">
        <f t="shared" ref="B23:B46" si="1">B22+1</f>
        <v>2</v>
      </c>
      <c r="C23" s="264"/>
      <c r="D23" s="265"/>
      <c r="E23" s="266"/>
      <c r="F23" s="267"/>
      <c r="G23" s="268"/>
      <c r="H23" s="269"/>
      <c r="I23" s="566"/>
      <c r="J23" s="567"/>
      <c r="K23" s="270"/>
      <c r="L23" s="268"/>
      <c r="M23" s="269"/>
      <c r="N23" s="566"/>
      <c r="O23" s="567"/>
      <c r="P23" s="271"/>
      <c r="Q23" s="272"/>
      <c r="R23" s="273"/>
      <c r="S23" s="274"/>
      <c r="T23" s="274"/>
      <c r="U23" s="274"/>
      <c r="V23" s="275"/>
      <c r="W23" s="323"/>
      <c r="X23" s="344"/>
      <c r="Y23" s="345"/>
      <c r="Z23" s="359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15">
      <c r="A24" s="249"/>
      <c r="B24" s="263">
        <f t="shared" si="1"/>
        <v>3</v>
      </c>
      <c r="C24" s="264"/>
      <c r="D24" s="265"/>
      <c r="E24" s="266"/>
      <c r="F24" s="278"/>
      <c r="G24" s="268"/>
      <c r="H24" s="269"/>
      <c r="I24" s="566"/>
      <c r="J24" s="567"/>
      <c r="K24" s="270"/>
      <c r="L24" s="268"/>
      <c r="M24" s="269"/>
      <c r="N24" s="566"/>
      <c r="O24" s="567"/>
      <c r="P24" s="271"/>
      <c r="Q24" s="272"/>
      <c r="R24" s="273"/>
      <c r="S24" s="274"/>
      <c r="T24" s="274"/>
      <c r="U24" s="274"/>
      <c r="V24" s="275"/>
      <c r="W24" s="323"/>
      <c r="X24" s="344"/>
      <c r="Y24" s="345"/>
      <c r="Z24" s="359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566"/>
      <c r="J25" s="567"/>
      <c r="K25" s="270"/>
      <c r="L25" s="268"/>
      <c r="M25" s="269"/>
      <c r="N25" s="566"/>
      <c r="O25" s="567"/>
      <c r="P25" s="271"/>
      <c r="Q25" s="272"/>
      <c r="R25" s="273"/>
      <c r="S25" s="274"/>
      <c r="T25" s="274"/>
      <c r="U25" s="274"/>
      <c r="V25" s="275"/>
      <c r="W25" s="323"/>
      <c r="X25" s="344"/>
      <c r="Y25" s="345"/>
      <c r="Z25" s="359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15">
      <c r="A26" s="249"/>
      <c r="B26" s="263">
        <f t="shared" si="1"/>
        <v>5</v>
      </c>
      <c r="C26" s="264"/>
      <c r="D26" s="265"/>
      <c r="E26" s="266"/>
      <c r="F26" s="278"/>
      <c r="G26" s="268"/>
      <c r="H26" s="269"/>
      <c r="I26" s="566"/>
      <c r="J26" s="567"/>
      <c r="K26" s="270"/>
      <c r="L26" s="268"/>
      <c r="M26" s="269"/>
      <c r="N26" s="566"/>
      <c r="O26" s="567"/>
      <c r="P26" s="271"/>
      <c r="Q26" s="272"/>
      <c r="R26" s="273"/>
      <c r="S26" s="274"/>
      <c r="T26" s="274"/>
      <c r="U26" s="274"/>
      <c r="V26" s="275"/>
      <c r="W26" s="323"/>
      <c r="X26" s="344"/>
      <c r="Y26" s="345"/>
      <c r="Z26" s="359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15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566"/>
      <c r="J27" s="567"/>
      <c r="K27" s="270"/>
      <c r="L27" s="268"/>
      <c r="M27" s="269"/>
      <c r="N27" s="566"/>
      <c r="O27" s="567"/>
      <c r="P27" s="271"/>
      <c r="Q27" s="272"/>
      <c r="R27" s="273"/>
      <c r="S27" s="274"/>
      <c r="T27" s="274"/>
      <c r="U27" s="274"/>
      <c r="V27" s="275"/>
      <c r="W27" s="323"/>
      <c r="X27" s="344"/>
      <c r="Y27" s="345"/>
      <c r="Z27" s="359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15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566"/>
      <c r="J28" s="567"/>
      <c r="K28" s="270"/>
      <c r="L28" s="268"/>
      <c r="M28" s="269"/>
      <c r="N28" s="566"/>
      <c r="O28" s="567"/>
      <c r="P28" s="271"/>
      <c r="Q28" s="272"/>
      <c r="R28" s="273"/>
      <c r="S28" s="274"/>
      <c r="T28" s="274"/>
      <c r="U28" s="274"/>
      <c r="V28" s="275"/>
      <c r="W28" s="323"/>
      <c r="X28" s="344"/>
      <c r="Y28" s="345"/>
      <c r="Z28" s="359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15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566"/>
      <c r="J29" s="567"/>
      <c r="K29" s="270"/>
      <c r="L29" s="268"/>
      <c r="M29" s="269"/>
      <c r="N29" s="566"/>
      <c r="O29" s="567"/>
      <c r="P29" s="271"/>
      <c r="Q29" s="272"/>
      <c r="R29" s="273"/>
      <c r="S29" s="274"/>
      <c r="T29" s="274"/>
      <c r="U29" s="274"/>
      <c r="V29" s="275"/>
      <c r="W29" s="323"/>
      <c r="X29" s="344"/>
      <c r="Y29" s="345"/>
      <c r="Z29" s="359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15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566"/>
      <c r="J30" s="567"/>
      <c r="K30" s="270"/>
      <c r="L30" s="268"/>
      <c r="M30" s="269"/>
      <c r="N30" s="566"/>
      <c r="O30" s="567"/>
      <c r="P30" s="271"/>
      <c r="Q30" s="272"/>
      <c r="R30" s="273"/>
      <c r="S30" s="274"/>
      <c r="T30" s="274"/>
      <c r="U30" s="274"/>
      <c r="V30" s="275"/>
      <c r="W30" s="323"/>
      <c r="X30" s="344"/>
      <c r="Y30" s="345"/>
      <c r="Z30" s="359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15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566"/>
      <c r="J31" s="567"/>
      <c r="K31" s="270"/>
      <c r="L31" s="268"/>
      <c r="M31" s="269"/>
      <c r="N31" s="566"/>
      <c r="O31" s="567"/>
      <c r="P31" s="271"/>
      <c r="Q31" s="272"/>
      <c r="R31" s="273"/>
      <c r="S31" s="274"/>
      <c r="T31" s="274"/>
      <c r="U31" s="274"/>
      <c r="V31" s="275"/>
      <c r="W31" s="323"/>
      <c r="X31" s="344"/>
      <c r="Y31" s="345"/>
      <c r="Z31" s="359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15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566"/>
      <c r="J32" s="567"/>
      <c r="K32" s="270"/>
      <c r="L32" s="268"/>
      <c r="M32" s="269"/>
      <c r="N32" s="566"/>
      <c r="O32" s="567"/>
      <c r="P32" s="271"/>
      <c r="Q32" s="272"/>
      <c r="R32" s="273"/>
      <c r="S32" s="274"/>
      <c r="T32" s="274"/>
      <c r="U32" s="274"/>
      <c r="V32" s="275"/>
      <c r="W32" s="323"/>
      <c r="X32" s="344"/>
      <c r="Y32" s="345"/>
      <c r="Z32" s="359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15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566"/>
      <c r="J33" s="567"/>
      <c r="K33" s="270"/>
      <c r="L33" s="268"/>
      <c r="M33" s="269"/>
      <c r="N33" s="566"/>
      <c r="O33" s="567"/>
      <c r="P33" s="271"/>
      <c r="Q33" s="272"/>
      <c r="R33" s="273"/>
      <c r="S33" s="274"/>
      <c r="T33" s="274"/>
      <c r="U33" s="274"/>
      <c r="V33" s="275"/>
      <c r="W33" s="323"/>
      <c r="X33" s="344"/>
      <c r="Y33" s="345"/>
      <c r="Z33" s="359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15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566"/>
      <c r="J34" s="567"/>
      <c r="K34" s="270"/>
      <c r="L34" s="268"/>
      <c r="M34" s="269"/>
      <c r="N34" s="566"/>
      <c r="O34" s="567"/>
      <c r="P34" s="271"/>
      <c r="Q34" s="272"/>
      <c r="R34" s="273"/>
      <c r="S34" s="274"/>
      <c r="T34" s="274"/>
      <c r="U34" s="274"/>
      <c r="V34" s="275"/>
      <c r="W34" s="323"/>
      <c r="X34" s="344"/>
      <c r="Y34" s="345"/>
      <c r="Z34" s="359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15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566"/>
      <c r="J35" s="567"/>
      <c r="K35" s="270"/>
      <c r="L35" s="268"/>
      <c r="M35" s="269"/>
      <c r="N35" s="566"/>
      <c r="O35" s="567"/>
      <c r="P35" s="271"/>
      <c r="Q35" s="272"/>
      <c r="R35" s="273"/>
      <c r="S35" s="274"/>
      <c r="T35" s="274"/>
      <c r="U35" s="274"/>
      <c r="V35" s="275"/>
      <c r="W35" s="323"/>
      <c r="X35" s="344"/>
      <c r="Y35" s="345"/>
      <c r="Z35" s="359">
        <f t="shared" si="0"/>
        <v>0</v>
      </c>
      <c r="AA35" s="249"/>
      <c r="AC35" s="249"/>
      <c r="AD35" s="249"/>
    </row>
    <row r="36" spans="1:30" s="234" customFormat="1" ht="21.75" customHeight="1" x14ac:dyDescent="0.15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566"/>
      <c r="J36" s="567"/>
      <c r="K36" s="270"/>
      <c r="L36" s="268"/>
      <c r="M36" s="269"/>
      <c r="N36" s="566"/>
      <c r="O36" s="567"/>
      <c r="P36" s="271"/>
      <c r="Q36" s="272"/>
      <c r="R36" s="273"/>
      <c r="S36" s="274"/>
      <c r="T36" s="274"/>
      <c r="U36" s="274"/>
      <c r="V36" s="275"/>
      <c r="W36" s="323"/>
      <c r="X36" s="344"/>
      <c r="Y36" s="345"/>
      <c r="Z36" s="359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15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566"/>
      <c r="J37" s="567"/>
      <c r="K37" s="270"/>
      <c r="L37" s="268"/>
      <c r="M37" s="269"/>
      <c r="N37" s="566"/>
      <c r="O37" s="567"/>
      <c r="P37" s="271"/>
      <c r="Q37" s="272"/>
      <c r="R37" s="273"/>
      <c r="S37" s="274"/>
      <c r="T37" s="274"/>
      <c r="U37" s="274"/>
      <c r="V37" s="275"/>
      <c r="W37" s="323"/>
      <c r="X37" s="344"/>
      <c r="Y37" s="345"/>
      <c r="Z37" s="359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15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566"/>
      <c r="J38" s="567"/>
      <c r="K38" s="270"/>
      <c r="L38" s="268"/>
      <c r="M38" s="269"/>
      <c r="N38" s="566"/>
      <c r="O38" s="567"/>
      <c r="P38" s="271"/>
      <c r="Q38" s="272"/>
      <c r="R38" s="273"/>
      <c r="S38" s="274"/>
      <c r="T38" s="274"/>
      <c r="U38" s="274"/>
      <c r="V38" s="275"/>
      <c r="W38" s="323"/>
      <c r="X38" s="344"/>
      <c r="Y38" s="345"/>
      <c r="Z38" s="359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15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566"/>
      <c r="J39" s="567"/>
      <c r="K39" s="270"/>
      <c r="L39" s="268"/>
      <c r="M39" s="269"/>
      <c r="N39" s="566"/>
      <c r="O39" s="567"/>
      <c r="P39" s="271"/>
      <c r="Q39" s="272"/>
      <c r="R39" s="273"/>
      <c r="S39" s="274"/>
      <c r="T39" s="274"/>
      <c r="U39" s="274"/>
      <c r="V39" s="275"/>
      <c r="W39" s="323"/>
      <c r="X39" s="344"/>
      <c r="Y39" s="345"/>
      <c r="Z39" s="359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15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566"/>
      <c r="J40" s="567"/>
      <c r="K40" s="270"/>
      <c r="L40" s="268"/>
      <c r="M40" s="269"/>
      <c r="N40" s="566"/>
      <c r="O40" s="567"/>
      <c r="P40" s="271"/>
      <c r="Q40" s="272"/>
      <c r="R40" s="273"/>
      <c r="S40" s="274"/>
      <c r="T40" s="274"/>
      <c r="U40" s="274"/>
      <c r="V40" s="275"/>
      <c r="W40" s="323"/>
      <c r="X40" s="344"/>
      <c r="Y40" s="345"/>
      <c r="Z40" s="359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15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566"/>
      <c r="J41" s="567"/>
      <c r="K41" s="270"/>
      <c r="L41" s="268"/>
      <c r="M41" s="269"/>
      <c r="N41" s="566"/>
      <c r="O41" s="567"/>
      <c r="P41" s="271"/>
      <c r="Q41" s="272"/>
      <c r="R41" s="273"/>
      <c r="S41" s="274"/>
      <c r="T41" s="274"/>
      <c r="U41" s="274"/>
      <c r="V41" s="275"/>
      <c r="W41" s="323"/>
      <c r="X41" s="344"/>
      <c r="Y41" s="345"/>
      <c r="Z41" s="359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15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566"/>
      <c r="J42" s="567"/>
      <c r="K42" s="270"/>
      <c r="L42" s="268"/>
      <c r="M42" s="269"/>
      <c r="N42" s="566"/>
      <c r="O42" s="567"/>
      <c r="P42" s="271"/>
      <c r="Q42" s="272"/>
      <c r="R42" s="273"/>
      <c r="S42" s="274"/>
      <c r="T42" s="274"/>
      <c r="U42" s="274"/>
      <c r="V42" s="275"/>
      <c r="W42" s="323"/>
      <c r="X42" s="344"/>
      <c r="Y42" s="345"/>
      <c r="Z42" s="359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15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566"/>
      <c r="J43" s="567"/>
      <c r="K43" s="270"/>
      <c r="L43" s="268"/>
      <c r="M43" s="269"/>
      <c r="N43" s="566"/>
      <c r="O43" s="567"/>
      <c r="P43" s="271"/>
      <c r="Q43" s="272"/>
      <c r="R43" s="273"/>
      <c r="S43" s="274"/>
      <c r="T43" s="274"/>
      <c r="U43" s="274"/>
      <c r="V43" s="275"/>
      <c r="W43" s="323"/>
      <c r="X43" s="344"/>
      <c r="Y43" s="345"/>
      <c r="Z43" s="359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15">
      <c r="A44" s="249"/>
      <c r="B44" s="279">
        <f t="shared" si="1"/>
        <v>23</v>
      </c>
      <c r="C44" s="280"/>
      <c r="D44" s="265"/>
      <c r="E44" s="266"/>
      <c r="F44" s="278"/>
      <c r="G44" s="268"/>
      <c r="H44" s="269"/>
      <c r="I44" s="566"/>
      <c r="J44" s="567"/>
      <c r="K44" s="270"/>
      <c r="L44" s="268"/>
      <c r="M44" s="269"/>
      <c r="N44" s="566"/>
      <c r="O44" s="567"/>
      <c r="P44" s="271"/>
      <c r="Q44" s="272"/>
      <c r="R44" s="273"/>
      <c r="S44" s="274"/>
      <c r="T44" s="274"/>
      <c r="U44" s="274"/>
      <c r="V44" s="275"/>
      <c r="W44" s="323"/>
      <c r="X44" s="344"/>
      <c r="Y44" s="345"/>
      <c r="Z44" s="359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15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566"/>
      <c r="J45" s="567"/>
      <c r="K45" s="270"/>
      <c r="L45" s="268"/>
      <c r="M45" s="269"/>
      <c r="N45" s="566"/>
      <c r="O45" s="567"/>
      <c r="P45" s="271"/>
      <c r="Q45" s="272"/>
      <c r="R45" s="273"/>
      <c r="S45" s="274"/>
      <c r="T45" s="274"/>
      <c r="U45" s="274"/>
      <c r="V45" s="275"/>
      <c r="W45" s="323"/>
      <c r="X45" s="344"/>
      <c r="Y45" s="345"/>
      <c r="Z45" s="359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578"/>
      <c r="J46" s="579"/>
      <c r="K46" s="287"/>
      <c r="L46" s="285"/>
      <c r="M46" s="286"/>
      <c r="N46" s="578"/>
      <c r="O46" s="579"/>
      <c r="P46" s="288"/>
      <c r="Q46" s="532"/>
      <c r="R46" s="289"/>
      <c r="S46" s="290"/>
      <c r="T46" s="290"/>
      <c r="U46" s="290"/>
      <c r="V46" s="291"/>
      <c r="W46" s="324"/>
      <c r="X46" s="346"/>
      <c r="Y46" s="347"/>
      <c r="Z46" s="292">
        <f t="shared" si="0"/>
        <v>0</v>
      </c>
      <c r="AA46" s="249"/>
      <c r="AB46" s="249"/>
      <c r="AC46" s="249"/>
      <c r="AD46" s="249"/>
    </row>
    <row r="47" spans="1:30" s="296" customFormat="1" ht="21.75" customHeight="1" thickBot="1" x14ac:dyDescent="0.2">
      <c r="A47" s="293"/>
      <c r="B47" s="294"/>
      <c r="C47" s="294"/>
      <c r="D47" s="580" t="s">
        <v>77</v>
      </c>
      <c r="E47" s="581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5"/>
      <c r="AB47" s="293"/>
      <c r="AC47" s="293"/>
      <c r="AD47" s="293"/>
    </row>
    <row r="48" spans="1:30" s="144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62" t="s">
        <v>79</v>
      </c>
      <c r="X48" s="563"/>
      <c r="Y48" s="564"/>
      <c r="Z48" s="209">
        <f>SUM(Z22:Z46)</f>
        <v>0</v>
      </c>
      <c r="AA48" s="88"/>
      <c r="AC48" s="85"/>
      <c r="AD48" s="85"/>
    </row>
    <row r="49" spans="1:30" s="144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62" t="s">
        <v>111</v>
      </c>
      <c r="X49" s="563"/>
      <c r="Y49" s="564"/>
      <c r="Z49" s="318">
        <f ca="1">IF(Y69&gt;Y68,(Z48-F47-Y71)*0.1,0)</f>
        <v>0</v>
      </c>
    </row>
    <row r="50" spans="1:30" s="84" customFormat="1" ht="21.75" customHeight="1" thickBot="1" x14ac:dyDescent="0.25">
      <c r="A50" s="85"/>
      <c r="B50" s="582" t="s">
        <v>68</v>
      </c>
      <c r="C50" s="582"/>
      <c r="D50" s="582"/>
      <c r="E50" s="166"/>
      <c r="F50" s="86"/>
      <c r="G50" s="145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568" t="s">
        <v>80</v>
      </c>
      <c r="S50" s="569"/>
      <c r="T50" s="570"/>
      <c r="U50" s="86"/>
      <c r="W50" s="562" t="s">
        <v>79</v>
      </c>
      <c r="X50" s="563"/>
      <c r="Y50" s="564"/>
      <c r="Z50" s="318">
        <f ca="1">+Z48+Z49</f>
        <v>0</v>
      </c>
    </row>
    <row r="51" spans="1:30" ht="21.75" customHeight="1" x14ac:dyDescent="0.2">
      <c r="A51" s="27"/>
      <c r="B51" s="561" t="s">
        <v>139</v>
      </c>
      <c r="C51" s="561"/>
      <c r="D51" s="561"/>
      <c r="E51" s="561"/>
      <c r="F51" s="561"/>
      <c r="G51" s="561" t="s">
        <v>118</v>
      </c>
      <c r="H51" s="565"/>
      <c r="I51" s="565"/>
      <c r="J51" s="89" t="s">
        <v>35</v>
      </c>
      <c r="K51" s="35"/>
      <c r="L51" s="27"/>
      <c r="M51" s="577" t="s">
        <v>65</v>
      </c>
      <c r="N51" s="577"/>
      <c r="O51" s="577"/>
      <c r="P51" s="577"/>
      <c r="Q51" s="577"/>
      <c r="R51" s="571"/>
      <c r="S51" s="572"/>
      <c r="T51" s="573"/>
      <c r="U51" s="85"/>
      <c r="V51" s="27"/>
      <c r="W51" s="63"/>
      <c r="X51" s="63"/>
      <c r="Y51" s="211"/>
    </row>
    <row r="52" spans="1:30" ht="21.75" customHeight="1" thickBot="1" x14ac:dyDescent="0.25">
      <c r="A52" s="27"/>
      <c r="B52" s="561"/>
      <c r="C52" s="561"/>
      <c r="D52" s="561"/>
      <c r="E52" s="561"/>
      <c r="F52" s="561"/>
      <c r="G52" s="561" t="s">
        <v>119</v>
      </c>
      <c r="H52" s="565"/>
      <c r="I52" s="565"/>
      <c r="J52" s="334" t="s">
        <v>120</v>
      </c>
      <c r="K52" s="35"/>
      <c r="L52" s="4"/>
      <c r="M52" s="577"/>
      <c r="N52" s="577"/>
      <c r="O52" s="577"/>
      <c r="P52" s="577"/>
      <c r="Q52" s="577"/>
      <c r="R52" s="574"/>
      <c r="S52" s="575"/>
      <c r="T52" s="576"/>
      <c r="U52" s="85"/>
      <c r="V52" s="27"/>
      <c r="W52" s="63"/>
      <c r="X52" s="63"/>
      <c r="Y52" s="211"/>
    </row>
    <row r="53" spans="1:30" ht="21.75" customHeight="1" x14ac:dyDescent="0.2">
      <c r="A53" s="27"/>
      <c r="B53" s="561"/>
      <c r="C53" s="561"/>
      <c r="D53" s="561"/>
      <c r="E53" s="561"/>
      <c r="F53" s="561"/>
      <c r="G53" s="561" t="s">
        <v>121</v>
      </c>
      <c r="H53" s="565"/>
      <c r="I53" s="565"/>
      <c r="J53" s="212" t="s">
        <v>37</v>
      </c>
      <c r="K53" s="35"/>
      <c r="L53" s="4"/>
      <c r="M53" s="577"/>
      <c r="N53" s="577"/>
      <c r="O53" s="577"/>
      <c r="P53" s="577"/>
      <c r="Q53" s="577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61"/>
      <c r="C54" s="561"/>
      <c r="D54" s="561"/>
      <c r="E54" s="561"/>
      <c r="F54" s="561"/>
      <c r="G54" s="94"/>
      <c r="H54" s="94"/>
      <c r="I54" s="94"/>
      <c r="J54" s="94"/>
      <c r="K54" s="35"/>
      <c r="L54" s="4"/>
      <c r="M54" s="577"/>
      <c r="N54" s="577"/>
      <c r="O54" s="577"/>
      <c r="P54" s="577"/>
      <c r="Q54" s="577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61"/>
      <c r="C55" s="561"/>
      <c r="D55" s="561"/>
      <c r="E55" s="561"/>
      <c r="F55" s="561"/>
      <c r="G55" s="35"/>
      <c r="H55" s="35"/>
      <c r="I55" s="35"/>
      <c r="J55" s="35"/>
      <c r="K55" s="35"/>
      <c r="L55" s="4"/>
      <c r="M55" s="577"/>
      <c r="N55" s="577"/>
      <c r="O55" s="577"/>
      <c r="P55" s="577"/>
      <c r="Q55" s="577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 x14ac:dyDescent="0.2">
      <c r="A56" s="4"/>
      <c r="B56" s="561"/>
      <c r="C56" s="561"/>
      <c r="D56" s="561"/>
      <c r="E56" s="561"/>
      <c r="F56" s="561"/>
      <c r="G56" s="34"/>
      <c r="H56" s="37"/>
      <c r="I56" s="4"/>
      <c r="J56" s="4"/>
      <c r="K56" s="4"/>
      <c r="L56" s="4"/>
      <c r="M56" s="577"/>
      <c r="N56" s="577"/>
      <c r="O56" s="577"/>
      <c r="P56" s="577"/>
      <c r="Q56" s="577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D59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D60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7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30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D6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5"/>
      <c r="AA63" s="4"/>
      <c r="AB63" s="4"/>
      <c r="AC63" s="4"/>
    </row>
    <row r="64" spans="1:30" ht="21.75" hidden="1" customHeight="1" x14ac:dyDescent="0.2">
      <c r="A64" s="4"/>
      <c r="B64" s="4"/>
      <c r="C64" s="83"/>
      <c r="D64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6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DATEVALUE("15/2/2025")</f>
        <v>45703</v>
      </c>
      <c r="Z68" s="187">
        <v>45703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45688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9">
        <f>+W62*150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password="C7EC" sheet="1" objects="1" scenarios="1" selectLockedCells="1"/>
  <dataConsolidate/>
  <mergeCells count="100">
    <mergeCell ref="Y7:Y8"/>
    <mergeCell ref="X16:Y17"/>
    <mergeCell ref="Y18:Y19"/>
    <mergeCell ref="R18:V18"/>
    <mergeCell ref="R3:T3"/>
    <mergeCell ref="W6:W7"/>
    <mergeCell ref="X6:X7"/>
    <mergeCell ref="O11:T11"/>
    <mergeCell ref="U11:Z13"/>
    <mergeCell ref="Z16:Z19"/>
    <mergeCell ref="W18:W19"/>
    <mergeCell ref="X18:X19"/>
    <mergeCell ref="W16:W17"/>
    <mergeCell ref="O12:S12"/>
    <mergeCell ref="O13:S13"/>
    <mergeCell ref="O14:S14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N21:O21"/>
    <mergeCell ref="E16:E19"/>
    <mergeCell ref="G18:K18"/>
    <mergeCell ref="L18:P18"/>
    <mergeCell ref="Q18:Q19"/>
    <mergeCell ref="I19:J19"/>
    <mergeCell ref="N19:O19"/>
    <mergeCell ref="Q16:V17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I27:J27"/>
    <mergeCell ref="I34:J34"/>
    <mergeCell ref="B16:B19"/>
    <mergeCell ref="C16:C19"/>
    <mergeCell ref="D16:D19"/>
    <mergeCell ref="F16:F19"/>
    <mergeCell ref="G16:P17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R8:T8"/>
    <mergeCell ref="B51:F56"/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</mergeCells>
  <conditionalFormatting sqref="K20:K46 H20:I20 E20:F20 E21:I46">
    <cfRule type="containsText" dxfId="26" priority="4" stopIfTrue="1" operator="containsText" text="kg">
      <formula>NOT(ISERROR(SEARCH(("kg"),(J20))))</formula>
    </cfRule>
  </conditionalFormatting>
  <conditionalFormatting sqref="L45">
    <cfRule type="containsText" dxfId="25" priority="5" stopIfTrue="1" operator="containsText" text="kg">
      <formula>NOT(ISERROR(SEARCH(("kg"),(Q46))))</formula>
    </cfRule>
  </conditionalFormatting>
  <conditionalFormatting sqref="L46 P20:Q46">
    <cfRule type="containsText" dxfId="24" priority="6" stopIfTrue="1" operator="containsText" text="kg">
      <formula>NOT(ISERROR(SEARCH(("kg"),(#REF!))))</formula>
    </cfRule>
  </conditionalFormatting>
  <conditionalFormatting sqref="G20">
    <cfRule type="containsText" dxfId="23" priority="1" stopIfTrue="1" operator="containsText" text="kg">
      <formula>NOT(ISERROR(SEARCH(("kg"),(L20))))</formula>
    </cfRule>
  </conditionalFormatting>
  <conditionalFormatting sqref="L20:L44">
    <cfRule type="containsText" dxfId="22" priority="7" stopIfTrue="1" operator="containsText" text="kg">
      <formula>NOT(ISERROR(SEARCH(("kg"),(Q20))))</formula>
    </cfRule>
  </conditionalFormatting>
  <conditionalFormatting sqref="M20:N46">
    <cfRule type="containsText" dxfId="21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"Single,Twin (2 Beds),Triple"</formula1>
    </dataValidation>
    <dataValidation type="list" allowBlank="1" showErrorMessage="1" sqref="Q20:Q46" xr:uid="{00000000-0002-0000-0100-000003000000}">
      <formula1>"BB"</formula1>
    </dataValidation>
    <dataValidation type="list" allowBlank="1" showErrorMessage="1" sqref="G20:G46 L20:L46" xr:uid="{00000000-0002-0000-0100-000004000000}">
      <formula1>"06-03-2025,07-03-2025,08-03-2025,09-03-2025,10-03-2025,11-03-2025,12-03-2025,13-03-2025"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FF3399"/>
    <pageSetUpPr fitToPage="1"/>
  </sheetPr>
  <dimension ref="A1:AA1003"/>
  <sheetViews>
    <sheetView showGridLines="0" showZeros="0" topLeftCell="A3" zoomScale="67" zoomScaleNormal="67" workbookViewId="0">
      <selection activeCell="H22" sqref="H22"/>
    </sheetView>
  </sheetViews>
  <sheetFormatPr baseColWidth="10" defaultColWidth="14.3984375" defaultRowHeight="15" customHeight="1" x14ac:dyDescent="0.2"/>
  <cols>
    <col min="1" max="1" width="2.796875" style="365" customWidth="1"/>
    <col min="2" max="2" width="9.796875" style="365" customWidth="1"/>
    <col min="3" max="3" width="40.796875" style="365" customWidth="1"/>
    <col min="4" max="4" width="35.796875" style="365" customWidth="1"/>
    <col min="5" max="5" width="10.796875" style="365" customWidth="1"/>
    <col min="6" max="6" width="16.796875" style="365" customWidth="1"/>
    <col min="7" max="7" width="15.796875" style="365" customWidth="1"/>
    <col min="8" max="13" width="17.796875" style="365" customWidth="1"/>
    <col min="14" max="14" width="17.59765625" style="365" customWidth="1"/>
    <col min="15" max="21" width="17.796875" style="365" customWidth="1"/>
    <col min="22" max="22" width="16.3984375" style="365" customWidth="1"/>
    <col min="23" max="24" width="12.796875" style="365" customWidth="1"/>
    <col min="25" max="26" width="12.59765625" style="365" customWidth="1"/>
    <col min="27" max="16384" width="14.3984375" style="365"/>
  </cols>
  <sheetData>
    <row r="1" spans="1:26" ht="33" customHeight="1" x14ac:dyDescent="0.45">
      <c r="A1" s="362"/>
      <c r="B1" s="696" t="s">
        <v>126</v>
      </c>
      <c r="C1" s="697"/>
      <c r="D1" s="697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4"/>
      <c r="S1" s="364"/>
      <c r="T1" s="364"/>
      <c r="U1" s="364"/>
      <c r="W1" s="362"/>
      <c r="X1" s="362"/>
      <c r="Y1" s="362"/>
      <c r="Z1" s="362"/>
    </row>
    <row r="2" spans="1:26" ht="42" customHeight="1" x14ac:dyDescent="0.2">
      <c r="A2" s="362"/>
      <c r="B2" s="118"/>
      <c r="C2" s="118"/>
      <c r="D2" s="118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W2" s="366"/>
      <c r="X2" s="367"/>
      <c r="Y2" s="362"/>
      <c r="Z2" s="362"/>
    </row>
    <row r="3" spans="1:26" ht="42.75" customHeight="1" x14ac:dyDescent="0.2">
      <c r="A3" s="362"/>
      <c r="B3" s="698" t="s">
        <v>125</v>
      </c>
      <c r="C3" s="698"/>
      <c r="D3" s="698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W3" s="362"/>
      <c r="X3" s="362"/>
      <c r="Y3" s="362"/>
      <c r="Z3" s="362"/>
    </row>
    <row r="4" spans="1:26" ht="21.75" customHeight="1" thickBot="1" x14ac:dyDescent="0.25">
      <c r="A4" s="362"/>
      <c r="B4" s="119" t="s">
        <v>6</v>
      </c>
      <c r="C4" s="118"/>
      <c r="D4" s="118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T4" s="369"/>
      <c r="U4" s="366"/>
      <c r="V4" s="366"/>
      <c r="W4" s="367"/>
    </row>
    <row r="5" spans="1:26" ht="27" customHeight="1" thickBot="1" x14ac:dyDescent="0.25">
      <c r="A5" s="362"/>
      <c r="B5" s="119" t="s">
        <v>7</v>
      </c>
      <c r="C5" s="120" t="s">
        <v>8</v>
      </c>
      <c r="D5" s="118"/>
      <c r="E5" s="362"/>
      <c r="F5" s="362"/>
      <c r="G5" s="362"/>
      <c r="H5" s="362"/>
      <c r="I5" s="362"/>
      <c r="J5" s="362"/>
      <c r="K5" s="362"/>
      <c r="L5" s="362"/>
      <c r="M5" s="362"/>
      <c r="N5" s="699" t="s">
        <v>127</v>
      </c>
      <c r="O5" s="700"/>
      <c r="P5" s="701"/>
    </row>
    <row r="6" spans="1:26" ht="35.25" customHeight="1" thickBot="1" x14ac:dyDescent="0.25">
      <c r="A6" s="362"/>
      <c r="B6" s="370"/>
      <c r="C6" s="118"/>
      <c r="D6" s="118"/>
      <c r="E6" s="362"/>
      <c r="F6" s="362"/>
      <c r="G6" s="362"/>
      <c r="H6" s="362"/>
      <c r="I6" s="362"/>
      <c r="J6" s="362"/>
      <c r="K6" s="362"/>
      <c r="L6" s="362"/>
      <c r="M6" s="362"/>
      <c r="N6" s="702" t="s">
        <v>128</v>
      </c>
      <c r="O6" s="703"/>
      <c r="P6" s="371" t="s">
        <v>129</v>
      </c>
    </row>
    <row r="7" spans="1:26" ht="28.5" customHeight="1" thickBot="1" x14ac:dyDescent="0.25">
      <c r="A7" s="362"/>
      <c r="B7" s="362"/>
      <c r="C7" s="26"/>
      <c r="D7" s="478"/>
      <c r="E7" s="478"/>
      <c r="F7" s="478"/>
      <c r="G7" s="478"/>
      <c r="H7" s="478"/>
      <c r="I7" s="362"/>
      <c r="J7" s="362"/>
      <c r="K7" s="362"/>
      <c r="L7" s="362"/>
      <c r="M7" s="362"/>
      <c r="N7" s="372" t="s">
        <v>130</v>
      </c>
      <c r="O7" s="519" t="s">
        <v>131</v>
      </c>
      <c r="P7" s="373" t="s">
        <v>132</v>
      </c>
    </row>
    <row r="8" spans="1:26" ht="28.5" customHeight="1" thickBot="1" x14ac:dyDescent="0.25">
      <c r="A8" s="362"/>
      <c r="C8" s="374"/>
      <c r="D8" s="362"/>
      <c r="E8" s="362"/>
      <c r="F8" s="362"/>
      <c r="G8" s="362"/>
      <c r="H8" s="362"/>
      <c r="I8" s="362"/>
      <c r="J8" s="362"/>
      <c r="K8" s="362"/>
      <c r="L8" s="362"/>
      <c r="M8" s="375" t="s">
        <v>133</v>
      </c>
      <c r="N8" s="376">
        <v>25</v>
      </c>
      <c r="O8" s="520">
        <v>25</v>
      </c>
      <c r="P8" s="498">
        <v>15</v>
      </c>
      <c r="Q8" s="500"/>
    </row>
    <row r="9" spans="1:26" ht="28.5" customHeight="1" x14ac:dyDescent="0.2">
      <c r="A9" s="362"/>
      <c r="B9" s="377" t="s">
        <v>9</v>
      </c>
      <c r="C9" s="374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480"/>
      <c r="Q9" s="499"/>
    </row>
    <row r="10" spans="1:26" ht="21.75" customHeight="1" thickBot="1" x14ac:dyDescent="0.25">
      <c r="A10" s="362"/>
      <c r="B10" s="378" t="s">
        <v>0</v>
      </c>
      <c r="C10" s="378"/>
      <c r="D10" s="378"/>
      <c r="E10" s="379"/>
      <c r="F10" s="380" t="s">
        <v>1</v>
      </c>
      <c r="G10" s="379"/>
      <c r="H10" s="379"/>
      <c r="I10" s="379"/>
      <c r="J10" s="362"/>
      <c r="K10" s="362"/>
      <c r="L10" s="362"/>
      <c r="M10" s="362"/>
      <c r="N10" s="362"/>
      <c r="O10" s="362"/>
      <c r="P10" s="362"/>
      <c r="R10" s="362"/>
      <c r="S10" s="362"/>
    </row>
    <row r="11" spans="1:26" ht="24" customHeight="1" thickBot="1" x14ac:dyDescent="0.4">
      <c r="A11" s="362"/>
      <c r="B11" s="585">
        <f>Summary!$A$11</f>
        <v>0</v>
      </c>
      <c r="C11" s="586"/>
      <c r="D11" s="586"/>
      <c r="E11" s="477"/>
      <c r="F11" s="586">
        <f>Summary!$A$17</f>
        <v>0</v>
      </c>
      <c r="G11" s="586">
        <f>Summary!$A$17</f>
        <v>0</v>
      </c>
      <c r="H11" s="586">
        <f>Summary!$A$17</f>
        <v>0</v>
      </c>
      <c r="I11" s="586">
        <f>Summary!$A$17</f>
        <v>0</v>
      </c>
      <c r="J11" s="587">
        <f>Summary!$A$17</f>
        <v>0</v>
      </c>
      <c r="K11" s="382"/>
      <c r="L11" s="704" t="str">
        <f>IF(Summary!A11="","Please fill Federation Name (Summary Sheet)","")</f>
        <v>Please fill Federation Name (Summary Sheet)</v>
      </c>
      <c r="M11" s="704"/>
      <c r="N11" s="704"/>
      <c r="O11" s="704"/>
      <c r="P11" s="704"/>
      <c r="Q11" s="704"/>
    </row>
    <row r="12" spans="1:26" ht="21.75" customHeight="1" thickBot="1" x14ac:dyDescent="0.4">
      <c r="A12" s="362"/>
      <c r="B12" s="378" t="s">
        <v>2</v>
      </c>
      <c r="C12" s="378"/>
      <c r="D12" s="378"/>
      <c r="E12" s="383"/>
      <c r="F12" s="384" t="s">
        <v>3</v>
      </c>
      <c r="G12" s="385"/>
      <c r="H12" s="385"/>
      <c r="I12" s="385"/>
      <c r="J12" s="385"/>
      <c r="K12" s="386"/>
      <c r="L12" s="678" t="str">
        <f>IF(Summary!A14="","Please fill Email (Summary Sheet)","")</f>
        <v>Please fill Email (Summary Sheet)</v>
      </c>
      <c r="M12" s="678"/>
      <c r="N12" s="678"/>
      <c r="O12" s="678"/>
      <c r="P12" s="678"/>
      <c r="Q12" s="678"/>
    </row>
    <row r="13" spans="1:26" ht="21.75" customHeight="1" thickBot="1" x14ac:dyDescent="0.4">
      <c r="A13" s="362"/>
      <c r="B13" s="585">
        <f>Summary!$A$14</f>
        <v>0</v>
      </c>
      <c r="C13" s="586"/>
      <c r="D13" s="587"/>
      <c r="E13" s="381"/>
      <c r="F13" s="679">
        <f>Summary!A20</f>
        <v>0</v>
      </c>
      <c r="G13" s="680"/>
      <c r="H13" s="680"/>
      <c r="I13" s="680"/>
      <c r="J13" s="681"/>
      <c r="K13" s="387"/>
      <c r="L13" s="678" t="str">
        <f>IF(Summary!A17="","Please fill Contact Person (Summary Sheet)","")</f>
        <v>Please fill Contact Person (Summary Sheet)</v>
      </c>
      <c r="M13" s="678"/>
      <c r="N13" s="678"/>
      <c r="O13" s="678"/>
      <c r="P13" s="678"/>
      <c r="Q13" s="678"/>
    </row>
    <row r="14" spans="1:26" ht="21.75" customHeight="1" x14ac:dyDescent="0.2">
      <c r="A14" s="362"/>
      <c r="B14" s="362"/>
      <c r="C14" s="362"/>
      <c r="D14" s="362"/>
      <c r="E14" s="362"/>
      <c r="G14" s="362"/>
      <c r="H14" s="362"/>
      <c r="I14" s="362"/>
      <c r="J14" s="362"/>
      <c r="K14" s="362"/>
      <c r="L14" s="682" t="str">
        <f>IF(Summary!A20="","Please fill Phone (Summary Sheet)","")</f>
        <v>Please fill Phone (Summary Sheet)</v>
      </c>
      <c r="M14" s="682"/>
      <c r="N14" s="682"/>
      <c r="O14" s="682"/>
      <c r="P14" s="682"/>
      <c r="Q14" s="682"/>
      <c r="R14" s="362"/>
      <c r="S14" s="362"/>
      <c r="T14" s="362"/>
    </row>
    <row r="15" spans="1:26" ht="21.75" customHeight="1" thickBot="1" x14ac:dyDescent="0.3">
      <c r="A15" s="362"/>
      <c r="B15" s="389" t="s">
        <v>10</v>
      </c>
      <c r="C15" s="362"/>
      <c r="D15" s="362"/>
      <c r="E15" s="362"/>
      <c r="F15" s="362"/>
      <c r="G15" s="362"/>
      <c r="H15" s="362"/>
      <c r="I15" s="503"/>
      <c r="J15" s="362"/>
      <c r="K15" s="362"/>
      <c r="L15" s="362"/>
      <c r="M15" s="362"/>
      <c r="N15" s="362"/>
      <c r="O15" s="362"/>
      <c r="P15" s="362"/>
      <c r="Q15" s="362"/>
      <c r="R15" s="368"/>
      <c r="S15" s="368"/>
      <c r="T15" s="368"/>
      <c r="U15" s="368"/>
      <c r="V15" s="388"/>
      <c r="W15" s="367"/>
      <c r="X15" s="362"/>
      <c r="Y15" s="362"/>
      <c r="Z15" s="362"/>
    </row>
    <row r="16" spans="1:26" ht="21.75" customHeight="1" x14ac:dyDescent="0.2">
      <c r="A16" s="390"/>
      <c r="B16" s="683" t="s">
        <v>11</v>
      </c>
      <c r="C16" s="685" t="s">
        <v>12</v>
      </c>
      <c r="D16" s="687" t="s">
        <v>13</v>
      </c>
      <c r="E16" s="689" t="s">
        <v>85</v>
      </c>
      <c r="F16" s="689" t="s">
        <v>14</v>
      </c>
      <c r="G16" s="661" t="s">
        <v>135</v>
      </c>
      <c r="H16" s="662"/>
      <c r="I16" s="662"/>
      <c r="J16" s="662"/>
      <c r="K16" s="662"/>
      <c r="L16" s="662"/>
      <c r="M16" s="662"/>
      <c r="N16" s="662"/>
      <c r="O16" s="662"/>
      <c r="P16" s="662"/>
      <c r="Q16" s="663"/>
      <c r="R16" s="673" t="s">
        <v>16</v>
      </c>
      <c r="S16" s="390"/>
      <c r="T16" s="390"/>
      <c r="U16" s="390"/>
      <c r="V16" s="390"/>
    </row>
    <row r="17" spans="1:22" ht="21.75" customHeight="1" thickBot="1" x14ac:dyDescent="0.25">
      <c r="A17" s="390"/>
      <c r="B17" s="684"/>
      <c r="C17" s="686"/>
      <c r="D17" s="688"/>
      <c r="E17" s="690"/>
      <c r="F17" s="690"/>
      <c r="G17" s="664"/>
      <c r="H17" s="665"/>
      <c r="I17" s="665"/>
      <c r="J17" s="665"/>
      <c r="K17" s="665"/>
      <c r="L17" s="665"/>
      <c r="M17" s="665"/>
      <c r="N17" s="665"/>
      <c r="O17" s="665"/>
      <c r="P17" s="665"/>
      <c r="Q17" s="666"/>
      <c r="R17" s="674"/>
      <c r="S17" s="391"/>
      <c r="T17" s="390"/>
      <c r="U17" s="390"/>
      <c r="V17" s="390"/>
    </row>
    <row r="18" spans="1:22" ht="21.75" customHeight="1" x14ac:dyDescent="0.2">
      <c r="A18" s="390"/>
      <c r="B18" s="684"/>
      <c r="C18" s="686"/>
      <c r="D18" s="688"/>
      <c r="E18" s="690"/>
      <c r="F18" s="690"/>
      <c r="G18" s="676" t="s">
        <v>19</v>
      </c>
      <c r="H18" s="691">
        <v>45722</v>
      </c>
      <c r="I18" s="692"/>
      <c r="J18" s="667">
        <v>45723</v>
      </c>
      <c r="K18" s="692"/>
      <c r="L18" s="693">
        <v>45724</v>
      </c>
      <c r="M18" s="694"/>
      <c r="N18" s="693">
        <v>45725</v>
      </c>
      <c r="O18" s="695"/>
      <c r="P18" s="667">
        <v>45726</v>
      </c>
      <c r="Q18" s="668"/>
      <c r="R18" s="674"/>
      <c r="S18" s="390"/>
      <c r="T18" s="390"/>
      <c r="U18" s="390"/>
      <c r="V18" s="390"/>
    </row>
    <row r="19" spans="1:22" ht="21.75" customHeight="1" thickBot="1" x14ac:dyDescent="0.25">
      <c r="A19" s="390"/>
      <c r="B19" s="684"/>
      <c r="C19" s="686"/>
      <c r="D19" s="688"/>
      <c r="E19" s="690"/>
      <c r="F19" s="690"/>
      <c r="G19" s="677"/>
      <c r="H19" s="392" t="s">
        <v>137</v>
      </c>
      <c r="I19" s="393" t="s">
        <v>131</v>
      </c>
      <c r="J19" s="484" t="s">
        <v>137</v>
      </c>
      <c r="K19" s="483" t="s">
        <v>131</v>
      </c>
      <c r="L19" s="485" t="s">
        <v>137</v>
      </c>
      <c r="M19" s="491" t="s">
        <v>131</v>
      </c>
      <c r="N19" s="485" t="s">
        <v>130</v>
      </c>
      <c r="O19" s="497" t="s">
        <v>131</v>
      </c>
      <c r="P19" s="484" t="s">
        <v>137</v>
      </c>
      <c r="Q19" s="501" t="s">
        <v>131</v>
      </c>
      <c r="R19" s="675"/>
      <c r="S19" s="390"/>
      <c r="T19" s="390"/>
      <c r="U19" s="390"/>
      <c r="V19" s="390"/>
    </row>
    <row r="20" spans="1:22" ht="21.75" customHeight="1" thickTop="1" x14ac:dyDescent="0.2">
      <c r="A20" s="394"/>
      <c r="B20" s="395" t="s">
        <v>25</v>
      </c>
      <c r="C20" s="396" t="str">
        <f>'Hotel CAT A Form (Deleg&amp;Ref)'!C20</f>
        <v>Marco</v>
      </c>
      <c r="D20" s="397" t="str">
        <f>'Hotel CAT A Form (Deleg&amp;Ref)'!D20</f>
        <v>Morais</v>
      </c>
      <c r="E20" s="398" t="str">
        <f>'Hotel CAT A Form (Deleg&amp;Ref)'!E20</f>
        <v>M</v>
      </c>
      <c r="F20" s="399" t="str">
        <f>'Hotel CAT A Form (Deleg&amp;Ref)'!F20</f>
        <v>Coach</v>
      </c>
      <c r="G20" s="400" t="str">
        <f>'[2]Hotel Competition Form'!S19</f>
        <v>CAT A</v>
      </c>
      <c r="H20" s="401"/>
      <c r="I20" s="402"/>
      <c r="J20" s="402"/>
      <c r="K20" s="403"/>
      <c r="L20" s="486" t="s">
        <v>124</v>
      </c>
      <c r="M20" s="492" t="s">
        <v>86</v>
      </c>
      <c r="N20" s="405" t="s">
        <v>124</v>
      </c>
      <c r="O20" s="406" t="s">
        <v>86</v>
      </c>
      <c r="P20" s="402"/>
      <c r="Q20" s="404"/>
      <c r="R20" s="407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80</v>
      </c>
      <c r="S20" s="408"/>
      <c r="T20" s="394"/>
      <c r="U20" s="394"/>
      <c r="V20" s="394"/>
    </row>
    <row r="21" spans="1:22" ht="21.75" customHeight="1" thickBot="1" x14ac:dyDescent="0.25">
      <c r="A21" s="409"/>
      <c r="B21" s="410" t="s">
        <v>31</v>
      </c>
      <c r="C21" s="411" t="str">
        <f>'Hotel CAT A Form (Deleg&amp;Ref)'!C21</f>
        <v>Raquel</v>
      </c>
      <c r="D21" s="412" t="str">
        <f>'Hotel CAT A Form (Deleg&amp;Ref)'!D21</f>
        <v>Brito</v>
      </c>
      <c r="E21" s="413" t="str">
        <f>'Hotel CAT A Form (Deleg&amp;Ref)'!E21</f>
        <v>F</v>
      </c>
      <c r="F21" s="414" t="str">
        <f>'Hotel CAT A Form (Deleg&amp;Ref)'!F21</f>
        <v>-52 kg</v>
      </c>
      <c r="G21" s="415" t="str">
        <f>'[2]Hotel Competition Form'!S20</f>
        <v>CAT A</v>
      </c>
      <c r="H21" s="416"/>
      <c r="I21" s="417"/>
      <c r="J21" s="417"/>
      <c r="K21" s="418"/>
      <c r="L21" s="487"/>
      <c r="M21" s="493" t="s">
        <v>86</v>
      </c>
      <c r="N21" s="420"/>
      <c r="O21" s="421" t="s">
        <v>86</v>
      </c>
      <c r="P21" s="417"/>
      <c r="Q21" s="419"/>
      <c r="R21" s="422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50</v>
      </c>
      <c r="S21" s="409"/>
      <c r="T21" s="409"/>
      <c r="U21" s="409"/>
      <c r="V21" s="409"/>
    </row>
    <row r="22" spans="1:22" ht="21.75" customHeight="1" x14ac:dyDescent="0.2">
      <c r="A22" s="423"/>
      <c r="B22" s="424">
        <v>1</v>
      </c>
      <c r="C22" s="482">
        <f>'Hotel CAT A Form (Deleg&amp;Ref)'!C22</f>
        <v>0</v>
      </c>
      <c r="D22" s="508">
        <f>'Hotel CAT A Form (Deleg&amp;Ref)'!D22</f>
        <v>0</v>
      </c>
      <c r="E22" s="425">
        <f>'Hotel CAT A Form (Deleg&amp;Ref)'!E22</f>
        <v>0</v>
      </c>
      <c r="F22" s="426">
        <f>'Hotel CAT A Form (Deleg&amp;Ref)'!F22</f>
        <v>0</v>
      </c>
      <c r="G22" s="427" t="s">
        <v>133</v>
      </c>
      <c r="H22" s="428"/>
      <c r="I22" s="428"/>
      <c r="J22" s="428"/>
      <c r="K22" s="428"/>
      <c r="L22" s="488"/>
      <c r="M22" s="494"/>
      <c r="N22" s="429"/>
      <c r="O22" s="430"/>
      <c r="P22" s="428"/>
      <c r="Q22" s="502"/>
      <c r="R22" s="431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3"/>
      <c r="T22" s="423"/>
      <c r="U22" s="423"/>
      <c r="V22" s="423"/>
    </row>
    <row r="23" spans="1:22" ht="21.75" customHeight="1" x14ac:dyDescent="0.2">
      <c r="A23" s="423"/>
      <c r="B23" s="432">
        <f t="shared" ref="B23:B46" si="0">B22+1</f>
        <v>2</v>
      </c>
      <c r="C23" s="479">
        <f>'Hotel CAT A Form (Deleg&amp;Ref)'!C23</f>
        <v>0</v>
      </c>
      <c r="D23" s="509">
        <f>'Hotel CAT A Form (Deleg&amp;Ref)'!D23</f>
        <v>0</v>
      </c>
      <c r="E23" s="510">
        <f>'Hotel CAT A Form (Deleg&amp;Ref)'!E23</f>
        <v>0</v>
      </c>
      <c r="F23" s="511">
        <f>'Hotel CAT A Form (Deleg&amp;Ref)'!F23</f>
        <v>0</v>
      </c>
      <c r="G23" s="433" t="s">
        <v>133</v>
      </c>
      <c r="H23" s="434"/>
      <c r="I23" s="435"/>
      <c r="J23" s="435"/>
      <c r="K23" s="436"/>
      <c r="L23" s="489"/>
      <c r="M23" s="495"/>
      <c r="N23" s="438"/>
      <c r="O23" s="439"/>
      <c r="P23" s="435"/>
      <c r="Q23" s="437"/>
      <c r="R23" s="431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3"/>
      <c r="T23" s="423"/>
      <c r="U23" s="423"/>
      <c r="V23" s="423"/>
    </row>
    <row r="24" spans="1:22" ht="21.75" customHeight="1" x14ac:dyDescent="0.2">
      <c r="A24" s="423"/>
      <c r="B24" s="432">
        <f t="shared" si="0"/>
        <v>3</v>
      </c>
      <c r="C24" s="479">
        <f>'Hotel CAT A Form (Deleg&amp;Ref)'!C24</f>
        <v>0</v>
      </c>
      <c r="D24" s="509">
        <f>'Hotel CAT A Form (Deleg&amp;Ref)'!D24</f>
        <v>0</v>
      </c>
      <c r="E24" s="510">
        <f>'Hotel CAT A Form (Deleg&amp;Ref)'!E24</f>
        <v>0</v>
      </c>
      <c r="F24" s="511">
        <f>'Hotel CAT A Form (Deleg&amp;Ref)'!F24</f>
        <v>0</v>
      </c>
      <c r="G24" s="433" t="s">
        <v>133</v>
      </c>
      <c r="H24" s="434"/>
      <c r="I24" s="435"/>
      <c r="J24" s="435"/>
      <c r="K24" s="436"/>
      <c r="L24" s="489"/>
      <c r="M24" s="495"/>
      <c r="N24" s="438"/>
      <c r="O24" s="439"/>
      <c r="P24" s="435"/>
      <c r="Q24" s="437"/>
      <c r="R24" s="431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3"/>
      <c r="T24" s="423"/>
      <c r="U24" s="423"/>
      <c r="V24" s="423"/>
    </row>
    <row r="25" spans="1:22" ht="21.75" customHeight="1" x14ac:dyDescent="0.2">
      <c r="A25" s="423"/>
      <c r="B25" s="432">
        <f t="shared" si="0"/>
        <v>4</v>
      </c>
      <c r="C25" s="479">
        <f>'Hotel CAT A Form (Deleg&amp;Ref)'!C25</f>
        <v>0</v>
      </c>
      <c r="D25" s="509">
        <f>'Hotel CAT A Form (Deleg&amp;Ref)'!D25</f>
        <v>0</v>
      </c>
      <c r="E25" s="510">
        <f>'Hotel CAT A Form (Deleg&amp;Ref)'!E25</f>
        <v>0</v>
      </c>
      <c r="F25" s="511">
        <f>'Hotel CAT A Form (Deleg&amp;Ref)'!F25</f>
        <v>0</v>
      </c>
      <c r="G25" s="433" t="s">
        <v>133</v>
      </c>
      <c r="H25" s="434"/>
      <c r="I25" s="435"/>
      <c r="J25" s="435"/>
      <c r="K25" s="436"/>
      <c r="L25" s="489"/>
      <c r="M25" s="495"/>
      <c r="N25" s="438"/>
      <c r="O25" s="439"/>
      <c r="P25" s="435"/>
      <c r="Q25" s="437"/>
      <c r="R25" s="431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3"/>
      <c r="T25" s="423"/>
      <c r="U25" s="423"/>
      <c r="V25" s="423"/>
    </row>
    <row r="26" spans="1:22" ht="21.75" customHeight="1" x14ac:dyDescent="0.2">
      <c r="A26" s="423"/>
      <c r="B26" s="432">
        <f t="shared" si="0"/>
        <v>5</v>
      </c>
      <c r="C26" s="479">
        <f>'Hotel CAT A Form (Deleg&amp;Ref)'!C26</f>
        <v>0</v>
      </c>
      <c r="D26" s="509">
        <f>'Hotel CAT A Form (Deleg&amp;Ref)'!D26</f>
        <v>0</v>
      </c>
      <c r="E26" s="510">
        <f>'Hotel CAT A Form (Deleg&amp;Ref)'!E26</f>
        <v>0</v>
      </c>
      <c r="F26" s="511">
        <f>'Hotel CAT A Form (Deleg&amp;Ref)'!F26</f>
        <v>0</v>
      </c>
      <c r="G26" s="433" t="s">
        <v>133</v>
      </c>
      <c r="H26" s="434"/>
      <c r="I26" s="435"/>
      <c r="J26" s="435"/>
      <c r="K26" s="436"/>
      <c r="L26" s="489"/>
      <c r="M26" s="495"/>
      <c r="N26" s="438"/>
      <c r="O26" s="439"/>
      <c r="P26" s="435"/>
      <c r="Q26" s="437"/>
      <c r="R26" s="431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3"/>
      <c r="T26" s="423"/>
      <c r="U26" s="423"/>
      <c r="V26" s="423"/>
    </row>
    <row r="27" spans="1:22" ht="21.75" customHeight="1" x14ac:dyDescent="0.2">
      <c r="A27" s="423"/>
      <c r="B27" s="432">
        <f t="shared" si="0"/>
        <v>6</v>
      </c>
      <c r="C27" s="479">
        <f>'Hotel CAT A Form (Deleg&amp;Ref)'!C27</f>
        <v>0</v>
      </c>
      <c r="D27" s="509">
        <f>'Hotel CAT A Form (Deleg&amp;Ref)'!D27</f>
        <v>0</v>
      </c>
      <c r="E27" s="510">
        <f>'Hotel CAT A Form (Deleg&amp;Ref)'!E27</f>
        <v>0</v>
      </c>
      <c r="F27" s="511">
        <f>'Hotel CAT A Form (Deleg&amp;Ref)'!F27</f>
        <v>0</v>
      </c>
      <c r="G27" s="433" t="s">
        <v>133</v>
      </c>
      <c r="H27" s="434"/>
      <c r="I27" s="435"/>
      <c r="J27" s="435"/>
      <c r="K27" s="436"/>
      <c r="L27" s="489"/>
      <c r="M27" s="495"/>
      <c r="N27" s="438"/>
      <c r="O27" s="439"/>
      <c r="P27" s="435"/>
      <c r="Q27" s="437"/>
      <c r="R27" s="431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3"/>
      <c r="T27" s="423"/>
      <c r="U27" s="423"/>
      <c r="V27" s="423"/>
    </row>
    <row r="28" spans="1:22" ht="21.75" customHeight="1" x14ac:dyDescent="0.2">
      <c r="A28" s="423"/>
      <c r="B28" s="432">
        <f t="shared" si="0"/>
        <v>7</v>
      </c>
      <c r="C28" s="479">
        <f>'Hotel CAT A Form (Deleg&amp;Ref)'!C28</f>
        <v>0</v>
      </c>
      <c r="D28" s="509">
        <f>'Hotel CAT A Form (Deleg&amp;Ref)'!D28</f>
        <v>0</v>
      </c>
      <c r="E28" s="510">
        <f>'Hotel CAT A Form (Deleg&amp;Ref)'!E28</f>
        <v>0</v>
      </c>
      <c r="F28" s="511">
        <f>'Hotel CAT A Form (Deleg&amp;Ref)'!F28</f>
        <v>0</v>
      </c>
      <c r="G28" s="433" t="s">
        <v>133</v>
      </c>
      <c r="H28" s="434"/>
      <c r="I28" s="435"/>
      <c r="J28" s="435"/>
      <c r="K28" s="436"/>
      <c r="L28" s="489"/>
      <c r="M28" s="495"/>
      <c r="N28" s="438"/>
      <c r="O28" s="439"/>
      <c r="P28" s="435"/>
      <c r="Q28" s="437"/>
      <c r="R28" s="431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3"/>
      <c r="T28" s="423"/>
      <c r="U28" s="423"/>
      <c r="V28" s="423"/>
    </row>
    <row r="29" spans="1:22" ht="21.75" customHeight="1" x14ac:dyDescent="0.2">
      <c r="A29" s="423"/>
      <c r="B29" s="432">
        <f t="shared" si="0"/>
        <v>8</v>
      </c>
      <c r="C29" s="479">
        <f>'Hotel CAT A Form (Deleg&amp;Ref)'!C29</f>
        <v>0</v>
      </c>
      <c r="D29" s="509">
        <f>'Hotel CAT A Form (Deleg&amp;Ref)'!D29</f>
        <v>0</v>
      </c>
      <c r="E29" s="510">
        <f>'Hotel CAT A Form (Deleg&amp;Ref)'!E29</f>
        <v>0</v>
      </c>
      <c r="F29" s="511">
        <f>'Hotel CAT A Form (Deleg&amp;Ref)'!F29</f>
        <v>0</v>
      </c>
      <c r="G29" s="433" t="s">
        <v>133</v>
      </c>
      <c r="H29" s="434"/>
      <c r="I29" s="435"/>
      <c r="J29" s="435"/>
      <c r="K29" s="436"/>
      <c r="L29" s="489"/>
      <c r="M29" s="495"/>
      <c r="N29" s="438"/>
      <c r="O29" s="439"/>
      <c r="P29" s="435"/>
      <c r="Q29" s="437"/>
      <c r="R29" s="431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3"/>
      <c r="T29" s="423"/>
      <c r="U29" s="423"/>
      <c r="V29" s="423"/>
    </row>
    <row r="30" spans="1:22" ht="21.75" customHeight="1" x14ac:dyDescent="0.2">
      <c r="A30" s="423"/>
      <c r="B30" s="432">
        <f t="shared" si="0"/>
        <v>9</v>
      </c>
      <c r="C30" s="479">
        <f>'Hotel CAT A Form (Deleg&amp;Ref)'!C30</f>
        <v>0</v>
      </c>
      <c r="D30" s="509">
        <f>'Hotel CAT A Form (Deleg&amp;Ref)'!D30</f>
        <v>0</v>
      </c>
      <c r="E30" s="510">
        <f>'Hotel CAT A Form (Deleg&amp;Ref)'!E30</f>
        <v>0</v>
      </c>
      <c r="F30" s="511">
        <f>'Hotel CAT A Form (Deleg&amp;Ref)'!F30</f>
        <v>0</v>
      </c>
      <c r="G30" s="433" t="s">
        <v>133</v>
      </c>
      <c r="H30" s="434"/>
      <c r="I30" s="435"/>
      <c r="J30" s="435"/>
      <c r="K30" s="436"/>
      <c r="L30" s="489"/>
      <c r="M30" s="495"/>
      <c r="N30" s="438"/>
      <c r="O30" s="439"/>
      <c r="P30" s="435"/>
      <c r="Q30" s="437"/>
      <c r="R30" s="431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3"/>
      <c r="T30" s="423"/>
      <c r="U30" s="423"/>
      <c r="V30" s="423"/>
    </row>
    <row r="31" spans="1:22" ht="21.75" customHeight="1" x14ac:dyDescent="0.2">
      <c r="A31" s="423"/>
      <c r="B31" s="432">
        <f t="shared" si="0"/>
        <v>10</v>
      </c>
      <c r="C31" s="479">
        <f>'Hotel CAT A Form (Deleg&amp;Ref)'!C31</f>
        <v>0</v>
      </c>
      <c r="D31" s="509">
        <f>'Hotel CAT A Form (Deleg&amp;Ref)'!D31</f>
        <v>0</v>
      </c>
      <c r="E31" s="510">
        <f>'Hotel CAT A Form (Deleg&amp;Ref)'!E31</f>
        <v>0</v>
      </c>
      <c r="F31" s="511">
        <f>'Hotel CAT A Form (Deleg&amp;Ref)'!F31</f>
        <v>0</v>
      </c>
      <c r="G31" s="433" t="s">
        <v>133</v>
      </c>
      <c r="H31" s="434"/>
      <c r="I31" s="435"/>
      <c r="J31" s="435"/>
      <c r="K31" s="436"/>
      <c r="L31" s="489"/>
      <c r="M31" s="495"/>
      <c r="N31" s="438"/>
      <c r="O31" s="439"/>
      <c r="P31" s="435"/>
      <c r="Q31" s="437"/>
      <c r="R31" s="431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3"/>
      <c r="T31" s="423"/>
      <c r="U31" s="423"/>
      <c r="V31" s="423"/>
    </row>
    <row r="32" spans="1:22" ht="21.75" customHeight="1" x14ac:dyDescent="0.2">
      <c r="A32" s="423"/>
      <c r="B32" s="432">
        <f t="shared" si="0"/>
        <v>11</v>
      </c>
      <c r="C32" s="479">
        <f>'Hotel CAT A Form (Deleg&amp;Ref)'!C32</f>
        <v>0</v>
      </c>
      <c r="D32" s="509">
        <f>'Hotel CAT A Form (Deleg&amp;Ref)'!D32</f>
        <v>0</v>
      </c>
      <c r="E32" s="510">
        <f>'Hotel CAT A Form (Deleg&amp;Ref)'!E32</f>
        <v>0</v>
      </c>
      <c r="F32" s="511">
        <f>'Hotel CAT A Form (Deleg&amp;Ref)'!F32</f>
        <v>0</v>
      </c>
      <c r="G32" s="433" t="s">
        <v>133</v>
      </c>
      <c r="H32" s="434"/>
      <c r="I32" s="435"/>
      <c r="J32" s="435"/>
      <c r="K32" s="436"/>
      <c r="L32" s="489"/>
      <c r="M32" s="495"/>
      <c r="N32" s="438"/>
      <c r="O32" s="439"/>
      <c r="P32" s="435"/>
      <c r="Q32" s="437"/>
      <c r="R32" s="431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3"/>
      <c r="T32" s="423"/>
      <c r="U32" s="423"/>
      <c r="V32" s="423"/>
    </row>
    <row r="33" spans="1:22" ht="21.75" customHeight="1" x14ac:dyDescent="0.2">
      <c r="A33" s="423"/>
      <c r="B33" s="432">
        <f t="shared" si="0"/>
        <v>12</v>
      </c>
      <c r="C33" s="479">
        <f>'Hotel CAT A Form (Deleg&amp;Ref)'!C33</f>
        <v>0</v>
      </c>
      <c r="D33" s="509">
        <f>'Hotel CAT A Form (Deleg&amp;Ref)'!D33</f>
        <v>0</v>
      </c>
      <c r="E33" s="510">
        <f>'Hotel CAT A Form (Deleg&amp;Ref)'!E33</f>
        <v>0</v>
      </c>
      <c r="F33" s="511">
        <f>'Hotel CAT A Form (Deleg&amp;Ref)'!F33</f>
        <v>0</v>
      </c>
      <c r="G33" s="433" t="s">
        <v>133</v>
      </c>
      <c r="H33" s="434"/>
      <c r="I33" s="435"/>
      <c r="J33" s="435"/>
      <c r="K33" s="436"/>
      <c r="L33" s="489"/>
      <c r="M33" s="495"/>
      <c r="N33" s="438"/>
      <c r="O33" s="439"/>
      <c r="P33" s="435"/>
      <c r="Q33" s="437"/>
      <c r="R33" s="431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3"/>
      <c r="T33" s="423"/>
      <c r="U33" s="423"/>
      <c r="V33" s="423"/>
    </row>
    <row r="34" spans="1:22" ht="21.75" customHeight="1" x14ac:dyDescent="0.2">
      <c r="A34" s="423"/>
      <c r="B34" s="432">
        <f t="shared" si="0"/>
        <v>13</v>
      </c>
      <c r="C34" s="479">
        <f>'Hotel CAT A Form (Deleg&amp;Ref)'!C34</f>
        <v>0</v>
      </c>
      <c r="D34" s="509">
        <f>'Hotel CAT A Form (Deleg&amp;Ref)'!D34</f>
        <v>0</v>
      </c>
      <c r="E34" s="510">
        <f>'Hotel CAT A Form (Deleg&amp;Ref)'!E34</f>
        <v>0</v>
      </c>
      <c r="F34" s="511">
        <f>'Hotel CAT A Form (Deleg&amp;Ref)'!F34</f>
        <v>0</v>
      </c>
      <c r="G34" s="433" t="s">
        <v>133</v>
      </c>
      <c r="H34" s="434"/>
      <c r="I34" s="435"/>
      <c r="J34" s="435"/>
      <c r="K34" s="436"/>
      <c r="L34" s="489"/>
      <c r="M34" s="495"/>
      <c r="N34" s="438"/>
      <c r="O34" s="439"/>
      <c r="P34" s="435"/>
      <c r="Q34" s="437"/>
      <c r="R34" s="431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3"/>
      <c r="T34" s="423"/>
      <c r="U34" s="423"/>
      <c r="V34" s="423"/>
    </row>
    <row r="35" spans="1:22" ht="21.75" customHeight="1" x14ac:dyDescent="0.2">
      <c r="A35" s="423"/>
      <c r="B35" s="432">
        <f t="shared" si="0"/>
        <v>14</v>
      </c>
      <c r="C35" s="479">
        <f>'Hotel CAT A Form (Deleg&amp;Ref)'!C35</f>
        <v>0</v>
      </c>
      <c r="D35" s="509">
        <f>'Hotel CAT A Form (Deleg&amp;Ref)'!D35</f>
        <v>0</v>
      </c>
      <c r="E35" s="510">
        <f>'Hotel CAT A Form (Deleg&amp;Ref)'!E35</f>
        <v>0</v>
      </c>
      <c r="F35" s="511">
        <f>'Hotel CAT A Form (Deleg&amp;Ref)'!F35</f>
        <v>0</v>
      </c>
      <c r="G35" s="433" t="s">
        <v>133</v>
      </c>
      <c r="H35" s="434"/>
      <c r="I35" s="435"/>
      <c r="J35" s="435"/>
      <c r="K35" s="436"/>
      <c r="L35" s="489"/>
      <c r="M35" s="495"/>
      <c r="N35" s="438"/>
      <c r="O35" s="439"/>
      <c r="P35" s="435"/>
      <c r="Q35" s="437"/>
      <c r="R35" s="431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3"/>
      <c r="T35" s="423"/>
      <c r="U35" s="423"/>
      <c r="V35" s="423"/>
    </row>
    <row r="36" spans="1:22" ht="21.75" customHeight="1" x14ac:dyDescent="0.2">
      <c r="A36" s="423"/>
      <c r="B36" s="432">
        <f t="shared" si="0"/>
        <v>15</v>
      </c>
      <c r="C36" s="479">
        <f>'Hotel CAT A Form (Deleg&amp;Ref)'!C36</f>
        <v>0</v>
      </c>
      <c r="D36" s="509">
        <f>'Hotel CAT A Form (Deleg&amp;Ref)'!D36</f>
        <v>0</v>
      </c>
      <c r="E36" s="510">
        <f>'Hotel CAT A Form (Deleg&amp;Ref)'!E36</f>
        <v>0</v>
      </c>
      <c r="F36" s="511">
        <f>'Hotel CAT A Form (Deleg&amp;Ref)'!F36</f>
        <v>0</v>
      </c>
      <c r="G36" s="433" t="s">
        <v>133</v>
      </c>
      <c r="H36" s="434"/>
      <c r="I36" s="435"/>
      <c r="J36" s="435"/>
      <c r="K36" s="436"/>
      <c r="L36" s="489"/>
      <c r="M36" s="495"/>
      <c r="N36" s="438"/>
      <c r="O36" s="439"/>
      <c r="P36" s="435"/>
      <c r="Q36" s="437"/>
      <c r="R36" s="431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3"/>
      <c r="T36" s="423"/>
      <c r="U36" s="423"/>
      <c r="V36" s="423"/>
    </row>
    <row r="37" spans="1:22" ht="21.75" customHeight="1" x14ac:dyDescent="0.2">
      <c r="A37" s="423"/>
      <c r="B37" s="432">
        <f t="shared" si="0"/>
        <v>16</v>
      </c>
      <c r="C37" s="479">
        <f>'Hotel CAT A Form (Deleg&amp;Ref)'!C37</f>
        <v>0</v>
      </c>
      <c r="D37" s="509">
        <f>'Hotel CAT A Form (Deleg&amp;Ref)'!D37</f>
        <v>0</v>
      </c>
      <c r="E37" s="510">
        <f>'Hotel CAT A Form (Deleg&amp;Ref)'!E37</f>
        <v>0</v>
      </c>
      <c r="F37" s="511">
        <f>'Hotel CAT A Form (Deleg&amp;Ref)'!F37</f>
        <v>0</v>
      </c>
      <c r="G37" s="433" t="s">
        <v>133</v>
      </c>
      <c r="H37" s="434"/>
      <c r="I37" s="435"/>
      <c r="J37" s="435"/>
      <c r="K37" s="436"/>
      <c r="L37" s="489"/>
      <c r="M37" s="495"/>
      <c r="N37" s="438"/>
      <c r="O37" s="439"/>
      <c r="P37" s="435"/>
      <c r="Q37" s="437"/>
      <c r="R37" s="431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3"/>
      <c r="T37" s="423"/>
      <c r="U37" s="423"/>
      <c r="V37" s="423"/>
    </row>
    <row r="38" spans="1:22" ht="21.75" customHeight="1" x14ac:dyDescent="0.2">
      <c r="A38" s="423"/>
      <c r="B38" s="440">
        <f t="shared" si="0"/>
        <v>17</v>
      </c>
      <c r="C38" s="479">
        <f>'Hotel CAT A Form (Deleg&amp;Ref)'!C38</f>
        <v>0</v>
      </c>
      <c r="D38" s="509">
        <f>'Hotel CAT A Form (Deleg&amp;Ref)'!D38</f>
        <v>0</v>
      </c>
      <c r="E38" s="510">
        <f>'Hotel CAT A Form (Deleg&amp;Ref)'!E38</f>
        <v>0</v>
      </c>
      <c r="F38" s="511">
        <f>'Hotel CAT A Form (Deleg&amp;Ref)'!F38</f>
        <v>0</v>
      </c>
      <c r="G38" s="433" t="s">
        <v>133</v>
      </c>
      <c r="H38" s="434"/>
      <c r="I38" s="435"/>
      <c r="J38" s="435"/>
      <c r="K38" s="436"/>
      <c r="L38" s="489"/>
      <c r="M38" s="495"/>
      <c r="N38" s="438"/>
      <c r="O38" s="439"/>
      <c r="P38" s="435"/>
      <c r="Q38" s="437"/>
      <c r="R38" s="431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3"/>
      <c r="T38" s="423"/>
      <c r="U38" s="423"/>
      <c r="V38" s="423"/>
    </row>
    <row r="39" spans="1:22" ht="21.75" customHeight="1" x14ac:dyDescent="0.2">
      <c r="A39" s="423"/>
      <c r="B39" s="440">
        <f t="shared" si="0"/>
        <v>18</v>
      </c>
      <c r="C39" s="479">
        <f>'Hotel CAT A Form (Deleg&amp;Ref)'!C39</f>
        <v>0</v>
      </c>
      <c r="D39" s="509">
        <f>'Hotel CAT A Form (Deleg&amp;Ref)'!D39</f>
        <v>0</v>
      </c>
      <c r="E39" s="510">
        <f>'Hotel CAT A Form (Deleg&amp;Ref)'!E39</f>
        <v>0</v>
      </c>
      <c r="F39" s="511">
        <f>'Hotel CAT A Form (Deleg&amp;Ref)'!F39</f>
        <v>0</v>
      </c>
      <c r="G39" s="433" t="s">
        <v>133</v>
      </c>
      <c r="H39" s="434"/>
      <c r="I39" s="435"/>
      <c r="J39" s="435"/>
      <c r="K39" s="436"/>
      <c r="L39" s="489"/>
      <c r="M39" s="495"/>
      <c r="N39" s="438"/>
      <c r="O39" s="439"/>
      <c r="P39" s="435"/>
      <c r="Q39" s="437"/>
      <c r="R39" s="431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3"/>
      <c r="T39" s="423"/>
      <c r="U39" s="423"/>
      <c r="V39" s="423"/>
    </row>
    <row r="40" spans="1:22" ht="21.75" customHeight="1" x14ac:dyDescent="0.2">
      <c r="A40" s="423"/>
      <c r="B40" s="440">
        <f t="shared" si="0"/>
        <v>19</v>
      </c>
      <c r="C40" s="479">
        <f>'Hotel CAT A Form (Deleg&amp;Ref)'!C40</f>
        <v>0</v>
      </c>
      <c r="D40" s="509">
        <f>'Hotel CAT A Form (Deleg&amp;Ref)'!D40</f>
        <v>0</v>
      </c>
      <c r="E40" s="510">
        <f>'Hotel CAT A Form (Deleg&amp;Ref)'!E40</f>
        <v>0</v>
      </c>
      <c r="F40" s="511">
        <f>'Hotel CAT A Form (Deleg&amp;Ref)'!F40</f>
        <v>0</v>
      </c>
      <c r="G40" s="433" t="s">
        <v>133</v>
      </c>
      <c r="H40" s="434"/>
      <c r="I40" s="435"/>
      <c r="J40" s="435"/>
      <c r="K40" s="436"/>
      <c r="L40" s="489"/>
      <c r="M40" s="495"/>
      <c r="N40" s="438"/>
      <c r="O40" s="439"/>
      <c r="P40" s="435"/>
      <c r="Q40" s="437"/>
      <c r="R40" s="431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3"/>
      <c r="T40" s="423"/>
      <c r="U40" s="423"/>
      <c r="V40" s="423"/>
    </row>
    <row r="41" spans="1:22" ht="21.75" customHeight="1" x14ac:dyDescent="0.2">
      <c r="A41" s="423"/>
      <c r="B41" s="440">
        <f t="shared" si="0"/>
        <v>20</v>
      </c>
      <c r="C41" s="479">
        <f>'Hotel CAT A Form (Deleg&amp;Ref)'!C41</f>
        <v>0</v>
      </c>
      <c r="D41" s="509">
        <f>'Hotel CAT A Form (Deleg&amp;Ref)'!D41</f>
        <v>0</v>
      </c>
      <c r="E41" s="510">
        <f>'Hotel CAT A Form (Deleg&amp;Ref)'!E41</f>
        <v>0</v>
      </c>
      <c r="F41" s="511">
        <f>'Hotel CAT A Form (Deleg&amp;Ref)'!F41</f>
        <v>0</v>
      </c>
      <c r="G41" s="433" t="s">
        <v>133</v>
      </c>
      <c r="H41" s="434"/>
      <c r="I41" s="435"/>
      <c r="J41" s="435"/>
      <c r="K41" s="436"/>
      <c r="L41" s="489"/>
      <c r="M41" s="495"/>
      <c r="N41" s="438"/>
      <c r="O41" s="439"/>
      <c r="P41" s="435"/>
      <c r="Q41" s="437"/>
      <c r="R41" s="431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3"/>
      <c r="T41" s="423"/>
      <c r="U41" s="423"/>
      <c r="V41" s="423"/>
    </row>
    <row r="42" spans="1:22" ht="21.75" customHeight="1" x14ac:dyDescent="0.2">
      <c r="A42" s="423"/>
      <c r="B42" s="440">
        <f t="shared" si="0"/>
        <v>21</v>
      </c>
      <c r="C42" s="479">
        <f>'Hotel CAT A Form (Deleg&amp;Ref)'!C42</f>
        <v>0</v>
      </c>
      <c r="D42" s="509">
        <f>'Hotel CAT A Form (Deleg&amp;Ref)'!D42</f>
        <v>0</v>
      </c>
      <c r="E42" s="510">
        <f>'Hotel CAT A Form (Deleg&amp;Ref)'!E42</f>
        <v>0</v>
      </c>
      <c r="F42" s="511">
        <f>'Hotel CAT A Form (Deleg&amp;Ref)'!F42</f>
        <v>0</v>
      </c>
      <c r="G42" s="433" t="s">
        <v>133</v>
      </c>
      <c r="H42" s="434"/>
      <c r="I42" s="435"/>
      <c r="J42" s="435"/>
      <c r="K42" s="436"/>
      <c r="L42" s="489"/>
      <c r="M42" s="495"/>
      <c r="N42" s="438"/>
      <c r="O42" s="439"/>
      <c r="P42" s="435"/>
      <c r="Q42" s="437"/>
      <c r="R42" s="431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3"/>
      <c r="T42" s="423"/>
      <c r="U42" s="423"/>
      <c r="V42" s="423"/>
    </row>
    <row r="43" spans="1:22" ht="21.75" customHeight="1" x14ac:dyDescent="0.2">
      <c r="A43" s="423"/>
      <c r="B43" s="440">
        <f t="shared" si="0"/>
        <v>22</v>
      </c>
      <c r="C43" s="479">
        <f>'Hotel CAT A Form (Deleg&amp;Ref)'!C43</f>
        <v>0</v>
      </c>
      <c r="D43" s="509">
        <f>'Hotel CAT A Form (Deleg&amp;Ref)'!D43</f>
        <v>0</v>
      </c>
      <c r="E43" s="510">
        <f>'Hotel CAT A Form (Deleg&amp;Ref)'!E43</f>
        <v>0</v>
      </c>
      <c r="F43" s="511">
        <f>'Hotel CAT A Form (Deleg&amp;Ref)'!F43</f>
        <v>0</v>
      </c>
      <c r="G43" s="433" t="s">
        <v>133</v>
      </c>
      <c r="H43" s="434"/>
      <c r="I43" s="435"/>
      <c r="J43" s="435"/>
      <c r="K43" s="436"/>
      <c r="L43" s="489"/>
      <c r="M43" s="495"/>
      <c r="N43" s="438"/>
      <c r="O43" s="439"/>
      <c r="P43" s="435"/>
      <c r="Q43" s="437"/>
      <c r="R43" s="431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3"/>
      <c r="T43" s="423"/>
      <c r="U43" s="423"/>
      <c r="V43" s="423"/>
    </row>
    <row r="44" spans="1:22" ht="21.75" customHeight="1" x14ac:dyDescent="0.2">
      <c r="A44" s="423"/>
      <c r="B44" s="440">
        <f t="shared" si="0"/>
        <v>23</v>
      </c>
      <c r="C44" s="479">
        <f>'Hotel CAT A Form (Deleg&amp;Ref)'!C44</f>
        <v>0</v>
      </c>
      <c r="D44" s="509">
        <f>'Hotel CAT A Form (Deleg&amp;Ref)'!D44</f>
        <v>0</v>
      </c>
      <c r="E44" s="510">
        <f>'Hotel CAT A Form (Deleg&amp;Ref)'!E44</f>
        <v>0</v>
      </c>
      <c r="F44" s="511">
        <f>'Hotel CAT A Form (Deleg&amp;Ref)'!F44</f>
        <v>0</v>
      </c>
      <c r="G44" s="433" t="s">
        <v>133</v>
      </c>
      <c r="H44" s="434"/>
      <c r="I44" s="435"/>
      <c r="J44" s="435"/>
      <c r="K44" s="436"/>
      <c r="L44" s="489"/>
      <c r="M44" s="495"/>
      <c r="N44" s="438"/>
      <c r="O44" s="439"/>
      <c r="P44" s="435"/>
      <c r="Q44" s="437"/>
      <c r="R44" s="431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3"/>
      <c r="T44" s="423"/>
      <c r="U44" s="423"/>
      <c r="V44" s="423"/>
    </row>
    <row r="45" spans="1:22" ht="21.75" customHeight="1" x14ac:dyDescent="0.2">
      <c r="A45" s="423"/>
      <c r="B45" s="440">
        <f t="shared" si="0"/>
        <v>24</v>
      </c>
      <c r="C45" s="479">
        <f>'Hotel CAT A Form (Deleg&amp;Ref)'!C45</f>
        <v>0</v>
      </c>
      <c r="D45" s="509">
        <f>'Hotel CAT A Form (Deleg&amp;Ref)'!D45</f>
        <v>0</v>
      </c>
      <c r="E45" s="510">
        <f>'Hotel CAT A Form (Deleg&amp;Ref)'!E45</f>
        <v>0</v>
      </c>
      <c r="F45" s="511">
        <f>'Hotel CAT A Form (Deleg&amp;Ref)'!F45</f>
        <v>0</v>
      </c>
      <c r="G45" s="433" t="s">
        <v>133</v>
      </c>
      <c r="H45" s="434"/>
      <c r="I45" s="435"/>
      <c r="J45" s="435"/>
      <c r="K45" s="436"/>
      <c r="L45" s="489"/>
      <c r="M45" s="495"/>
      <c r="N45" s="438"/>
      <c r="O45" s="439"/>
      <c r="P45" s="435"/>
      <c r="Q45" s="437"/>
      <c r="R45" s="431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3"/>
      <c r="T45" s="423"/>
      <c r="U45" s="423"/>
      <c r="V45" s="423"/>
    </row>
    <row r="46" spans="1:22" ht="21.75" customHeight="1" thickBot="1" x14ac:dyDescent="0.25">
      <c r="A46" s="423"/>
      <c r="B46" s="441">
        <f t="shared" si="0"/>
        <v>25</v>
      </c>
      <c r="C46" s="512">
        <f>'Hotel CAT A Form (Deleg&amp;Ref)'!C46</f>
        <v>0</v>
      </c>
      <c r="D46" s="513">
        <f>'Hotel CAT A Form (Deleg&amp;Ref)'!D46</f>
        <v>0</v>
      </c>
      <c r="E46" s="442">
        <f>'Hotel CAT A Form (Deleg&amp;Ref)'!E46</f>
        <v>0</v>
      </c>
      <c r="F46" s="514">
        <f>'Hotel CAT A Form (Deleg&amp;Ref)'!F46</f>
        <v>0</v>
      </c>
      <c r="G46" s="443" t="s">
        <v>133</v>
      </c>
      <c r="H46" s="444"/>
      <c r="I46" s="445"/>
      <c r="J46" s="445"/>
      <c r="K46" s="446"/>
      <c r="L46" s="490"/>
      <c r="M46" s="496"/>
      <c r="N46" s="448"/>
      <c r="O46" s="449"/>
      <c r="P46" s="445"/>
      <c r="Q46" s="447"/>
      <c r="R46" s="504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3"/>
      <c r="T46" s="423"/>
      <c r="U46" s="423"/>
      <c r="V46" s="423"/>
    </row>
    <row r="47" spans="1:22" s="453" customFormat="1" ht="21.75" customHeight="1" thickBot="1" x14ac:dyDescent="0.25">
      <c r="A47" s="450"/>
      <c r="B47" s="451"/>
      <c r="C47" s="451"/>
      <c r="D47" s="158"/>
      <c r="E47" s="158"/>
      <c r="F47" s="159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  <row r="48" spans="1:22" s="453" customFormat="1" ht="21" customHeight="1" thickBot="1" x14ac:dyDescent="0.25">
      <c r="A48" s="450"/>
      <c r="B48" s="451"/>
      <c r="C48" s="451"/>
      <c r="D48" s="158"/>
      <c r="E48" s="158"/>
      <c r="F48" s="159"/>
      <c r="G48" s="451"/>
      <c r="H48" s="451"/>
      <c r="I48" s="451"/>
      <c r="J48" s="451"/>
      <c r="K48" s="451"/>
      <c r="L48" s="451"/>
      <c r="M48" s="451"/>
      <c r="N48" s="451"/>
      <c r="O48" s="562" t="s">
        <v>79</v>
      </c>
      <c r="P48" s="563"/>
      <c r="Q48" s="564"/>
      <c r="R48" s="454">
        <f>SUM(R22:R46)</f>
        <v>0</v>
      </c>
      <c r="S48" s="450"/>
      <c r="T48" s="450"/>
    </row>
    <row r="49" spans="1:25" s="453" customFormat="1" ht="21" customHeight="1" thickBot="1" x14ac:dyDescent="0.25">
      <c r="A49" s="450"/>
      <c r="B49" s="451"/>
      <c r="C49" s="451"/>
      <c r="D49" s="158"/>
      <c r="E49" s="158"/>
      <c r="F49" s="159"/>
      <c r="G49" s="451"/>
      <c r="H49" s="451"/>
      <c r="I49" s="451"/>
      <c r="J49" s="451"/>
      <c r="K49" s="451"/>
      <c r="L49" s="451"/>
      <c r="M49" s="451"/>
      <c r="N49" s="455"/>
      <c r="O49" s="562" t="s">
        <v>111</v>
      </c>
      <c r="P49" s="563"/>
      <c r="Q49" s="564"/>
      <c r="R49" s="454">
        <f ca="1">IF(O74&gt;O73,(R48-O76)*0.1,0)</f>
        <v>0</v>
      </c>
    </row>
    <row r="50" spans="1:25" s="453" customFormat="1" ht="21" customHeight="1" thickBot="1" x14ac:dyDescent="0.25">
      <c r="A50" s="450"/>
      <c r="B50" s="451"/>
      <c r="C50" s="451"/>
      <c r="D50" s="158"/>
      <c r="E50" s="158"/>
      <c r="F50" s="159"/>
      <c r="G50" s="451"/>
      <c r="H50" s="451"/>
      <c r="I50" s="451"/>
      <c r="J50" s="569" t="s">
        <v>80</v>
      </c>
      <c r="K50" s="569"/>
      <c r="L50" s="569"/>
      <c r="M50" s="451"/>
      <c r="N50" s="456"/>
      <c r="O50" s="562" t="s">
        <v>79</v>
      </c>
      <c r="P50" s="563"/>
      <c r="Q50" s="564"/>
      <c r="R50" s="454">
        <f ca="1">+R48+R49</f>
        <v>0</v>
      </c>
    </row>
    <row r="51" spans="1:25" s="453" customFormat="1" ht="24.75" customHeight="1" x14ac:dyDescent="0.2">
      <c r="A51" s="450"/>
      <c r="B51" s="451"/>
      <c r="C51" s="451"/>
      <c r="D51" s="158"/>
      <c r="E51" s="158"/>
      <c r="F51" s="159"/>
      <c r="G51" s="451"/>
      <c r="H51" s="451"/>
      <c r="I51" s="451"/>
      <c r="J51" s="572"/>
      <c r="K51" s="572"/>
      <c r="L51" s="572"/>
      <c r="M51" s="451"/>
      <c r="N51" s="457"/>
      <c r="O51" s="456"/>
      <c r="P51" s="456"/>
      <c r="Q51" s="456"/>
      <c r="R51" s="451"/>
      <c r="S51" s="451"/>
      <c r="T51" s="451"/>
      <c r="U51" s="458"/>
      <c r="V51" s="452"/>
      <c r="W51" s="450"/>
      <c r="X51" s="450"/>
      <c r="Y51" s="450"/>
    </row>
    <row r="52" spans="1:25" s="453" customFormat="1" ht="21.75" customHeight="1" x14ac:dyDescent="0.2">
      <c r="A52" s="450"/>
      <c r="B52" s="451"/>
      <c r="C52" s="451"/>
      <c r="D52" s="158"/>
      <c r="E52" s="159"/>
      <c r="F52" s="451"/>
      <c r="G52" s="451"/>
      <c r="H52" s="451"/>
      <c r="I52" s="451"/>
      <c r="J52" s="572"/>
      <c r="K52" s="572"/>
      <c r="L52" s="572"/>
      <c r="M52" s="451"/>
      <c r="N52" s="457"/>
      <c r="O52" s="457"/>
      <c r="P52" s="457"/>
      <c r="Q52" s="457"/>
      <c r="R52" s="451"/>
      <c r="S52" s="451"/>
      <c r="T52" s="458"/>
      <c r="U52" s="452"/>
      <c r="V52" s="450"/>
      <c r="W52" s="450"/>
      <c r="X52" s="450"/>
    </row>
    <row r="53" spans="1:25" s="453" customFormat="1" ht="21.75" customHeight="1" x14ac:dyDescent="0.2">
      <c r="A53" s="450"/>
      <c r="B53" s="669" t="s">
        <v>68</v>
      </c>
      <c r="C53" s="669"/>
      <c r="D53" s="669"/>
      <c r="E53" s="459" t="s">
        <v>38</v>
      </c>
      <c r="F53" s="451"/>
      <c r="G53" s="451"/>
      <c r="H53" s="451"/>
      <c r="I53" s="451"/>
      <c r="R53" s="452"/>
      <c r="S53" s="450"/>
      <c r="T53" s="450"/>
      <c r="U53" s="450"/>
    </row>
    <row r="54" spans="1:25" ht="21.75" customHeight="1" x14ac:dyDescent="0.2">
      <c r="A54" s="423"/>
      <c r="B54" s="670" t="s">
        <v>138</v>
      </c>
      <c r="C54" s="671"/>
      <c r="D54" s="671"/>
      <c r="E54" s="561" t="s">
        <v>118</v>
      </c>
      <c r="F54" s="565"/>
      <c r="G54" s="565"/>
      <c r="H54" s="460" t="s">
        <v>35</v>
      </c>
      <c r="J54" s="672" t="s">
        <v>65</v>
      </c>
      <c r="K54" s="672"/>
      <c r="L54" s="672"/>
      <c r="M54" s="672"/>
      <c r="N54" s="671"/>
      <c r="O54" s="671"/>
      <c r="P54" s="671"/>
      <c r="Q54" s="671"/>
      <c r="R54" s="423"/>
      <c r="S54" s="423"/>
      <c r="T54" s="461"/>
      <c r="U54" s="423"/>
      <c r="V54" s="423"/>
      <c r="W54" s="423"/>
      <c r="X54" s="423"/>
    </row>
    <row r="55" spans="1:25" ht="21.75" customHeight="1" x14ac:dyDescent="0.2">
      <c r="A55" s="423"/>
      <c r="B55" s="671"/>
      <c r="C55" s="671"/>
      <c r="D55" s="671"/>
      <c r="E55" s="561" t="s">
        <v>119</v>
      </c>
      <c r="F55" s="565"/>
      <c r="G55" s="565"/>
      <c r="H55" s="460" t="s">
        <v>120</v>
      </c>
      <c r="J55" s="671"/>
      <c r="K55" s="671"/>
      <c r="L55" s="671"/>
      <c r="M55" s="671"/>
      <c r="N55" s="671"/>
      <c r="O55" s="671"/>
      <c r="P55" s="671"/>
      <c r="Q55" s="671"/>
      <c r="R55" s="423"/>
      <c r="S55" s="423"/>
      <c r="T55" s="362"/>
      <c r="U55" s="462"/>
      <c r="V55" s="423"/>
      <c r="W55" s="423"/>
      <c r="X55" s="423"/>
    </row>
    <row r="56" spans="1:25" ht="21.75" customHeight="1" x14ac:dyDescent="0.2">
      <c r="A56" s="423"/>
      <c r="B56" s="671"/>
      <c r="C56" s="671"/>
      <c r="D56" s="671"/>
      <c r="E56" s="561" t="s">
        <v>121</v>
      </c>
      <c r="F56" s="565"/>
      <c r="G56" s="565"/>
      <c r="H56" s="460" t="s">
        <v>37</v>
      </c>
      <c r="J56" s="671"/>
      <c r="K56" s="671"/>
      <c r="L56" s="671"/>
      <c r="M56" s="671"/>
      <c r="N56" s="671"/>
      <c r="O56" s="671"/>
      <c r="P56" s="671"/>
      <c r="Q56" s="671"/>
      <c r="R56" s="423"/>
      <c r="S56" s="423"/>
      <c r="T56" s="463"/>
      <c r="U56" s="423"/>
      <c r="V56" s="423"/>
      <c r="W56" s="423"/>
      <c r="X56" s="423"/>
    </row>
    <row r="57" spans="1:25" ht="21.75" customHeight="1" x14ac:dyDescent="0.2">
      <c r="A57" s="362"/>
      <c r="B57" s="671"/>
      <c r="C57" s="671"/>
      <c r="D57" s="671"/>
      <c r="E57" s="464"/>
      <c r="F57" s="464"/>
      <c r="G57" s="464"/>
      <c r="H57" s="464"/>
      <c r="I57" s="464"/>
      <c r="J57" s="671"/>
      <c r="K57" s="671"/>
      <c r="L57" s="671"/>
      <c r="M57" s="671"/>
      <c r="N57" s="671"/>
      <c r="O57" s="671"/>
      <c r="P57" s="671"/>
      <c r="Q57" s="671"/>
      <c r="R57" s="362"/>
      <c r="S57" s="362"/>
      <c r="T57" s="463"/>
      <c r="U57" s="465"/>
      <c r="V57" s="362"/>
      <c r="W57" s="362"/>
      <c r="X57" s="362"/>
    </row>
    <row r="58" spans="1:25" ht="21.75" customHeight="1" x14ac:dyDescent="0.2">
      <c r="A58" s="362"/>
      <c r="B58" s="671"/>
      <c r="C58" s="671"/>
      <c r="D58" s="671"/>
      <c r="E58" s="466"/>
      <c r="F58" s="466"/>
      <c r="G58" s="466"/>
      <c r="H58" s="466"/>
      <c r="I58" s="466"/>
      <c r="J58" s="671"/>
      <c r="K58" s="671"/>
      <c r="L58" s="671"/>
      <c r="M58" s="671"/>
      <c r="N58" s="671"/>
      <c r="O58" s="671"/>
      <c r="P58" s="671"/>
      <c r="Q58" s="671"/>
      <c r="R58" s="362"/>
      <c r="S58" s="362"/>
      <c r="T58" s="463"/>
      <c r="U58" s="465"/>
      <c r="V58" s="362"/>
      <c r="W58" s="362"/>
      <c r="X58" s="362"/>
    </row>
    <row r="59" spans="1:25" ht="21.75" customHeight="1" x14ac:dyDescent="0.2">
      <c r="A59" s="362"/>
      <c r="B59" s="671"/>
      <c r="C59" s="671"/>
      <c r="D59" s="671"/>
      <c r="E59" s="467"/>
      <c r="F59" s="468"/>
      <c r="G59" s="362"/>
      <c r="H59" s="362"/>
      <c r="I59" s="362"/>
      <c r="J59" s="671"/>
      <c r="K59" s="671"/>
      <c r="L59" s="671"/>
      <c r="M59" s="671"/>
      <c r="N59" s="671"/>
      <c r="O59" s="671"/>
      <c r="P59" s="671"/>
      <c r="Q59" s="671"/>
      <c r="R59" s="362"/>
      <c r="S59" s="362"/>
      <c r="T59" s="463"/>
      <c r="U59" s="465"/>
      <c r="V59" s="362"/>
      <c r="W59" s="362"/>
      <c r="X59" s="362"/>
    </row>
    <row r="60" spans="1:25" ht="21.75" customHeight="1" x14ac:dyDescent="0.2">
      <c r="A60" s="362"/>
      <c r="B60" s="366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6"/>
      <c r="O60" s="366"/>
      <c r="P60" s="366"/>
      <c r="Q60" s="366"/>
      <c r="R60" s="362"/>
      <c r="S60" s="362"/>
      <c r="T60" s="362"/>
      <c r="U60" s="468"/>
      <c r="V60" s="465"/>
      <c r="W60" s="362"/>
      <c r="X60" s="362"/>
      <c r="Y60" s="362"/>
    </row>
    <row r="61" spans="1:25" ht="21.75" hidden="1" customHeight="1" x14ac:dyDescent="0.2">
      <c r="A61" s="362"/>
      <c r="B61" s="362"/>
      <c r="C61" s="469"/>
      <c r="D61" s="362"/>
      <c r="E61" s="362"/>
      <c r="F61" s="362"/>
      <c r="G61" s="362"/>
      <c r="H61" s="461"/>
      <c r="I61" s="463"/>
      <c r="J61" s="463"/>
      <c r="K61" s="463"/>
      <c r="L61" s="463"/>
      <c r="M61" s="463"/>
      <c r="N61" s="463"/>
      <c r="O61" s="463"/>
      <c r="P61" s="463"/>
      <c r="Q61" s="463"/>
    </row>
    <row r="62" spans="1:25" ht="21.75" hidden="1" customHeight="1" x14ac:dyDescent="0.2">
      <c r="A62" s="362"/>
      <c r="B62" s="362"/>
      <c r="C62" s="470"/>
      <c r="D62" s="362"/>
      <c r="E62" s="362"/>
      <c r="F62" s="362"/>
      <c r="G62" s="362"/>
      <c r="H62" s="461"/>
      <c r="I62" s="468"/>
      <c r="J62" s="468"/>
      <c r="K62" s="468"/>
      <c r="L62" s="468"/>
      <c r="M62" s="468"/>
      <c r="N62" s="468"/>
      <c r="O62" s="468"/>
      <c r="P62" s="468"/>
      <c r="Q62" s="468"/>
    </row>
    <row r="63" spans="1:25" ht="21.75" hidden="1" customHeight="1" x14ac:dyDescent="0.2">
      <c r="A63" s="362"/>
      <c r="B63" s="362"/>
      <c r="C63" s="470"/>
      <c r="D63" s="362"/>
      <c r="E63" s="362"/>
      <c r="F63" s="362"/>
      <c r="G63" s="362"/>
      <c r="H63" s="391" t="s">
        <v>130</v>
      </c>
      <c r="I63" s="533" t="s">
        <v>131</v>
      </c>
      <c r="J63" s="391" t="s">
        <v>130</v>
      </c>
      <c r="K63" s="533" t="s">
        <v>131</v>
      </c>
      <c r="L63" s="391" t="s">
        <v>130</v>
      </c>
      <c r="M63" s="533" t="s">
        <v>131</v>
      </c>
      <c r="N63" s="391" t="s">
        <v>130</v>
      </c>
      <c r="O63" s="533" t="s">
        <v>131</v>
      </c>
      <c r="P63" s="391" t="s">
        <v>130</v>
      </c>
      <c r="Q63" s="533" t="s">
        <v>131</v>
      </c>
    </row>
    <row r="64" spans="1:25" ht="21.75" hidden="1" customHeight="1" x14ac:dyDescent="0.2">
      <c r="A64" s="362"/>
      <c r="B64" s="362"/>
      <c r="C64" s="470"/>
      <c r="D64" s="362"/>
      <c r="E64" s="362"/>
      <c r="F64" s="362"/>
      <c r="G64" s="471"/>
      <c r="H64" s="472" t="s">
        <v>86</v>
      </c>
      <c r="I64" s="472" t="s">
        <v>86</v>
      </c>
      <c r="J64" s="472" t="s">
        <v>86</v>
      </c>
      <c r="K64" s="472" t="s">
        <v>86</v>
      </c>
      <c r="L64" s="472" t="s">
        <v>128</v>
      </c>
      <c r="M64" s="472" t="s">
        <v>86</v>
      </c>
      <c r="N64" s="472" t="s">
        <v>128</v>
      </c>
      <c r="O64" s="472" t="s">
        <v>86</v>
      </c>
      <c r="P64" s="472" t="s">
        <v>86</v>
      </c>
      <c r="Q64" s="472" t="s">
        <v>86</v>
      </c>
    </row>
    <row r="65" spans="1:27" ht="21.75" hidden="1" customHeight="1" x14ac:dyDescent="0.2">
      <c r="A65" s="362"/>
      <c r="B65" s="362"/>
      <c r="C65" s="470"/>
      <c r="D65" s="362"/>
      <c r="E65" s="362"/>
      <c r="F65" s="362"/>
      <c r="G65" s="473" t="s">
        <v>133</v>
      </c>
      <c r="H65" s="474">
        <f>COUNTIFS($G$22:$G$46,$G$65,$H$22:$H$46,H64)</f>
        <v>0</v>
      </c>
      <c r="I65" s="474">
        <f>COUNTIFS($G$22:$G$46,$G$65,$I$22:$I$46,I64)</f>
        <v>0</v>
      </c>
      <c r="J65" s="474">
        <f t="shared" ref="J65:Q65" si="1">COUNTIFS($G$22:$G$46,$G$65,J$22:J$46,J64)</f>
        <v>0</v>
      </c>
      <c r="K65" s="474">
        <f t="shared" si="1"/>
        <v>0</v>
      </c>
      <c r="L65" s="474">
        <f t="shared" si="1"/>
        <v>0</v>
      </c>
      <c r="M65" s="474">
        <f t="shared" si="1"/>
        <v>0</v>
      </c>
      <c r="N65" s="474">
        <f t="shared" si="1"/>
        <v>0</v>
      </c>
      <c r="O65" s="474">
        <f t="shared" si="1"/>
        <v>0</v>
      </c>
      <c r="P65" s="474">
        <f t="shared" si="1"/>
        <v>0</v>
      </c>
      <c r="Q65" s="474">
        <f t="shared" si="1"/>
        <v>0</v>
      </c>
    </row>
    <row r="66" spans="1:27" ht="21.75" hidden="1" customHeight="1" x14ac:dyDescent="0.2">
      <c r="A66" s="362"/>
      <c r="B66" s="362"/>
      <c r="C66" s="470"/>
      <c r="D66" s="362"/>
      <c r="E66" s="362"/>
      <c r="F66" s="362"/>
      <c r="G66" s="505"/>
      <c r="H66" s="506"/>
      <c r="I66" s="506"/>
      <c r="J66" s="506"/>
      <c r="K66" s="506"/>
      <c r="L66" s="472" t="s">
        <v>124</v>
      </c>
      <c r="M66" s="506"/>
      <c r="N66" s="472" t="s">
        <v>124</v>
      </c>
      <c r="O66" s="506"/>
      <c r="P66" s="506"/>
      <c r="Q66" s="506"/>
    </row>
    <row r="67" spans="1:27" ht="21.75" hidden="1" customHeight="1" x14ac:dyDescent="0.2">
      <c r="A67" s="362"/>
      <c r="B67" s="362"/>
      <c r="C67" s="470"/>
      <c r="D67" s="362"/>
      <c r="E67" s="362"/>
      <c r="F67" s="362"/>
      <c r="G67" s="505"/>
      <c r="H67" s="506"/>
      <c r="I67" s="506"/>
      <c r="J67" s="506"/>
      <c r="K67" s="506"/>
      <c r="L67" s="474">
        <f>COUNTIFS($G$22:$G$46,$G$65,L$22:L$46,L66)</f>
        <v>0</v>
      </c>
      <c r="M67" s="506"/>
      <c r="N67" s="474">
        <f>COUNTIFS($G$22:$G$46,$G$65,N$22:N$46,N66)</f>
        <v>0</v>
      </c>
      <c r="O67" s="506"/>
      <c r="P67" s="506"/>
      <c r="Q67" s="506"/>
    </row>
    <row r="68" spans="1:27" ht="21.75" hidden="1" customHeight="1" x14ac:dyDescent="0.2">
      <c r="A68" s="362"/>
      <c r="B68" s="362"/>
      <c r="C68" s="362"/>
      <c r="D68" s="362"/>
      <c r="E68" s="362"/>
      <c r="F68" s="362"/>
      <c r="G68" s="475"/>
      <c r="H68" s="476"/>
      <c r="I68" s="476"/>
      <c r="J68" s="476"/>
      <c r="K68" s="476"/>
      <c r="L68" s="476"/>
      <c r="M68" s="476"/>
      <c r="N68" s="476"/>
      <c r="O68" s="476"/>
      <c r="P68" s="476"/>
      <c r="Q68" s="476"/>
    </row>
    <row r="69" spans="1:27" ht="21.75" hidden="1" customHeight="1" x14ac:dyDescent="0.2">
      <c r="A69" s="362"/>
      <c r="B69" s="362"/>
      <c r="C69" s="362"/>
      <c r="D69" s="362"/>
      <c r="E69" s="362"/>
      <c r="F69" s="362"/>
      <c r="G69" s="471"/>
      <c r="H69" s="472" t="s">
        <v>86</v>
      </c>
      <c r="I69" s="472" t="s">
        <v>86</v>
      </c>
      <c r="J69" s="472" t="s">
        <v>86</v>
      </c>
      <c r="K69" s="472" t="s">
        <v>86</v>
      </c>
      <c r="L69" s="472" t="s">
        <v>86</v>
      </c>
      <c r="M69" s="472" t="s">
        <v>86</v>
      </c>
      <c r="N69" s="472" t="s">
        <v>86</v>
      </c>
      <c r="O69" s="472" t="s">
        <v>86</v>
      </c>
      <c r="P69" s="472" t="s">
        <v>86</v>
      </c>
      <c r="Q69" s="472" t="s">
        <v>86</v>
      </c>
    </row>
    <row r="70" spans="1:27" ht="21.75" hidden="1" customHeight="1" x14ac:dyDescent="0.2">
      <c r="A70" s="362"/>
      <c r="B70" s="362"/>
      <c r="C70" s="362"/>
      <c r="D70" s="362"/>
      <c r="E70" s="362"/>
      <c r="F70" s="362"/>
      <c r="G70" s="473" t="s">
        <v>134</v>
      </c>
      <c r="H70" s="474">
        <f>COUNTIFS($G$22:$G$46,$G$70,$H$22:$H$46,H69)</f>
        <v>0</v>
      </c>
      <c r="I70" s="474">
        <f>COUNTIFS($G$22:$G$46,$G$70,$I$22:$I$46,I69)</f>
        <v>0</v>
      </c>
      <c r="J70" s="474">
        <f>COUNTIFS($G$22:$G$46,$G$70,$J$22:$J$46,J69)</f>
        <v>0</v>
      </c>
      <c r="K70" s="474">
        <f>COUNTIFS($G$22:$G$46,$G$70,$K$22:$K$46,K69)</f>
        <v>0</v>
      </c>
      <c r="L70" s="474">
        <f>COUNTIFS($G$22:$G$46,$G$70,$L$22:$L$46,L69)</f>
        <v>0</v>
      </c>
      <c r="M70" s="474">
        <f>COUNTIFS($G$22:$G$46,$G$70,$M$22:$M$46,M69)</f>
        <v>0</v>
      </c>
      <c r="N70" s="474">
        <f>COUNTIFS($G$22:$G$46,$G$70,N$22:N$46,N69)</f>
        <v>0</v>
      </c>
      <c r="O70" s="474">
        <f>COUNTIFS($G$22:$G$46,$G$70,O$22:O$46,O69)</f>
        <v>0</v>
      </c>
      <c r="P70" s="474">
        <f>COUNTIFS($G$22:$G$46,$G$70,P$22:P$46,P69)</f>
        <v>0</v>
      </c>
      <c r="Q70" s="474">
        <f>COUNTIFS($G$22:$G$46,$G$70,Q$22:Q$46,Q69)</f>
        <v>0</v>
      </c>
      <c r="R70" s="362"/>
    </row>
    <row r="71" spans="1:27" ht="21.75" hidden="1" customHeight="1" x14ac:dyDescent="0.2">
      <c r="A71" s="362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475"/>
      <c r="S71" s="475"/>
      <c r="T71" s="475"/>
      <c r="U71" s="475"/>
      <c r="V71" s="475"/>
      <c r="W71" s="461"/>
      <c r="X71" s="465"/>
      <c r="Y71" s="362"/>
      <c r="Z71" s="362"/>
      <c r="AA71" s="362"/>
    </row>
    <row r="72" spans="1:27" ht="21.75" hidden="1" customHeight="1" x14ac:dyDescent="0.2">
      <c r="A72" s="362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475"/>
      <c r="S72" s="475"/>
      <c r="T72" s="475"/>
      <c r="U72" s="475"/>
      <c r="V72" s="461"/>
      <c r="W72" s="465"/>
      <c r="X72" s="362"/>
      <c r="Y72" s="362"/>
      <c r="Z72" s="362"/>
    </row>
    <row r="73" spans="1:27" ht="21.75" hidden="1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208">
        <f>DATEVALUE("15/2/2025")</f>
        <v>45703</v>
      </c>
      <c r="P73" s="187">
        <v>45703</v>
      </c>
      <c r="Q73" s="362"/>
      <c r="R73" s="475"/>
      <c r="S73" s="475"/>
      <c r="T73" s="461"/>
      <c r="U73" s="465"/>
      <c r="V73" s="362"/>
      <c r="W73" s="362"/>
      <c r="X73" s="362"/>
    </row>
    <row r="74" spans="1:27" ht="21.75" hidden="1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188">
        <f ca="1">TODAY()</f>
        <v>45688</v>
      </c>
      <c r="P74" s="16" t="s">
        <v>92</v>
      </c>
      <c r="Q74" s="362"/>
      <c r="R74" s="362"/>
      <c r="S74" s="362"/>
      <c r="T74" s="461"/>
      <c r="U74" s="465"/>
      <c r="V74" s="362"/>
      <c r="W74" s="362"/>
      <c r="X74" s="362"/>
    </row>
    <row r="75" spans="1:27" ht="21.75" hidden="1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461"/>
      <c r="W75" s="465"/>
      <c r="X75" s="362"/>
      <c r="Y75" s="362"/>
      <c r="Z75" s="362"/>
    </row>
    <row r="76" spans="1:27" ht="21.75" hidden="1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507"/>
      <c r="P76" s="362"/>
      <c r="Q76" s="362"/>
      <c r="R76" s="362"/>
      <c r="S76" s="362"/>
      <c r="T76" s="362"/>
      <c r="U76" s="362"/>
      <c r="V76" s="461"/>
      <c r="W76" s="465"/>
      <c r="X76" s="362"/>
      <c r="Y76" s="362"/>
      <c r="Z76" s="362"/>
    </row>
    <row r="77" spans="1:27" ht="21.75" hidden="1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461"/>
      <c r="W77" s="465"/>
      <c r="X77" s="362"/>
      <c r="Y77" s="362"/>
      <c r="Z77" s="362"/>
    </row>
    <row r="78" spans="1:27" ht="21.75" hidden="1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461"/>
      <c r="W78" s="465"/>
      <c r="X78" s="362"/>
      <c r="Y78" s="362"/>
      <c r="Z78" s="362"/>
    </row>
    <row r="79" spans="1:27" ht="21.75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461"/>
      <c r="W79" s="465"/>
      <c r="X79" s="362"/>
      <c r="Y79" s="362"/>
      <c r="Z79" s="362"/>
    </row>
    <row r="80" spans="1:27" ht="21.75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461"/>
      <c r="W80" s="465"/>
      <c r="X80" s="362"/>
      <c r="Y80" s="362"/>
      <c r="Z80" s="362"/>
    </row>
    <row r="81" spans="1:26" ht="21.75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461"/>
      <c r="W81" s="465"/>
      <c r="X81" s="362"/>
      <c r="Y81" s="362"/>
      <c r="Z81" s="362"/>
    </row>
    <row r="82" spans="1:26" ht="21.75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461"/>
      <c r="W82" s="465"/>
      <c r="X82" s="362"/>
      <c r="Y82" s="362"/>
      <c r="Z82" s="362"/>
    </row>
    <row r="83" spans="1:26" ht="21.75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461"/>
      <c r="W83" s="465"/>
      <c r="X83" s="362"/>
      <c r="Y83" s="362"/>
      <c r="Z83" s="362"/>
    </row>
    <row r="84" spans="1:26" ht="21.75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461"/>
      <c r="W84" s="465"/>
      <c r="X84" s="362"/>
      <c r="Y84" s="362"/>
      <c r="Z84" s="362"/>
    </row>
    <row r="85" spans="1:26" ht="21.75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461"/>
      <c r="W85" s="465"/>
      <c r="X85" s="362"/>
      <c r="Y85" s="362"/>
      <c r="Z85" s="362"/>
    </row>
    <row r="86" spans="1:26" ht="21.75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461"/>
      <c r="W86" s="465"/>
      <c r="X86" s="362"/>
      <c r="Y86" s="362"/>
      <c r="Z86" s="362"/>
    </row>
    <row r="87" spans="1:26" ht="21.7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461"/>
      <c r="W87" s="465"/>
      <c r="X87" s="362"/>
      <c r="Y87" s="362"/>
      <c r="Z87" s="362"/>
    </row>
    <row r="88" spans="1:26" ht="21.75" customHeight="1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461"/>
      <c r="W88" s="465"/>
      <c r="X88" s="362"/>
      <c r="Y88" s="362"/>
      <c r="Z88" s="362"/>
    </row>
    <row r="89" spans="1:26" ht="21.75" customHeight="1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461"/>
      <c r="W89" s="465"/>
      <c r="X89" s="362"/>
      <c r="Y89" s="362"/>
      <c r="Z89" s="362"/>
    </row>
    <row r="90" spans="1:26" ht="21.75" customHeight="1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461"/>
      <c r="W90" s="465"/>
      <c r="X90" s="362"/>
      <c r="Y90" s="362"/>
      <c r="Z90" s="362"/>
    </row>
    <row r="91" spans="1:26" ht="21.75" customHeight="1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461"/>
      <c r="W91" s="465"/>
      <c r="X91" s="362"/>
      <c r="Y91" s="362"/>
      <c r="Z91" s="362"/>
    </row>
    <row r="92" spans="1:26" ht="21.75" customHeight="1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461"/>
      <c r="W92" s="465"/>
      <c r="X92" s="362"/>
      <c r="Y92" s="362"/>
      <c r="Z92" s="362"/>
    </row>
    <row r="93" spans="1:26" ht="21.75" customHeight="1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461"/>
      <c r="W93" s="465"/>
      <c r="X93" s="362"/>
      <c r="Y93" s="362"/>
      <c r="Z93" s="362"/>
    </row>
    <row r="94" spans="1:26" ht="21.75" customHeight="1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461"/>
      <c r="W94" s="465"/>
      <c r="X94" s="362"/>
      <c r="Y94" s="362"/>
      <c r="Z94" s="362"/>
    </row>
    <row r="95" spans="1:26" ht="21.75" customHeight="1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461"/>
      <c r="W95" s="465"/>
      <c r="X95" s="362"/>
      <c r="Y95" s="362"/>
      <c r="Z95" s="362"/>
    </row>
    <row r="96" spans="1:26" ht="21.75" customHeight="1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461"/>
      <c r="W96" s="465"/>
      <c r="X96" s="362"/>
      <c r="Y96" s="362"/>
      <c r="Z96" s="362"/>
    </row>
    <row r="97" spans="1:26" ht="21.75" customHeight="1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461"/>
      <c r="W97" s="465"/>
      <c r="X97" s="362"/>
      <c r="Y97" s="362"/>
      <c r="Z97" s="362"/>
    </row>
    <row r="98" spans="1:26" ht="21.75" customHeight="1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461"/>
      <c r="W98" s="465"/>
      <c r="X98" s="362"/>
      <c r="Y98" s="362"/>
      <c r="Z98" s="362"/>
    </row>
    <row r="99" spans="1:26" ht="21.75" customHeight="1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461"/>
      <c r="W99" s="465"/>
      <c r="X99" s="362"/>
      <c r="Y99" s="362"/>
      <c r="Z99" s="362"/>
    </row>
    <row r="100" spans="1:26" ht="21.75" customHeight="1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461"/>
      <c r="W100" s="465"/>
      <c r="X100" s="362"/>
      <c r="Y100" s="362"/>
      <c r="Z100" s="362"/>
    </row>
    <row r="101" spans="1:26" ht="21.75" customHeight="1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461"/>
      <c r="W101" s="465"/>
      <c r="X101" s="362"/>
      <c r="Y101" s="362"/>
      <c r="Z101" s="362"/>
    </row>
    <row r="102" spans="1:26" ht="21.75" customHeight="1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461"/>
      <c r="W102" s="465"/>
      <c r="X102" s="362"/>
      <c r="Y102" s="362"/>
      <c r="Z102" s="362"/>
    </row>
    <row r="103" spans="1:26" ht="21.75" customHeight="1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461"/>
      <c r="W103" s="465"/>
      <c r="X103" s="362"/>
      <c r="Y103" s="362"/>
      <c r="Z103" s="362"/>
    </row>
    <row r="104" spans="1:26" ht="21.75" customHeight="1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461"/>
      <c r="W104" s="465"/>
      <c r="X104" s="362"/>
      <c r="Y104" s="362"/>
      <c r="Z104" s="362"/>
    </row>
    <row r="105" spans="1:26" ht="21.75" customHeight="1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461"/>
      <c r="W105" s="465"/>
      <c r="X105" s="362"/>
      <c r="Y105" s="362"/>
      <c r="Z105" s="362"/>
    </row>
    <row r="106" spans="1:26" ht="21.75" customHeight="1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461"/>
      <c r="W106" s="465"/>
      <c r="X106" s="362"/>
      <c r="Y106" s="362"/>
      <c r="Z106" s="362"/>
    </row>
    <row r="107" spans="1:26" ht="21.75" customHeight="1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461"/>
      <c r="W107" s="465"/>
      <c r="X107" s="362"/>
      <c r="Y107" s="362"/>
      <c r="Z107" s="362"/>
    </row>
    <row r="108" spans="1:26" ht="21.75" customHeight="1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461"/>
      <c r="W108" s="465"/>
      <c r="X108" s="362"/>
      <c r="Y108" s="362"/>
      <c r="Z108" s="362"/>
    </row>
    <row r="109" spans="1:26" ht="21.75" customHeight="1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461"/>
      <c r="W109" s="465"/>
      <c r="X109" s="362"/>
      <c r="Y109" s="362"/>
      <c r="Z109" s="362"/>
    </row>
    <row r="110" spans="1:26" ht="21.75" customHeight="1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461"/>
      <c r="W110" s="465"/>
      <c r="X110" s="362"/>
      <c r="Y110" s="362"/>
      <c r="Z110" s="362"/>
    </row>
    <row r="111" spans="1:26" ht="21.75" customHeight="1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461"/>
      <c r="W111" s="465"/>
      <c r="X111" s="362"/>
      <c r="Y111" s="362"/>
      <c r="Z111" s="362"/>
    </row>
    <row r="112" spans="1:26" ht="21.75" customHeight="1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461"/>
      <c r="W112" s="465"/>
      <c r="X112" s="362"/>
      <c r="Y112" s="362"/>
      <c r="Z112" s="362"/>
    </row>
    <row r="113" spans="1:26" ht="21.75" customHeight="1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461"/>
      <c r="W113" s="465"/>
      <c r="X113" s="362"/>
      <c r="Y113" s="362"/>
      <c r="Z113" s="362"/>
    </row>
    <row r="114" spans="1:26" ht="21.75" customHeight="1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461"/>
      <c r="W114" s="465"/>
      <c r="X114" s="362"/>
      <c r="Y114" s="362"/>
      <c r="Z114" s="362"/>
    </row>
    <row r="115" spans="1:26" ht="21.75" customHeight="1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461"/>
      <c r="W115" s="465"/>
      <c r="X115" s="362"/>
      <c r="Y115" s="362"/>
      <c r="Z115" s="362"/>
    </row>
    <row r="116" spans="1:26" ht="21.75" customHeight="1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461"/>
      <c r="W116" s="465"/>
      <c r="X116" s="362"/>
      <c r="Y116" s="362"/>
      <c r="Z116" s="362"/>
    </row>
    <row r="117" spans="1:26" ht="21.75" customHeight="1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461"/>
      <c r="W117" s="465"/>
      <c r="X117" s="362"/>
      <c r="Y117" s="362"/>
      <c r="Z117" s="362"/>
    </row>
    <row r="118" spans="1:26" ht="21.75" customHeight="1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461"/>
      <c r="W118" s="465"/>
      <c r="X118" s="362"/>
      <c r="Y118" s="362"/>
      <c r="Z118" s="362"/>
    </row>
    <row r="119" spans="1:26" ht="21.75" customHeight="1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461"/>
      <c r="W119" s="465"/>
      <c r="X119" s="362"/>
      <c r="Y119" s="362"/>
      <c r="Z119" s="362"/>
    </row>
    <row r="120" spans="1:26" ht="21.75" customHeight="1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461"/>
      <c r="W120" s="465"/>
      <c r="X120" s="362"/>
      <c r="Y120" s="362"/>
      <c r="Z120" s="362"/>
    </row>
    <row r="121" spans="1:26" ht="21.75" customHeight="1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461"/>
      <c r="W121" s="465"/>
      <c r="X121" s="362"/>
      <c r="Y121" s="362"/>
      <c r="Z121" s="362"/>
    </row>
    <row r="122" spans="1:26" ht="21.75" customHeight="1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461"/>
      <c r="W122" s="465"/>
      <c r="X122" s="362"/>
      <c r="Y122" s="362"/>
      <c r="Z122" s="362"/>
    </row>
    <row r="123" spans="1:26" ht="21.75" customHeight="1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461"/>
      <c r="W123" s="465"/>
      <c r="X123" s="362"/>
      <c r="Y123" s="362"/>
      <c r="Z123" s="362"/>
    </row>
    <row r="124" spans="1:26" ht="21.75" customHeight="1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461"/>
      <c r="W124" s="465"/>
      <c r="X124" s="362"/>
      <c r="Y124" s="362"/>
      <c r="Z124" s="362"/>
    </row>
    <row r="125" spans="1:26" ht="21.75" customHeight="1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461"/>
      <c r="W125" s="465"/>
      <c r="X125" s="362"/>
      <c r="Y125" s="362"/>
      <c r="Z125" s="362"/>
    </row>
    <row r="126" spans="1:26" ht="21.75" customHeight="1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461"/>
      <c r="W126" s="465"/>
      <c r="X126" s="362"/>
      <c r="Y126" s="362"/>
      <c r="Z126" s="362"/>
    </row>
    <row r="127" spans="1:26" ht="21.75" customHeight="1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461"/>
      <c r="W127" s="465"/>
      <c r="X127" s="362"/>
      <c r="Y127" s="362"/>
      <c r="Z127" s="362"/>
    </row>
    <row r="128" spans="1:26" ht="21.75" customHeight="1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461"/>
      <c r="W128" s="465"/>
      <c r="X128" s="362"/>
      <c r="Y128" s="362"/>
      <c r="Z128" s="362"/>
    </row>
    <row r="129" spans="1:26" ht="21.75" customHeight="1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461"/>
      <c r="W129" s="465"/>
      <c r="X129" s="362"/>
      <c r="Y129" s="362"/>
      <c r="Z129" s="362"/>
    </row>
    <row r="130" spans="1:26" ht="21.75" customHeight="1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461"/>
      <c r="W130" s="465"/>
      <c r="X130" s="362"/>
      <c r="Y130" s="362"/>
      <c r="Z130" s="362"/>
    </row>
    <row r="131" spans="1:26" ht="21.75" customHeight="1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461"/>
      <c r="W131" s="465"/>
      <c r="X131" s="362"/>
      <c r="Y131" s="362"/>
      <c r="Z131" s="362"/>
    </row>
    <row r="132" spans="1:26" ht="21.75" customHeight="1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461"/>
      <c r="W132" s="465"/>
      <c r="X132" s="362"/>
      <c r="Y132" s="362"/>
      <c r="Z132" s="362"/>
    </row>
    <row r="133" spans="1:26" ht="21.75" customHeight="1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461"/>
      <c r="W133" s="465"/>
      <c r="X133" s="362"/>
      <c r="Y133" s="362"/>
      <c r="Z133" s="362"/>
    </row>
    <row r="134" spans="1:26" ht="21.75" customHeight="1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461"/>
      <c r="W134" s="465"/>
      <c r="X134" s="362"/>
      <c r="Y134" s="362"/>
      <c r="Z134" s="362"/>
    </row>
    <row r="135" spans="1:26" ht="21.75" customHeight="1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461"/>
      <c r="W135" s="465"/>
      <c r="X135" s="362"/>
      <c r="Y135" s="362"/>
      <c r="Z135" s="362"/>
    </row>
    <row r="136" spans="1:26" ht="21.75" customHeight="1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461"/>
      <c r="W136" s="465"/>
      <c r="X136" s="362"/>
      <c r="Y136" s="362"/>
      <c r="Z136" s="362"/>
    </row>
    <row r="137" spans="1:26" ht="21.75" customHeight="1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461"/>
      <c r="W137" s="465"/>
      <c r="X137" s="362"/>
      <c r="Y137" s="362"/>
      <c r="Z137" s="362"/>
    </row>
    <row r="138" spans="1:26" ht="21.75" customHeight="1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461"/>
      <c r="W138" s="465"/>
      <c r="X138" s="362"/>
      <c r="Y138" s="362"/>
      <c r="Z138" s="362"/>
    </row>
    <row r="139" spans="1:26" ht="21.75" customHeight="1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461"/>
      <c r="W139" s="465"/>
      <c r="X139" s="362"/>
      <c r="Y139" s="362"/>
      <c r="Z139" s="362"/>
    </row>
    <row r="140" spans="1:26" ht="21.75" customHeight="1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461"/>
      <c r="W140" s="465"/>
      <c r="X140" s="362"/>
      <c r="Y140" s="362"/>
      <c r="Z140" s="362"/>
    </row>
    <row r="141" spans="1:26" ht="21.75" customHeight="1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461"/>
      <c r="W141" s="465"/>
      <c r="X141" s="362"/>
      <c r="Y141" s="362"/>
      <c r="Z141" s="362"/>
    </row>
    <row r="142" spans="1:26" ht="21.75" customHeight="1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461"/>
      <c r="W142" s="465"/>
      <c r="X142" s="362"/>
      <c r="Y142" s="362"/>
      <c r="Z142" s="362"/>
    </row>
    <row r="143" spans="1:26" ht="21.75" customHeight="1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461"/>
      <c r="W143" s="465"/>
      <c r="X143" s="362"/>
      <c r="Y143" s="362"/>
      <c r="Z143" s="362"/>
    </row>
    <row r="144" spans="1:26" ht="21.75" customHeight="1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461"/>
      <c r="W144" s="465"/>
      <c r="X144" s="362"/>
      <c r="Y144" s="362"/>
      <c r="Z144" s="362"/>
    </row>
    <row r="145" spans="1:26" ht="21.75" customHeight="1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461"/>
      <c r="W145" s="465"/>
      <c r="X145" s="362"/>
      <c r="Y145" s="362"/>
      <c r="Z145" s="362"/>
    </row>
    <row r="146" spans="1:26" ht="21.75" customHeight="1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461"/>
      <c r="W146" s="465"/>
      <c r="X146" s="362"/>
      <c r="Y146" s="362"/>
      <c r="Z146" s="362"/>
    </row>
    <row r="147" spans="1:26" ht="21.75" customHeight="1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461"/>
      <c r="W147" s="465"/>
      <c r="X147" s="362"/>
      <c r="Y147" s="362"/>
      <c r="Z147" s="362"/>
    </row>
    <row r="148" spans="1:26" ht="21.75" customHeight="1" x14ac:dyDescent="0.2">
      <c r="A148" s="362"/>
      <c r="B148" s="36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461"/>
      <c r="W148" s="465"/>
      <c r="X148" s="362"/>
      <c r="Y148" s="362"/>
      <c r="Z148" s="362"/>
    </row>
    <row r="149" spans="1:26" ht="21.75" customHeight="1" x14ac:dyDescent="0.2">
      <c r="A149" s="362"/>
      <c r="B149" s="362"/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461"/>
      <c r="W149" s="465"/>
      <c r="X149" s="362"/>
      <c r="Y149" s="362"/>
      <c r="Z149" s="362"/>
    </row>
    <row r="150" spans="1:26" ht="21.75" customHeight="1" x14ac:dyDescent="0.2">
      <c r="A150" s="362"/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461"/>
      <c r="W150" s="465"/>
      <c r="X150" s="362"/>
      <c r="Y150" s="362"/>
      <c r="Z150" s="362"/>
    </row>
    <row r="151" spans="1:26" ht="21.75" customHeight="1" x14ac:dyDescent="0.2">
      <c r="A151" s="362"/>
      <c r="B151" s="362"/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461"/>
      <c r="W151" s="465"/>
      <c r="X151" s="362"/>
      <c r="Y151" s="362"/>
      <c r="Z151" s="362"/>
    </row>
    <row r="152" spans="1:26" ht="21.75" customHeight="1" x14ac:dyDescent="0.2">
      <c r="A152" s="362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461"/>
      <c r="W152" s="465"/>
      <c r="X152" s="362"/>
      <c r="Y152" s="362"/>
      <c r="Z152" s="362"/>
    </row>
    <row r="153" spans="1:26" ht="21.75" customHeight="1" x14ac:dyDescent="0.2">
      <c r="A153" s="362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461"/>
      <c r="W153" s="465"/>
      <c r="X153" s="362"/>
      <c r="Y153" s="362"/>
      <c r="Z153" s="362"/>
    </row>
    <row r="154" spans="1:26" ht="21.75" customHeight="1" x14ac:dyDescent="0.2">
      <c r="A154" s="362"/>
      <c r="B154" s="362"/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461"/>
      <c r="W154" s="465"/>
      <c r="X154" s="362"/>
      <c r="Y154" s="362"/>
      <c r="Z154" s="362"/>
    </row>
    <row r="155" spans="1:26" ht="21.75" customHeight="1" x14ac:dyDescent="0.2">
      <c r="A155" s="362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461"/>
      <c r="W155" s="465"/>
      <c r="X155" s="362"/>
      <c r="Y155" s="362"/>
      <c r="Z155" s="362"/>
    </row>
    <row r="156" spans="1:26" ht="21.75" customHeight="1" x14ac:dyDescent="0.2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461"/>
      <c r="W156" s="465"/>
      <c r="X156" s="362"/>
      <c r="Y156" s="362"/>
      <c r="Z156" s="362"/>
    </row>
    <row r="157" spans="1:26" ht="21.75" customHeight="1" x14ac:dyDescent="0.2">
      <c r="A157" s="362"/>
      <c r="B157" s="362"/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461"/>
      <c r="W157" s="465"/>
      <c r="X157" s="362"/>
      <c r="Y157" s="362"/>
      <c r="Z157" s="362"/>
    </row>
    <row r="158" spans="1:26" ht="21.75" customHeight="1" x14ac:dyDescent="0.2">
      <c r="A158" s="362"/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461"/>
      <c r="W158" s="465"/>
      <c r="X158" s="362"/>
      <c r="Y158" s="362"/>
      <c r="Z158" s="362"/>
    </row>
    <row r="159" spans="1:26" ht="21.75" customHeight="1" x14ac:dyDescent="0.2">
      <c r="A159" s="362"/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461"/>
      <c r="W159" s="465"/>
      <c r="X159" s="362"/>
      <c r="Y159" s="362"/>
      <c r="Z159" s="362"/>
    </row>
    <row r="160" spans="1:26" ht="21.75" customHeight="1" x14ac:dyDescent="0.2">
      <c r="A160" s="362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461"/>
      <c r="W160" s="465"/>
      <c r="X160" s="362"/>
      <c r="Y160" s="362"/>
      <c r="Z160" s="362"/>
    </row>
    <row r="161" spans="1:26" ht="21.75" customHeight="1" x14ac:dyDescent="0.2">
      <c r="A161" s="362"/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461"/>
      <c r="W161" s="465"/>
      <c r="X161" s="362"/>
      <c r="Y161" s="362"/>
      <c r="Z161" s="362"/>
    </row>
    <row r="162" spans="1:26" ht="21.75" customHeight="1" x14ac:dyDescent="0.2">
      <c r="A162" s="362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461"/>
      <c r="W162" s="465"/>
      <c r="X162" s="362"/>
      <c r="Y162" s="362"/>
      <c r="Z162" s="362"/>
    </row>
    <row r="163" spans="1:26" ht="21.75" customHeight="1" x14ac:dyDescent="0.2">
      <c r="A163" s="362"/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461"/>
      <c r="W163" s="465"/>
      <c r="X163" s="362"/>
      <c r="Y163" s="362"/>
      <c r="Z163" s="362"/>
    </row>
    <row r="164" spans="1:26" ht="21.75" customHeight="1" x14ac:dyDescent="0.2">
      <c r="A164" s="362"/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461"/>
      <c r="W164" s="465"/>
      <c r="X164" s="362"/>
      <c r="Y164" s="362"/>
      <c r="Z164" s="362"/>
    </row>
    <row r="165" spans="1:26" ht="21.75" customHeight="1" x14ac:dyDescent="0.2">
      <c r="A165" s="362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461"/>
      <c r="W165" s="465"/>
      <c r="X165" s="362"/>
      <c r="Y165" s="362"/>
      <c r="Z165" s="362"/>
    </row>
    <row r="166" spans="1:26" ht="21.75" customHeight="1" x14ac:dyDescent="0.2">
      <c r="A166" s="362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461"/>
      <c r="W166" s="465"/>
      <c r="X166" s="362"/>
      <c r="Y166" s="362"/>
      <c r="Z166" s="362"/>
    </row>
    <row r="167" spans="1:26" ht="21.75" customHeight="1" x14ac:dyDescent="0.2">
      <c r="A167" s="362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461"/>
      <c r="W167" s="465"/>
      <c r="X167" s="362"/>
      <c r="Y167" s="362"/>
      <c r="Z167" s="362"/>
    </row>
    <row r="168" spans="1:26" ht="21.75" customHeight="1" x14ac:dyDescent="0.2">
      <c r="A168" s="362"/>
      <c r="B168" s="362"/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461"/>
      <c r="W168" s="465"/>
      <c r="X168" s="362"/>
      <c r="Y168" s="362"/>
      <c r="Z168" s="362"/>
    </row>
    <row r="169" spans="1:26" ht="21.75" customHeight="1" x14ac:dyDescent="0.2">
      <c r="A169" s="362"/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461"/>
      <c r="W169" s="465"/>
      <c r="X169" s="362"/>
      <c r="Y169" s="362"/>
      <c r="Z169" s="362"/>
    </row>
    <row r="170" spans="1:26" ht="21.75" customHeight="1" x14ac:dyDescent="0.2">
      <c r="A170" s="362"/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461"/>
      <c r="W170" s="465"/>
      <c r="X170" s="362"/>
      <c r="Y170" s="362"/>
      <c r="Z170" s="362"/>
    </row>
    <row r="171" spans="1:26" ht="21.75" customHeight="1" x14ac:dyDescent="0.2">
      <c r="A171" s="362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461"/>
      <c r="W171" s="465"/>
      <c r="X171" s="362"/>
      <c r="Y171" s="362"/>
      <c r="Z171" s="362"/>
    </row>
    <row r="172" spans="1:26" ht="21.75" customHeight="1" x14ac:dyDescent="0.2">
      <c r="A172" s="362"/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461"/>
      <c r="W172" s="465"/>
      <c r="X172" s="362"/>
      <c r="Y172" s="362"/>
      <c r="Z172" s="362"/>
    </row>
    <row r="173" spans="1:26" ht="21.75" customHeight="1" x14ac:dyDescent="0.2">
      <c r="A173" s="362"/>
      <c r="B173" s="362"/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461"/>
      <c r="W173" s="465"/>
      <c r="X173" s="362"/>
      <c r="Y173" s="362"/>
      <c r="Z173" s="362"/>
    </row>
    <row r="174" spans="1:26" ht="21.75" customHeight="1" x14ac:dyDescent="0.2">
      <c r="A174" s="362"/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461"/>
      <c r="W174" s="465"/>
      <c r="X174" s="362"/>
      <c r="Y174" s="362"/>
      <c r="Z174" s="362"/>
    </row>
    <row r="175" spans="1:26" ht="21.75" customHeight="1" x14ac:dyDescent="0.2">
      <c r="A175" s="362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461"/>
      <c r="W175" s="465"/>
      <c r="X175" s="362"/>
      <c r="Y175" s="362"/>
      <c r="Z175" s="362"/>
    </row>
    <row r="176" spans="1:26" ht="21.75" customHeight="1" x14ac:dyDescent="0.2">
      <c r="A176" s="362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461"/>
      <c r="W176" s="465"/>
      <c r="X176" s="362"/>
      <c r="Y176" s="362"/>
      <c r="Z176" s="362"/>
    </row>
    <row r="177" spans="1:26" ht="21.75" customHeight="1" x14ac:dyDescent="0.2">
      <c r="A177" s="362"/>
      <c r="B177" s="362"/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461"/>
      <c r="W177" s="465"/>
      <c r="X177" s="362"/>
      <c r="Y177" s="362"/>
      <c r="Z177" s="362"/>
    </row>
    <row r="178" spans="1:26" ht="21.75" customHeight="1" x14ac:dyDescent="0.2">
      <c r="A178" s="362"/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461"/>
      <c r="W178" s="465"/>
      <c r="X178" s="362"/>
      <c r="Y178" s="362"/>
      <c r="Z178" s="362"/>
    </row>
    <row r="179" spans="1:26" ht="21.75" customHeight="1" x14ac:dyDescent="0.2">
      <c r="A179" s="362"/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461"/>
      <c r="W179" s="465"/>
      <c r="X179" s="362"/>
      <c r="Y179" s="362"/>
      <c r="Z179" s="362"/>
    </row>
    <row r="180" spans="1:26" ht="21.75" customHeight="1" x14ac:dyDescent="0.2">
      <c r="A180" s="362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461"/>
      <c r="W180" s="465"/>
      <c r="X180" s="362"/>
      <c r="Y180" s="362"/>
      <c r="Z180" s="362"/>
    </row>
    <row r="181" spans="1:26" ht="21.75" customHeight="1" x14ac:dyDescent="0.2">
      <c r="A181" s="362"/>
      <c r="B181" s="362"/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461"/>
      <c r="W181" s="465"/>
      <c r="X181" s="362"/>
      <c r="Y181" s="362"/>
      <c r="Z181" s="362"/>
    </row>
    <row r="182" spans="1:26" ht="21.75" customHeight="1" x14ac:dyDescent="0.2">
      <c r="A182" s="362"/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461"/>
      <c r="W182" s="465"/>
      <c r="X182" s="362"/>
      <c r="Y182" s="362"/>
      <c r="Z182" s="362"/>
    </row>
    <row r="183" spans="1:26" ht="21.75" customHeight="1" x14ac:dyDescent="0.2">
      <c r="A183" s="362"/>
      <c r="B183" s="362"/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461"/>
      <c r="W183" s="465"/>
      <c r="X183" s="362"/>
      <c r="Y183" s="362"/>
      <c r="Z183" s="362"/>
    </row>
    <row r="184" spans="1:26" ht="21.75" customHeight="1" x14ac:dyDescent="0.2">
      <c r="A184" s="362"/>
      <c r="B184" s="362"/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461"/>
      <c r="W184" s="465"/>
      <c r="X184" s="362"/>
      <c r="Y184" s="362"/>
      <c r="Z184" s="362"/>
    </row>
    <row r="185" spans="1:26" ht="21.75" customHeight="1" x14ac:dyDescent="0.2">
      <c r="A185" s="362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461"/>
      <c r="W185" s="465"/>
      <c r="X185" s="362"/>
      <c r="Y185" s="362"/>
      <c r="Z185" s="362"/>
    </row>
    <row r="186" spans="1:26" ht="21.75" customHeight="1" x14ac:dyDescent="0.2">
      <c r="A186" s="362"/>
      <c r="B186" s="362"/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461"/>
      <c r="W186" s="465"/>
      <c r="X186" s="362"/>
      <c r="Y186" s="362"/>
      <c r="Z186" s="362"/>
    </row>
    <row r="187" spans="1:26" ht="21.75" customHeight="1" x14ac:dyDescent="0.2">
      <c r="A187" s="362"/>
      <c r="B187" s="362"/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461"/>
      <c r="W187" s="465"/>
      <c r="X187" s="362"/>
      <c r="Y187" s="362"/>
      <c r="Z187" s="362"/>
    </row>
    <row r="188" spans="1:26" ht="21.75" customHeight="1" x14ac:dyDescent="0.2">
      <c r="A188" s="362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461"/>
      <c r="W188" s="465"/>
      <c r="X188" s="362"/>
      <c r="Y188" s="362"/>
      <c r="Z188" s="362"/>
    </row>
    <row r="189" spans="1:26" ht="21.75" customHeight="1" x14ac:dyDescent="0.2">
      <c r="A189" s="362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461"/>
      <c r="W189" s="465"/>
      <c r="X189" s="362"/>
      <c r="Y189" s="362"/>
      <c r="Z189" s="362"/>
    </row>
    <row r="190" spans="1:26" ht="21.75" customHeight="1" x14ac:dyDescent="0.2">
      <c r="A190" s="362"/>
      <c r="B190" s="362"/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461"/>
      <c r="W190" s="465"/>
      <c r="X190" s="362"/>
      <c r="Y190" s="362"/>
      <c r="Z190" s="362"/>
    </row>
    <row r="191" spans="1:26" ht="21.75" customHeight="1" x14ac:dyDescent="0.2">
      <c r="A191" s="362"/>
      <c r="B191" s="362"/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461"/>
      <c r="W191" s="465"/>
      <c r="X191" s="362"/>
      <c r="Y191" s="362"/>
      <c r="Z191" s="362"/>
    </row>
    <row r="192" spans="1:26" ht="21.75" customHeight="1" x14ac:dyDescent="0.2">
      <c r="A192" s="362"/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461"/>
      <c r="W192" s="465"/>
      <c r="X192" s="362"/>
      <c r="Y192" s="362"/>
      <c r="Z192" s="362"/>
    </row>
    <row r="193" spans="1:26" ht="21.75" customHeight="1" x14ac:dyDescent="0.2">
      <c r="A193" s="362"/>
      <c r="B193" s="362"/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461"/>
      <c r="W193" s="465"/>
      <c r="X193" s="362"/>
      <c r="Y193" s="362"/>
      <c r="Z193" s="362"/>
    </row>
    <row r="194" spans="1:26" ht="21.75" customHeight="1" x14ac:dyDescent="0.2">
      <c r="A194" s="362"/>
      <c r="B194" s="362"/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461"/>
      <c r="W194" s="465"/>
      <c r="X194" s="362"/>
      <c r="Y194" s="362"/>
      <c r="Z194" s="362"/>
    </row>
    <row r="195" spans="1:26" ht="21.75" customHeight="1" x14ac:dyDescent="0.2">
      <c r="A195" s="362"/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461"/>
      <c r="W195" s="465"/>
      <c r="X195" s="362"/>
      <c r="Y195" s="362"/>
      <c r="Z195" s="362"/>
    </row>
    <row r="196" spans="1:26" ht="21.75" customHeight="1" x14ac:dyDescent="0.2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461"/>
      <c r="W196" s="465"/>
      <c r="X196" s="362"/>
      <c r="Y196" s="362"/>
      <c r="Z196" s="362"/>
    </row>
    <row r="197" spans="1:26" ht="21.75" customHeight="1" x14ac:dyDescent="0.2">
      <c r="A197" s="362"/>
      <c r="B197" s="362"/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461"/>
      <c r="W197" s="465"/>
      <c r="X197" s="362"/>
      <c r="Y197" s="362"/>
      <c r="Z197" s="362"/>
    </row>
    <row r="198" spans="1:26" ht="21.75" customHeight="1" x14ac:dyDescent="0.2">
      <c r="A198" s="362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461"/>
      <c r="W198" s="465"/>
      <c r="X198" s="362"/>
      <c r="Y198" s="362"/>
      <c r="Z198" s="362"/>
    </row>
    <row r="199" spans="1:26" ht="21.75" customHeight="1" x14ac:dyDescent="0.2">
      <c r="A199" s="362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461"/>
      <c r="W199" s="465"/>
      <c r="X199" s="362"/>
      <c r="Y199" s="362"/>
      <c r="Z199" s="362"/>
    </row>
    <row r="200" spans="1:26" ht="21.75" customHeight="1" x14ac:dyDescent="0.2">
      <c r="A200" s="362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461"/>
      <c r="W200" s="465"/>
      <c r="X200" s="362"/>
      <c r="Y200" s="362"/>
      <c r="Z200" s="362"/>
    </row>
    <row r="201" spans="1:26" ht="21.75" customHeight="1" x14ac:dyDescent="0.2">
      <c r="A201" s="362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461"/>
      <c r="W201" s="465"/>
      <c r="X201" s="362"/>
      <c r="Y201" s="362"/>
      <c r="Z201" s="362"/>
    </row>
    <row r="202" spans="1:26" ht="21.75" customHeight="1" x14ac:dyDescent="0.2">
      <c r="A202" s="362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461"/>
      <c r="W202" s="465"/>
      <c r="X202" s="362"/>
      <c r="Y202" s="362"/>
      <c r="Z202" s="362"/>
    </row>
    <row r="203" spans="1:26" ht="21.75" customHeight="1" x14ac:dyDescent="0.2">
      <c r="A203" s="362"/>
      <c r="B203" s="362"/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461"/>
      <c r="W203" s="465"/>
      <c r="X203" s="362"/>
      <c r="Y203" s="362"/>
      <c r="Z203" s="362"/>
    </row>
    <row r="204" spans="1:26" ht="21.75" customHeight="1" x14ac:dyDescent="0.2">
      <c r="A204" s="362"/>
      <c r="B204" s="362"/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461"/>
      <c r="W204" s="465"/>
      <c r="X204" s="362"/>
      <c r="Y204" s="362"/>
      <c r="Z204" s="362"/>
    </row>
    <row r="205" spans="1:26" ht="21.75" customHeight="1" x14ac:dyDescent="0.2">
      <c r="A205" s="362"/>
      <c r="B205" s="362"/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461"/>
      <c r="W205" s="465"/>
      <c r="X205" s="362"/>
      <c r="Y205" s="362"/>
      <c r="Z205" s="362"/>
    </row>
    <row r="206" spans="1:26" ht="21.75" customHeight="1" x14ac:dyDescent="0.2">
      <c r="A206" s="362"/>
      <c r="B206" s="362"/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461"/>
      <c r="W206" s="465"/>
      <c r="X206" s="362"/>
      <c r="Y206" s="362"/>
      <c r="Z206" s="362"/>
    </row>
    <row r="207" spans="1:26" ht="21.75" customHeight="1" x14ac:dyDescent="0.2">
      <c r="A207" s="362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461"/>
      <c r="W207" s="465"/>
      <c r="X207" s="362"/>
      <c r="Y207" s="362"/>
      <c r="Z207" s="362"/>
    </row>
    <row r="208" spans="1:26" ht="21.75" customHeight="1" x14ac:dyDescent="0.2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461"/>
      <c r="W208" s="465"/>
      <c r="X208" s="362"/>
      <c r="Y208" s="362"/>
      <c r="Z208" s="362"/>
    </row>
    <row r="209" spans="1:26" ht="21.75" customHeight="1" x14ac:dyDescent="0.2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461"/>
      <c r="W209" s="465"/>
      <c r="X209" s="362"/>
      <c r="Y209" s="362"/>
      <c r="Z209" s="362"/>
    </row>
    <row r="210" spans="1:26" ht="21.75" customHeight="1" x14ac:dyDescent="0.2">
      <c r="A210" s="362"/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461"/>
      <c r="W210" s="465"/>
      <c r="X210" s="362"/>
      <c r="Y210" s="362"/>
      <c r="Z210" s="362"/>
    </row>
    <row r="211" spans="1:26" ht="21.75" customHeight="1" x14ac:dyDescent="0.2">
      <c r="A211" s="362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461"/>
      <c r="W211" s="465"/>
      <c r="X211" s="362"/>
      <c r="Y211" s="362"/>
      <c r="Z211" s="362"/>
    </row>
    <row r="212" spans="1:26" ht="21.75" customHeight="1" x14ac:dyDescent="0.2">
      <c r="A212" s="362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461"/>
      <c r="W212" s="465"/>
      <c r="X212" s="362"/>
      <c r="Y212" s="362"/>
      <c r="Z212" s="362"/>
    </row>
    <row r="213" spans="1:26" ht="21.75" customHeight="1" x14ac:dyDescent="0.2">
      <c r="A213" s="362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461"/>
      <c r="W213" s="465"/>
      <c r="X213" s="362"/>
      <c r="Y213" s="362"/>
      <c r="Z213" s="362"/>
    </row>
    <row r="214" spans="1:26" ht="21.75" customHeight="1" x14ac:dyDescent="0.2">
      <c r="A214" s="362"/>
      <c r="B214" s="362"/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461"/>
      <c r="W214" s="465"/>
      <c r="X214" s="362"/>
      <c r="Y214" s="362"/>
      <c r="Z214" s="362"/>
    </row>
    <row r="215" spans="1:26" ht="21.75" customHeight="1" x14ac:dyDescent="0.2">
      <c r="A215" s="362"/>
      <c r="B215" s="362"/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461"/>
      <c r="W215" s="465"/>
      <c r="X215" s="362"/>
      <c r="Y215" s="362"/>
      <c r="Z215" s="362"/>
    </row>
    <row r="216" spans="1:26" ht="21.75" customHeight="1" x14ac:dyDescent="0.2">
      <c r="A216" s="362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461"/>
      <c r="W216" s="465"/>
      <c r="X216" s="362"/>
      <c r="Y216" s="362"/>
      <c r="Z216" s="362"/>
    </row>
    <row r="217" spans="1:26" ht="21.75" customHeight="1" x14ac:dyDescent="0.2">
      <c r="A217" s="362"/>
      <c r="B217" s="362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461"/>
      <c r="W217" s="465"/>
      <c r="X217" s="362"/>
      <c r="Y217" s="362"/>
      <c r="Z217" s="362"/>
    </row>
    <row r="218" spans="1:26" ht="21.75" customHeight="1" x14ac:dyDescent="0.2">
      <c r="A218" s="362"/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461"/>
      <c r="W218" s="465"/>
      <c r="X218" s="362"/>
      <c r="Y218" s="362"/>
      <c r="Z218" s="362"/>
    </row>
    <row r="219" spans="1:26" ht="21.75" customHeight="1" x14ac:dyDescent="0.2">
      <c r="A219" s="362"/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461"/>
      <c r="W219" s="465"/>
      <c r="X219" s="362"/>
      <c r="Y219" s="362"/>
      <c r="Z219" s="362"/>
    </row>
    <row r="220" spans="1:26" ht="21.75" customHeight="1" x14ac:dyDescent="0.2">
      <c r="A220" s="362"/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461"/>
      <c r="W220" s="465"/>
      <c r="X220" s="362"/>
      <c r="Y220" s="362"/>
      <c r="Z220" s="362"/>
    </row>
    <row r="221" spans="1:26" ht="21.75" customHeight="1" x14ac:dyDescent="0.2">
      <c r="A221" s="362"/>
      <c r="B221" s="362"/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461"/>
      <c r="W221" s="465"/>
      <c r="X221" s="362"/>
      <c r="Y221" s="362"/>
      <c r="Z221" s="362"/>
    </row>
    <row r="222" spans="1:26" ht="21.75" customHeight="1" x14ac:dyDescent="0.2">
      <c r="A222" s="362"/>
      <c r="B222" s="362"/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461"/>
      <c r="W222" s="465"/>
      <c r="X222" s="362"/>
      <c r="Y222" s="362"/>
      <c r="Z222" s="362"/>
    </row>
    <row r="223" spans="1:26" ht="21.75" customHeight="1" x14ac:dyDescent="0.2">
      <c r="A223" s="362"/>
      <c r="B223" s="362"/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461"/>
      <c r="W223" s="465"/>
      <c r="X223" s="362"/>
      <c r="Y223" s="362"/>
      <c r="Z223" s="362"/>
    </row>
    <row r="224" spans="1:26" ht="21.75" customHeight="1" x14ac:dyDescent="0.2">
      <c r="A224" s="362"/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461"/>
      <c r="W224" s="465"/>
      <c r="X224" s="362"/>
      <c r="Y224" s="362"/>
      <c r="Z224" s="362"/>
    </row>
    <row r="225" spans="1:26" ht="21.75" customHeight="1" x14ac:dyDescent="0.2">
      <c r="A225" s="362"/>
      <c r="B225" s="362"/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461"/>
      <c r="W225" s="465"/>
      <c r="X225" s="362"/>
      <c r="Y225" s="362"/>
      <c r="Z225" s="362"/>
    </row>
    <row r="226" spans="1:26" ht="21.75" customHeight="1" x14ac:dyDescent="0.2">
      <c r="A226" s="362"/>
      <c r="B226" s="362"/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461"/>
      <c r="W226" s="465"/>
      <c r="X226" s="362"/>
      <c r="Y226" s="362"/>
      <c r="Z226" s="362"/>
    </row>
    <row r="227" spans="1:26" ht="21.75" customHeight="1" x14ac:dyDescent="0.2">
      <c r="A227" s="362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461"/>
      <c r="W227" s="465"/>
      <c r="X227" s="362"/>
      <c r="Y227" s="362"/>
      <c r="Z227" s="362"/>
    </row>
    <row r="228" spans="1:26" ht="21.75" customHeight="1" x14ac:dyDescent="0.2">
      <c r="A228" s="362"/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461"/>
      <c r="W228" s="465"/>
      <c r="X228" s="362"/>
      <c r="Y228" s="362"/>
      <c r="Z228" s="362"/>
    </row>
    <row r="229" spans="1:26" ht="21.75" customHeight="1" x14ac:dyDescent="0.2">
      <c r="A229" s="362"/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461"/>
      <c r="W229" s="465"/>
      <c r="X229" s="362"/>
      <c r="Y229" s="362"/>
      <c r="Z229" s="362"/>
    </row>
    <row r="230" spans="1:26" ht="21.75" customHeight="1" x14ac:dyDescent="0.2">
      <c r="A230" s="362"/>
      <c r="B230" s="362"/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461"/>
      <c r="W230" s="465"/>
      <c r="X230" s="362"/>
      <c r="Y230" s="362"/>
      <c r="Z230" s="362"/>
    </row>
    <row r="231" spans="1:26" ht="21.75" customHeight="1" x14ac:dyDescent="0.2">
      <c r="A231" s="362"/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461"/>
      <c r="W231" s="465"/>
      <c r="X231" s="362"/>
      <c r="Y231" s="362"/>
      <c r="Z231" s="362"/>
    </row>
    <row r="232" spans="1:26" ht="21.75" customHeight="1" x14ac:dyDescent="0.2">
      <c r="A232" s="362"/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461"/>
      <c r="W232" s="465"/>
      <c r="X232" s="362"/>
      <c r="Y232" s="362"/>
      <c r="Z232" s="362"/>
    </row>
    <row r="233" spans="1:26" ht="21.75" customHeight="1" x14ac:dyDescent="0.2">
      <c r="A233" s="362"/>
      <c r="B233" s="362"/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461"/>
      <c r="W233" s="465"/>
      <c r="X233" s="362"/>
      <c r="Y233" s="362"/>
      <c r="Z233" s="362"/>
    </row>
    <row r="234" spans="1:26" ht="21.75" customHeight="1" x14ac:dyDescent="0.2">
      <c r="A234" s="362"/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461"/>
      <c r="W234" s="465"/>
      <c r="X234" s="362"/>
      <c r="Y234" s="362"/>
      <c r="Z234" s="362"/>
    </row>
    <row r="235" spans="1:26" ht="21.75" customHeight="1" x14ac:dyDescent="0.2">
      <c r="A235" s="362"/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461"/>
      <c r="W235" s="465"/>
      <c r="X235" s="362"/>
      <c r="Y235" s="362"/>
      <c r="Z235" s="362"/>
    </row>
    <row r="236" spans="1:26" ht="21.75" customHeight="1" x14ac:dyDescent="0.2">
      <c r="A236" s="362"/>
      <c r="B236" s="362"/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461"/>
      <c r="W236" s="465"/>
      <c r="X236" s="362"/>
      <c r="Y236" s="362"/>
      <c r="Z236" s="362"/>
    </row>
    <row r="237" spans="1:26" ht="21.75" customHeight="1" x14ac:dyDescent="0.2">
      <c r="A237" s="362"/>
      <c r="B237" s="362"/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461"/>
      <c r="W237" s="465"/>
      <c r="X237" s="362"/>
      <c r="Y237" s="362"/>
      <c r="Z237" s="362"/>
    </row>
    <row r="238" spans="1:26" ht="21.75" customHeight="1" x14ac:dyDescent="0.2">
      <c r="A238" s="362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461"/>
      <c r="W238" s="465"/>
      <c r="X238" s="362"/>
      <c r="Y238" s="362"/>
      <c r="Z238" s="362"/>
    </row>
    <row r="239" spans="1:26" ht="21.75" customHeight="1" x14ac:dyDescent="0.2">
      <c r="A239" s="362"/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461"/>
      <c r="W239" s="465"/>
      <c r="X239" s="362"/>
      <c r="Y239" s="362"/>
      <c r="Z239" s="362"/>
    </row>
    <row r="240" spans="1:26" ht="21.75" customHeight="1" x14ac:dyDescent="0.2">
      <c r="A240" s="362"/>
      <c r="B240" s="362"/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461"/>
      <c r="W240" s="465"/>
      <c r="X240" s="362"/>
      <c r="Y240" s="362"/>
      <c r="Z240" s="362"/>
    </row>
    <row r="241" spans="1:26" ht="21.75" customHeight="1" x14ac:dyDescent="0.2">
      <c r="A241" s="362"/>
      <c r="B241" s="362"/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461"/>
      <c r="W241" s="465"/>
      <c r="X241" s="362"/>
      <c r="Y241" s="362"/>
      <c r="Z241" s="362"/>
    </row>
    <row r="242" spans="1:26" ht="21.75" customHeight="1" x14ac:dyDescent="0.2">
      <c r="A242" s="362"/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461"/>
      <c r="W242" s="465"/>
      <c r="X242" s="362"/>
      <c r="Y242" s="362"/>
      <c r="Z242" s="362"/>
    </row>
    <row r="243" spans="1:26" ht="21.75" customHeight="1" x14ac:dyDescent="0.2">
      <c r="A243" s="362"/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461"/>
      <c r="W243" s="465"/>
      <c r="X243" s="362"/>
      <c r="Y243" s="362"/>
      <c r="Z243" s="362"/>
    </row>
    <row r="244" spans="1:26" ht="21.75" customHeight="1" x14ac:dyDescent="0.2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461"/>
      <c r="W244" s="465"/>
      <c r="X244" s="362"/>
      <c r="Y244" s="362"/>
      <c r="Z244" s="362"/>
    </row>
    <row r="245" spans="1:26" ht="21.75" customHeight="1" x14ac:dyDescent="0.2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461"/>
      <c r="W245" s="465"/>
      <c r="X245" s="362"/>
      <c r="Y245" s="362"/>
      <c r="Z245" s="362"/>
    </row>
    <row r="246" spans="1:26" ht="21.75" customHeight="1" x14ac:dyDescent="0.2">
      <c r="A246" s="362"/>
      <c r="B246" s="362"/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461"/>
      <c r="W246" s="465"/>
      <c r="X246" s="362"/>
      <c r="Y246" s="362"/>
      <c r="Z246" s="362"/>
    </row>
    <row r="247" spans="1:26" ht="21.75" customHeight="1" x14ac:dyDescent="0.2">
      <c r="A247" s="362"/>
      <c r="B247" s="362"/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461"/>
      <c r="W247" s="465"/>
      <c r="X247" s="362"/>
      <c r="Y247" s="362"/>
      <c r="Z247" s="362"/>
    </row>
    <row r="248" spans="1:26" ht="21.75" customHeight="1" x14ac:dyDescent="0.2">
      <c r="A248" s="362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461"/>
      <c r="W248" s="465"/>
      <c r="X248" s="362"/>
      <c r="Y248" s="362"/>
      <c r="Z248" s="362"/>
    </row>
    <row r="249" spans="1:26" ht="21.75" customHeight="1" x14ac:dyDescent="0.2">
      <c r="A249" s="362"/>
      <c r="B249" s="362"/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461"/>
      <c r="W249" s="465"/>
      <c r="X249" s="362"/>
      <c r="Y249" s="362"/>
      <c r="Z249" s="362"/>
    </row>
    <row r="250" spans="1:26" ht="21.75" customHeight="1" x14ac:dyDescent="0.2">
      <c r="A250" s="362"/>
      <c r="B250" s="362"/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461"/>
      <c r="W250" s="465"/>
      <c r="X250" s="362"/>
      <c r="Y250" s="362"/>
      <c r="Z250" s="362"/>
    </row>
    <row r="251" spans="1:26" ht="21.75" customHeight="1" x14ac:dyDescent="0.2">
      <c r="A251" s="362"/>
      <c r="B251" s="362"/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461"/>
      <c r="W251" s="465"/>
      <c r="X251" s="362"/>
      <c r="Y251" s="362"/>
      <c r="Z251" s="362"/>
    </row>
    <row r="252" spans="1:26" ht="21.75" customHeight="1" x14ac:dyDescent="0.2">
      <c r="A252" s="362"/>
      <c r="B252" s="362"/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461"/>
      <c r="W252" s="465"/>
      <c r="X252" s="362"/>
      <c r="Y252" s="362"/>
      <c r="Z252" s="362"/>
    </row>
    <row r="253" spans="1:26" ht="21.75" customHeight="1" x14ac:dyDescent="0.2">
      <c r="A253" s="362"/>
      <c r="B253" s="362"/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461"/>
      <c r="W253" s="465"/>
      <c r="X253" s="362"/>
      <c r="Y253" s="362"/>
      <c r="Z253" s="362"/>
    </row>
    <row r="254" spans="1:26" ht="21.75" customHeight="1" x14ac:dyDescent="0.2">
      <c r="A254" s="362"/>
      <c r="B254" s="362"/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461"/>
      <c r="W254" s="465"/>
      <c r="X254" s="362"/>
      <c r="Y254" s="362"/>
      <c r="Z254" s="362"/>
    </row>
    <row r="255" spans="1:26" ht="21.75" customHeight="1" x14ac:dyDescent="0.2">
      <c r="A255" s="362"/>
      <c r="B255" s="362"/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461"/>
      <c r="W255" s="465"/>
      <c r="X255" s="362"/>
      <c r="Y255" s="362"/>
      <c r="Z255" s="362"/>
    </row>
    <row r="256" spans="1:26" ht="21.75" customHeight="1" x14ac:dyDescent="0.2">
      <c r="A256" s="362"/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461"/>
      <c r="W256" s="465"/>
      <c r="X256" s="362"/>
      <c r="Y256" s="362"/>
      <c r="Z256" s="362"/>
    </row>
    <row r="257" spans="1:26" ht="21.75" customHeight="1" x14ac:dyDescent="0.2">
      <c r="A257" s="362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461"/>
      <c r="W257" s="465"/>
      <c r="X257" s="362"/>
      <c r="Y257" s="362"/>
      <c r="Z257" s="362"/>
    </row>
    <row r="258" spans="1:26" ht="21.75" customHeight="1" x14ac:dyDescent="0.2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461"/>
      <c r="W258" s="465"/>
      <c r="X258" s="362"/>
      <c r="Y258" s="362"/>
      <c r="Z258" s="362"/>
    </row>
    <row r="259" spans="1:26" ht="21.75" customHeight="1" x14ac:dyDescent="0.2">
      <c r="A259" s="362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461"/>
      <c r="W259" s="465"/>
      <c r="X259" s="362"/>
      <c r="Y259" s="362"/>
      <c r="Z259" s="362"/>
    </row>
    <row r="260" spans="1:26" ht="21.75" customHeight="1" x14ac:dyDescent="0.2">
      <c r="A260" s="362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461"/>
      <c r="W260" s="465"/>
      <c r="X260" s="362"/>
      <c r="Y260" s="362"/>
      <c r="Z260" s="362"/>
    </row>
    <row r="261" spans="1:26" ht="21.75" customHeight="1" x14ac:dyDescent="0.2">
      <c r="A261" s="362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461"/>
      <c r="W261" s="465"/>
      <c r="X261" s="362"/>
      <c r="Y261" s="362"/>
      <c r="Z261" s="362"/>
    </row>
    <row r="262" spans="1:26" ht="21.75" customHeight="1" x14ac:dyDescent="0.2">
      <c r="A262" s="362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461"/>
      <c r="W262" s="465"/>
      <c r="X262" s="362"/>
      <c r="Y262" s="362"/>
      <c r="Z262" s="362"/>
    </row>
    <row r="263" spans="1:26" ht="21.75" customHeight="1" x14ac:dyDescent="0.2">
      <c r="A263" s="362"/>
      <c r="B263" s="362"/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461"/>
      <c r="W263" s="465"/>
      <c r="X263" s="362"/>
      <c r="Y263" s="362"/>
      <c r="Z263" s="362"/>
    </row>
    <row r="264" spans="1:26" ht="21.75" customHeight="1" x14ac:dyDescent="0.2">
      <c r="A264" s="362"/>
      <c r="B264" s="362"/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461"/>
      <c r="W264" s="465"/>
      <c r="X264" s="362"/>
      <c r="Y264" s="362"/>
      <c r="Z264" s="362"/>
    </row>
    <row r="265" spans="1:26" ht="21.75" customHeight="1" x14ac:dyDescent="0.2">
      <c r="A265" s="362"/>
      <c r="B265" s="362"/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461"/>
      <c r="W265" s="465"/>
      <c r="X265" s="362"/>
      <c r="Y265" s="362"/>
      <c r="Z265" s="362"/>
    </row>
    <row r="266" spans="1:26" ht="21.75" customHeight="1" x14ac:dyDescent="0.2">
      <c r="A266" s="362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461"/>
      <c r="W266" s="465"/>
      <c r="X266" s="362"/>
      <c r="Y266" s="362"/>
      <c r="Z266" s="362"/>
    </row>
    <row r="267" spans="1:26" ht="21.75" customHeight="1" x14ac:dyDescent="0.2">
      <c r="A267" s="362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461"/>
      <c r="W267" s="465"/>
      <c r="X267" s="362"/>
      <c r="Y267" s="362"/>
      <c r="Z267" s="362"/>
    </row>
    <row r="268" spans="1:26" ht="21.75" customHeight="1" x14ac:dyDescent="0.2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461"/>
      <c r="W268" s="465"/>
      <c r="X268" s="362"/>
      <c r="Y268" s="362"/>
      <c r="Z268" s="362"/>
    </row>
    <row r="269" spans="1:26" ht="21.75" customHeight="1" x14ac:dyDescent="0.2">
      <c r="A269" s="362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461"/>
      <c r="W269" s="465"/>
      <c r="X269" s="362"/>
      <c r="Y269" s="362"/>
      <c r="Z269" s="362"/>
    </row>
    <row r="270" spans="1:26" ht="21.75" customHeight="1" x14ac:dyDescent="0.2">
      <c r="A270" s="362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461"/>
      <c r="W270" s="465"/>
      <c r="X270" s="362"/>
      <c r="Y270" s="362"/>
      <c r="Z270" s="362"/>
    </row>
    <row r="271" spans="1:26" ht="21.75" customHeight="1" x14ac:dyDescent="0.2">
      <c r="A271" s="362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461"/>
      <c r="W271" s="465"/>
      <c r="X271" s="362"/>
      <c r="Y271" s="362"/>
      <c r="Z271" s="362"/>
    </row>
    <row r="272" spans="1:26" ht="21.75" customHeight="1" x14ac:dyDescent="0.2">
      <c r="A272" s="362"/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461"/>
      <c r="W272" s="465"/>
      <c r="X272" s="362"/>
      <c r="Y272" s="362"/>
      <c r="Z272" s="362"/>
    </row>
    <row r="273" spans="1:26" ht="21.75" customHeight="1" x14ac:dyDescent="0.2">
      <c r="A273" s="362"/>
      <c r="B273" s="362"/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461"/>
      <c r="W273" s="465"/>
      <c r="X273" s="362"/>
      <c r="Y273" s="362"/>
      <c r="Z273" s="362"/>
    </row>
    <row r="274" spans="1:26" ht="21.75" customHeight="1" x14ac:dyDescent="0.2">
      <c r="A274" s="362"/>
      <c r="B274" s="362"/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461"/>
      <c r="W274" s="465"/>
      <c r="X274" s="362"/>
      <c r="Y274" s="362"/>
      <c r="Z274" s="362"/>
    </row>
    <row r="275" spans="1:26" ht="21.75" customHeight="1" x14ac:dyDescent="0.2">
      <c r="A275" s="362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461"/>
      <c r="W275" s="465"/>
      <c r="X275" s="362"/>
      <c r="Y275" s="362"/>
      <c r="Z275" s="362"/>
    </row>
    <row r="276" spans="1:26" ht="21.75" customHeight="1" x14ac:dyDescent="0.2">
      <c r="A276" s="362"/>
      <c r="B276" s="362"/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461"/>
      <c r="W276" s="465"/>
      <c r="X276" s="362"/>
      <c r="Y276" s="362"/>
      <c r="Z276" s="362"/>
    </row>
    <row r="277" spans="1:26" ht="21.75" customHeight="1" x14ac:dyDescent="0.2">
      <c r="A277" s="362"/>
      <c r="B277" s="362"/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461"/>
      <c r="W277" s="465"/>
      <c r="X277" s="362"/>
      <c r="Y277" s="362"/>
      <c r="Z277" s="362"/>
    </row>
    <row r="278" spans="1:26" ht="21.75" customHeight="1" x14ac:dyDescent="0.2">
      <c r="A278" s="362"/>
      <c r="B278" s="362"/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461"/>
      <c r="W278" s="465"/>
      <c r="X278" s="362"/>
      <c r="Y278" s="362"/>
      <c r="Z278" s="362"/>
    </row>
    <row r="279" spans="1:26" ht="21.75" customHeight="1" x14ac:dyDescent="0.2">
      <c r="A279" s="362"/>
      <c r="B279" s="362"/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461"/>
      <c r="W279" s="465"/>
      <c r="X279" s="362"/>
      <c r="Y279" s="362"/>
      <c r="Z279" s="362"/>
    </row>
    <row r="280" spans="1:26" ht="21.75" customHeight="1" x14ac:dyDescent="0.2">
      <c r="A280" s="362"/>
      <c r="B280" s="362"/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461"/>
      <c r="W280" s="465"/>
      <c r="X280" s="362"/>
      <c r="Y280" s="362"/>
      <c r="Z280" s="362"/>
    </row>
    <row r="281" spans="1:26" ht="21.75" customHeight="1" x14ac:dyDescent="0.2">
      <c r="A281" s="362"/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461"/>
      <c r="W281" s="465"/>
      <c r="X281" s="362"/>
      <c r="Y281" s="362"/>
      <c r="Z281" s="362"/>
    </row>
    <row r="282" spans="1:26" ht="21.75" customHeight="1" x14ac:dyDescent="0.2">
      <c r="A282" s="362"/>
      <c r="B282" s="362"/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461"/>
      <c r="W282" s="465"/>
      <c r="X282" s="362"/>
      <c r="Y282" s="362"/>
      <c r="Z282" s="362"/>
    </row>
    <row r="283" spans="1:26" ht="21.75" customHeight="1" x14ac:dyDescent="0.2">
      <c r="A283" s="362"/>
      <c r="B283" s="362"/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461"/>
      <c r="W283" s="465"/>
      <c r="X283" s="362"/>
      <c r="Y283" s="362"/>
      <c r="Z283" s="362"/>
    </row>
    <row r="284" spans="1:26" ht="21.75" customHeight="1" x14ac:dyDescent="0.2">
      <c r="A284" s="362"/>
      <c r="B284" s="362"/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461"/>
      <c r="W284" s="465"/>
      <c r="X284" s="362"/>
      <c r="Y284" s="362"/>
      <c r="Z284" s="362"/>
    </row>
    <row r="285" spans="1:26" ht="21.75" customHeight="1" x14ac:dyDescent="0.2">
      <c r="A285" s="362"/>
      <c r="B285" s="362"/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461"/>
      <c r="W285" s="465"/>
      <c r="X285" s="362"/>
      <c r="Y285" s="362"/>
      <c r="Z285" s="362"/>
    </row>
    <row r="286" spans="1:26" ht="21.75" customHeight="1" x14ac:dyDescent="0.2">
      <c r="A286" s="362"/>
      <c r="B286" s="362"/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461"/>
      <c r="W286" s="465"/>
      <c r="X286" s="362"/>
      <c r="Y286" s="362"/>
      <c r="Z286" s="362"/>
    </row>
    <row r="287" spans="1:26" ht="21.75" customHeight="1" x14ac:dyDescent="0.2">
      <c r="A287" s="362"/>
      <c r="B287" s="362"/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461"/>
      <c r="W287" s="465"/>
      <c r="X287" s="362"/>
      <c r="Y287" s="362"/>
      <c r="Z287" s="362"/>
    </row>
    <row r="288" spans="1:26" ht="21.75" customHeight="1" x14ac:dyDescent="0.2">
      <c r="A288" s="362"/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461"/>
      <c r="W288" s="465"/>
      <c r="X288" s="362"/>
      <c r="Y288" s="362"/>
      <c r="Z288" s="362"/>
    </row>
    <row r="289" spans="1:26" ht="21.75" customHeight="1" x14ac:dyDescent="0.2">
      <c r="A289" s="362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461"/>
      <c r="W289" s="465"/>
      <c r="X289" s="362"/>
      <c r="Y289" s="362"/>
      <c r="Z289" s="362"/>
    </row>
    <row r="290" spans="1:26" ht="21.75" customHeight="1" x14ac:dyDescent="0.2">
      <c r="A290" s="362"/>
      <c r="B290" s="362"/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461"/>
      <c r="W290" s="465"/>
      <c r="X290" s="362"/>
      <c r="Y290" s="362"/>
      <c r="Z290" s="362"/>
    </row>
    <row r="291" spans="1:26" ht="21.75" customHeight="1" x14ac:dyDescent="0.2">
      <c r="A291" s="362"/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461"/>
      <c r="W291" s="465"/>
      <c r="X291" s="362"/>
      <c r="Y291" s="362"/>
      <c r="Z291" s="362"/>
    </row>
    <row r="292" spans="1:26" ht="21.75" customHeight="1" x14ac:dyDescent="0.2">
      <c r="A292" s="362"/>
      <c r="B292" s="362"/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461"/>
      <c r="W292" s="465"/>
      <c r="X292" s="362"/>
      <c r="Y292" s="362"/>
      <c r="Z292" s="362"/>
    </row>
    <row r="293" spans="1:26" ht="21.75" customHeight="1" x14ac:dyDescent="0.2">
      <c r="A293" s="362"/>
      <c r="B293" s="362"/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461"/>
      <c r="W293" s="465"/>
      <c r="X293" s="362"/>
      <c r="Y293" s="362"/>
      <c r="Z293" s="362"/>
    </row>
    <row r="294" spans="1:26" ht="21.75" customHeight="1" x14ac:dyDescent="0.2">
      <c r="A294" s="362"/>
      <c r="B294" s="362"/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461"/>
      <c r="W294" s="465"/>
      <c r="X294" s="362"/>
      <c r="Y294" s="362"/>
      <c r="Z294" s="362"/>
    </row>
    <row r="295" spans="1:26" ht="21.75" customHeight="1" x14ac:dyDescent="0.2">
      <c r="A295" s="362"/>
      <c r="B295" s="362"/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461"/>
      <c r="W295" s="465"/>
      <c r="X295" s="362"/>
      <c r="Y295" s="362"/>
      <c r="Z295" s="362"/>
    </row>
    <row r="296" spans="1:26" ht="21.75" customHeight="1" x14ac:dyDescent="0.2">
      <c r="A296" s="362"/>
      <c r="B296" s="362"/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461"/>
      <c r="W296" s="465"/>
      <c r="X296" s="362"/>
      <c r="Y296" s="362"/>
      <c r="Z296" s="362"/>
    </row>
    <row r="297" spans="1:26" ht="21.75" customHeight="1" x14ac:dyDescent="0.2">
      <c r="A297" s="362"/>
      <c r="B297" s="362"/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461"/>
      <c r="W297" s="465"/>
      <c r="X297" s="362"/>
      <c r="Y297" s="362"/>
      <c r="Z297" s="362"/>
    </row>
    <row r="298" spans="1:26" ht="21.75" customHeight="1" x14ac:dyDescent="0.2">
      <c r="A298" s="362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461"/>
      <c r="W298" s="465"/>
      <c r="X298" s="362"/>
      <c r="Y298" s="362"/>
      <c r="Z298" s="362"/>
    </row>
    <row r="299" spans="1:26" ht="21.75" customHeight="1" x14ac:dyDescent="0.2">
      <c r="A299" s="362"/>
      <c r="B299" s="362"/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461"/>
      <c r="W299" s="465"/>
      <c r="X299" s="362"/>
      <c r="Y299" s="362"/>
      <c r="Z299" s="362"/>
    </row>
    <row r="300" spans="1:26" ht="21.75" customHeight="1" x14ac:dyDescent="0.2">
      <c r="A300" s="362"/>
      <c r="B300" s="362"/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461"/>
      <c r="W300" s="465"/>
      <c r="X300" s="362"/>
      <c r="Y300" s="362"/>
      <c r="Z300" s="362"/>
    </row>
    <row r="301" spans="1:26" ht="21.75" customHeight="1" x14ac:dyDescent="0.2">
      <c r="A301" s="362"/>
      <c r="B301" s="362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461"/>
      <c r="W301" s="465"/>
      <c r="X301" s="362"/>
      <c r="Y301" s="362"/>
      <c r="Z301" s="362"/>
    </row>
    <row r="302" spans="1:26" ht="21.75" customHeight="1" x14ac:dyDescent="0.2">
      <c r="A302" s="362"/>
      <c r="B302" s="362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461"/>
      <c r="W302" s="465"/>
      <c r="X302" s="362"/>
      <c r="Y302" s="362"/>
      <c r="Z302" s="362"/>
    </row>
    <row r="303" spans="1:26" ht="21.75" customHeight="1" x14ac:dyDescent="0.2">
      <c r="A303" s="362"/>
      <c r="B303" s="362"/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461"/>
      <c r="W303" s="465"/>
      <c r="X303" s="362"/>
      <c r="Y303" s="362"/>
      <c r="Z303" s="362"/>
    </row>
    <row r="304" spans="1:26" ht="21.75" customHeight="1" x14ac:dyDescent="0.2">
      <c r="A304" s="362"/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461"/>
      <c r="W304" s="465"/>
      <c r="X304" s="362"/>
      <c r="Y304" s="362"/>
      <c r="Z304" s="362"/>
    </row>
    <row r="305" spans="1:26" ht="21.75" customHeight="1" x14ac:dyDescent="0.2">
      <c r="A305" s="362"/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461"/>
      <c r="W305" s="465"/>
      <c r="X305" s="362"/>
      <c r="Y305" s="362"/>
      <c r="Z305" s="362"/>
    </row>
    <row r="306" spans="1:26" ht="21.75" customHeight="1" x14ac:dyDescent="0.2">
      <c r="A306" s="362"/>
      <c r="B306" s="362"/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461"/>
      <c r="W306" s="465"/>
      <c r="X306" s="362"/>
      <c r="Y306" s="362"/>
      <c r="Z306" s="362"/>
    </row>
    <row r="307" spans="1:26" ht="21.75" customHeight="1" x14ac:dyDescent="0.2">
      <c r="A307" s="362"/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461"/>
      <c r="W307" s="465"/>
      <c r="X307" s="362"/>
      <c r="Y307" s="362"/>
      <c r="Z307" s="362"/>
    </row>
    <row r="308" spans="1:26" ht="21.75" customHeight="1" x14ac:dyDescent="0.2">
      <c r="A308" s="362"/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461"/>
      <c r="W308" s="465"/>
      <c r="X308" s="362"/>
      <c r="Y308" s="362"/>
      <c r="Z308" s="362"/>
    </row>
    <row r="309" spans="1:26" ht="21.75" customHeight="1" x14ac:dyDescent="0.2">
      <c r="A309" s="362"/>
      <c r="B309" s="362"/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461"/>
      <c r="W309" s="465"/>
      <c r="X309" s="362"/>
      <c r="Y309" s="362"/>
      <c r="Z309" s="362"/>
    </row>
    <row r="310" spans="1:26" ht="21.75" customHeight="1" x14ac:dyDescent="0.2">
      <c r="A310" s="362"/>
      <c r="B310" s="362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461"/>
      <c r="W310" s="465"/>
      <c r="X310" s="362"/>
      <c r="Y310" s="362"/>
      <c r="Z310" s="362"/>
    </row>
    <row r="311" spans="1:26" ht="21.75" customHeight="1" x14ac:dyDescent="0.2">
      <c r="A311" s="362"/>
      <c r="B311" s="362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461"/>
      <c r="W311" s="465"/>
      <c r="X311" s="362"/>
      <c r="Y311" s="362"/>
      <c r="Z311" s="362"/>
    </row>
    <row r="312" spans="1:26" ht="21.75" customHeight="1" x14ac:dyDescent="0.2">
      <c r="A312" s="362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461"/>
      <c r="W312" s="465"/>
      <c r="X312" s="362"/>
      <c r="Y312" s="362"/>
      <c r="Z312" s="362"/>
    </row>
    <row r="313" spans="1:26" ht="21.75" customHeight="1" x14ac:dyDescent="0.2">
      <c r="A313" s="362"/>
      <c r="B313" s="362"/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461"/>
      <c r="W313" s="465"/>
      <c r="X313" s="362"/>
      <c r="Y313" s="362"/>
      <c r="Z313" s="362"/>
    </row>
    <row r="314" spans="1:26" ht="21.75" customHeight="1" x14ac:dyDescent="0.2">
      <c r="A314" s="362"/>
      <c r="B314" s="362"/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461"/>
      <c r="W314" s="465"/>
      <c r="X314" s="362"/>
      <c r="Y314" s="362"/>
      <c r="Z314" s="362"/>
    </row>
    <row r="315" spans="1:26" ht="21.75" customHeight="1" x14ac:dyDescent="0.2">
      <c r="A315" s="362"/>
      <c r="B315" s="362"/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461"/>
      <c r="W315" s="465"/>
      <c r="X315" s="362"/>
      <c r="Y315" s="362"/>
      <c r="Z315" s="362"/>
    </row>
    <row r="316" spans="1:26" ht="21.75" customHeight="1" x14ac:dyDescent="0.2">
      <c r="A316" s="362"/>
      <c r="B316" s="362"/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461"/>
      <c r="W316" s="465"/>
      <c r="X316" s="362"/>
      <c r="Y316" s="362"/>
      <c r="Z316" s="362"/>
    </row>
    <row r="317" spans="1:26" ht="21.75" customHeight="1" x14ac:dyDescent="0.2">
      <c r="A317" s="362"/>
      <c r="B317" s="362"/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461"/>
      <c r="W317" s="465"/>
      <c r="X317" s="362"/>
      <c r="Y317" s="362"/>
      <c r="Z317" s="362"/>
    </row>
    <row r="318" spans="1:26" ht="21.75" customHeight="1" x14ac:dyDescent="0.2">
      <c r="A318" s="362"/>
      <c r="B318" s="362"/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461"/>
      <c r="W318" s="465"/>
      <c r="X318" s="362"/>
      <c r="Y318" s="362"/>
      <c r="Z318" s="362"/>
    </row>
    <row r="319" spans="1:26" ht="21.75" customHeight="1" x14ac:dyDescent="0.2">
      <c r="A319" s="362"/>
      <c r="B319" s="362"/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461"/>
      <c r="W319" s="465"/>
      <c r="X319" s="362"/>
      <c r="Y319" s="362"/>
      <c r="Z319" s="362"/>
    </row>
    <row r="320" spans="1:26" ht="21.75" customHeight="1" x14ac:dyDescent="0.2">
      <c r="A320" s="362"/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461"/>
      <c r="W320" s="465"/>
      <c r="X320" s="362"/>
      <c r="Y320" s="362"/>
      <c r="Z320" s="362"/>
    </row>
    <row r="321" spans="1:26" ht="21.75" customHeight="1" x14ac:dyDescent="0.2">
      <c r="A321" s="362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461"/>
      <c r="W321" s="465"/>
      <c r="X321" s="362"/>
      <c r="Y321" s="362"/>
      <c r="Z321" s="362"/>
    </row>
    <row r="322" spans="1:26" ht="21.75" customHeight="1" x14ac:dyDescent="0.2">
      <c r="A322" s="362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461"/>
      <c r="W322" s="465"/>
      <c r="X322" s="362"/>
      <c r="Y322" s="362"/>
      <c r="Z322" s="362"/>
    </row>
    <row r="323" spans="1:26" ht="21.75" customHeight="1" x14ac:dyDescent="0.2">
      <c r="A323" s="362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461"/>
      <c r="W323" s="465"/>
      <c r="X323" s="362"/>
      <c r="Y323" s="362"/>
      <c r="Z323" s="362"/>
    </row>
    <row r="324" spans="1:26" ht="21.75" customHeight="1" x14ac:dyDescent="0.2">
      <c r="A324" s="362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461"/>
      <c r="W324" s="465"/>
      <c r="X324" s="362"/>
      <c r="Y324" s="362"/>
      <c r="Z324" s="362"/>
    </row>
    <row r="325" spans="1:26" ht="21.75" customHeight="1" x14ac:dyDescent="0.2">
      <c r="A325" s="362"/>
      <c r="B325" s="362"/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461"/>
      <c r="W325" s="465"/>
      <c r="X325" s="362"/>
      <c r="Y325" s="362"/>
      <c r="Z325" s="362"/>
    </row>
    <row r="326" spans="1:26" ht="21.75" customHeight="1" x14ac:dyDescent="0.2">
      <c r="A326" s="362"/>
      <c r="B326" s="362"/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461"/>
      <c r="W326" s="465"/>
      <c r="X326" s="362"/>
      <c r="Y326" s="362"/>
      <c r="Z326" s="362"/>
    </row>
    <row r="327" spans="1:26" ht="21.75" customHeight="1" x14ac:dyDescent="0.2">
      <c r="A327" s="362"/>
      <c r="B327" s="362"/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461"/>
      <c r="W327" s="465"/>
      <c r="X327" s="362"/>
      <c r="Y327" s="362"/>
      <c r="Z327" s="362"/>
    </row>
    <row r="328" spans="1:26" ht="21.75" customHeight="1" x14ac:dyDescent="0.2">
      <c r="A328" s="362"/>
      <c r="B328" s="362"/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461"/>
      <c r="W328" s="465"/>
      <c r="X328" s="362"/>
      <c r="Y328" s="362"/>
      <c r="Z328" s="362"/>
    </row>
    <row r="329" spans="1:26" ht="21.75" customHeight="1" x14ac:dyDescent="0.2">
      <c r="A329" s="362"/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461"/>
      <c r="W329" s="465"/>
      <c r="X329" s="362"/>
      <c r="Y329" s="362"/>
      <c r="Z329" s="362"/>
    </row>
    <row r="330" spans="1:26" ht="21.75" customHeight="1" x14ac:dyDescent="0.2">
      <c r="A330" s="362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461"/>
      <c r="W330" s="465"/>
      <c r="X330" s="362"/>
      <c r="Y330" s="362"/>
      <c r="Z330" s="362"/>
    </row>
    <row r="331" spans="1:26" ht="21.75" customHeight="1" x14ac:dyDescent="0.2">
      <c r="A331" s="362"/>
      <c r="B331" s="362"/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461"/>
      <c r="W331" s="465"/>
      <c r="X331" s="362"/>
      <c r="Y331" s="362"/>
      <c r="Z331" s="362"/>
    </row>
    <row r="332" spans="1:26" ht="21.75" customHeight="1" x14ac:dyDescent="0.2">
      <c r="A332" s="362"/>
      <c r="B332" s="362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461"/>
      <c r="W332" s="465"/>
      <c r="X332" s="362"/>
      <c r="Y332" s="362"/>
      <c r="Z332" s="362"/>
    </row>
    <row r="333" spans="1:26" ht="21.75" customHeight="1" x14ac:dyDescent="0.2">
      <c r="A333" s="362"/>
      <c r="B333" s="362"/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461"/>
      <c r="W333" s="465"/>
      <c r="X333" s="362"/>
      <c r="Y333" s="362"/>
      <c r="Z333" s="362"/>
    </row>
    <row r="334" spans="1:26" ht="21.75" customHeight="1" x14ac:dyDescent="0.2">
      <c r="A334" s="362"/>
      <c r="B334" s="362"/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461"/>
      <c r="W334" s="465"/>
      <c r="X334" s="362"/>
      <c r="Y334" s="362"/>
      <c r="Z334" s="362"/>
    </row>
    <row r="335" spans="1:26" ht="21.75" customHeight="1" x14ac:dyDescent="0.2">
      <c r="A335" s="362"/>
      <c r="B335" s="362"/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461"/>
      <c r="W335" s="465"/>
      <c r="X335" s="362"/>
      <c r="Y335" s="362"/>
      <c r="Z335" s="362"/>
    </row>
    <row r="336" spans="1:26" ht="21.75" customHeight="1" x14ac:dyDescent="0.2">
      <c r="A336" s="362"/>
      <c r="B336" s="362"/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461"/>
      <c r="W336" s="465"/>
      <c r="X336" s="362"/>
      <c r="Y336" s="362"/>
      <c r="Z336" s="362"/>
    </row>
    <row r="337" spans="1:26" ht="21.75" customHeight="1" x14ac:dyDescent="0.2">
      <c r="A337" s="362"/>
      <c r="B337" s="362"/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461"/>
      <c r="W337" s="465"/>
      <c r="X337" s="362"/>
      <c r="Y337" s="362"/>
      <c r="Z337" s="362"/>
    </row>
    <row r="338" spans="1:26" ht="21.75" customHeight="1" x14ac:dyDescent="0.2">
      <c r="A338" s="362"/>
      <c r="B338" s="362"/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461"/>
      <c r="W338" s="465"/>
      <c r="X338" s="362"/>
      <c r="Y338" s="362"/>
      <c r="Z338" s="362"/>
    </row>
    <row r="339" spans="1:26" ht="21.75" customHeight="1" x14ac:dyDescent="0.2">
      <c r="A339" s="362"/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461"/>
      <c r="W339" s="465"/>
      <c r="X339" s="362"/>
      <c r="Y339" s="362"/>
      <c r="Z339" s="362"/>
    </row>
    <row r="340" spans="1:26" ht="21.75" customHeight="1" x14ac:dyDescent="0.2">
      <c r="A340" s="362"/>
      <c r="B340" s="362"/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461"/>
      <c r="W340" s="465"/>
      <c r="X340" s="362"/>
      <c r="Y340" s="362"/>
      <c r="Z340" s="362"/>
    </row>
    <row r="341" spans="1:26" ht="21.75" customHeight="1" x14ac:dyDescent="0.2">
      <c r="A341" s="362"/>
      <c r="B341" s="362"/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461"/>
      <c r="W341" s="465"/>
      <c r="X341" s="362"/>
      <c r="Y341" s="362"/>
      <c r="Z341" s="362"/>
    </row>
    <row r="342" spans="1:26" ht="21.75" customHeight="1" x14ac:dyDescent="0.2">
      <c r="A342" s="362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461"/>
      <c r="W342" s="465"/>
      <c r="X342" s="362"/>
      <c r="Y342" s="362"/>
      <c r="Z342" s="362"/>
    </row>
    <row r="343" spans="1:26" ht="21.75" customHeight="1" x14ac:dyDescent="0.2">
      <c r="A343" s="362"/>
      <c r="B343" s="362"/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461"/>
      <c r="W343" s="465"/>
      <c r="X343" s="362"/>
      <c r="Y343" s="362"/>
      <c r="Z343" s="362"/>
    </row>
    <row r="344" spans="1:26" ht="21.75" customHeight="1" x14ac:dyDescent="0.2">
      <c r="A344" s="362"/>
      <c r="B344" s="362"/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461"/>
      <c r="W344" s="465"/>
      <c r="X344" s="362"/>
      <c r="Y344" s="362"/>
      <c r="Z344" s="362"/>
    </row>
    <row r="345" spans="1:26" ht="21.75" customHeight="1" x14ac:dyDescent="0.2">
      <c r="A345" s="362"/>
      <c r="B345" s="362"/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461"/>
      <c r="W345" s="465"/>
      <c r="X345" s="362"/>
      <c r="Y345" s="362"/>
      <c r="Z345" s="362"/>
    </row>
    <row r="346" spans="1:26" ht="21.75" customHeight="1" x14ac:dyDescent="0.2">
      <c r="A346" s="362"/>
      <c r="B346" s="362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461"/>
      <c r="W346" s="465"/>
      <c r="X346" s="362"/>
      <c r="Y346" s="362"/>
      <c r="Z346" s="362"/>
    </row>
    <row r="347" spans="1:26" ht="21.75" customHeight="1" x14ac:dyDescent="0.2">
      <c r="A347" s="362"/>
      <c r="B347" s="362"/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461"/>
      <c r="W347" s="465"/>
      <c r="X347" s="362"/>
      <c r="Y347" s="362"/>
      <c r="Z347" s="362"/>
    </row>
    <row r="348" spans="1:26" ht="21.75" customHeight="1" x14ac:dyDescent="0.2">
      <c r="A348" s="362"/>
      <c r="B348" s="362"/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461"/>
      <c r="W348" s="465"/>
      <c r="X348" s="362"/>
      <c r="Y348" s="362"/>
      <c r="Z348" s="362"/>
    </row>
    <row r="349" spans="1:26" ht="21.75" customHeight="1" x14ac:dyDescent="0.2">
      <c r="A349" s="362"/>
      <c r="B349" s="362"/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461"/>
      <c r="W349" s="465"/>
      <c r="X349" s="362"/>
      <c r="Y349" s="362"/>
      <c r="Z349" s="362"/>
    </row>
    <row r="350" spans="1:26" ht="21.75" customHeight="1" x14ac:dyDescent="0.2">
      <c r="A350" s="362"/>
      <c r="B350" s="362"/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461"/>
      <c r="W350" s="465"/>
      <c r="X350" s="362"/>
      <c r="Y350" s="362"/>
      <c r="Z350" s="362"/>
    </row>
    <row r="351" spans="1:26" ht="21.75" customHeight="1" x14ac:dyDescent="0.2">
      <c r="A351" s="362"/>
      <c r="B351" s="362"/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461"/>
      <c r="W351" s="465"/>
      <c r="X351" s="362"/>
      <c r="Y351" s="362"/>
      <c r="Z351" s="362"/>
    </row>
    <row r="352" spans="1:26" ht="21.75" customHeight="1" x14ac:dyDescent="0.2">
      <c r="A352" s="362"/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461"/>
      <c r="W352" s="465"/>
      <c r="X352" s="362"/>
      <c r="Y352" s="362"/>
      <c r="Z352" s="362"/>
    </row>
    <row r="353" spans="1:26" ht="21.75" customHeight="1" x14ac:dyDescent="0.2">
      <c r="A353" s="362"/>
      <c r="B353" s="362"/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461"/>
      <c r="W353" s="465"/>
      <c r="X353" s="362"/>
      <c r="Y353" s="362"/>
      <c r="Z353" s="362"/>
    </row>
    <row r="354" spans="1:26" ht="21.75" customHeight="1" x14ac:dyDescent="0.2">
      <c r="A354" s="362"/>
      <c r="B354" s="362"/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461"/>
      <c r="W354" s="465"/>
      <c r="X354" s="362"/>
      <c r="Y354" s="362"/>
      <c r="Z354" s="362"/>
    </row>
    <row r="355" spans="1:26" ht="21.75" customHeight="1" x14ac:dyDescent="0.2">
      <c r="A355" s="362"/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461"/>
      <c r="W355" s="465"/>
      <c r="X355" s="362"/>
      <c r="Y355" s="362"/>
      <c r="Z355" s="362"/>
    </row>
    <row r="356" spans="1:26" ht="21.75" customHeight="1" x14ac:dyDescent="0.2">
      <c r="A356" s="362"/>
      <c r="B356" s="362"/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461"/>
      <c r="W356" s="465"/>
      <c r="X356" s="362"/>
      <c r="Y356" s="362"/>
      <c r="Z356" s="362"/>
    </row>
    <row r="357" spans="1:26" ht="21.75" customHeight="1" x14ac:dyDescent="0.2">
      <c r="A357" s="362"/>
      <c r="B357" s="362"/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461"/>
      <c r="W357" s="465"/>
      <c r="X357" s="362"/>
      <c r="Y357" s="362"/>
      <c r="Z357" s="362"/>
    </row>
    <row r="358" spans="1:26" ht="21.75" customHeight="1" x14ac:dyDescent="0.2">
      <c r="A358" s="362"/>
      <c r="B358" s="362"/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461"/>
      <c r="W358" s="465"/>
      <c r="X358" s="362"/>
      <c r="Y358" s="362"/>
      <c r="Z358" s="362"/>
    </row>
    <row r="359" spans="1:26" ht="21.75" customHeight="1" x14ac:dyDescent="0.2">
      <c r="A359" s="362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461"/>
      <c r="W359" s="465"/>
      <c r="X359" s="362"/>
      <c r="Y359" s="362"/>
      <c r="Z359" s="362"/>
    </row>
    <row r="360" spans="1:26" ht="21.75" customHeight="1" x14ac:dyDescent="0.2">
      <c r="A360" s="362"/>
      <c r="B360" s="362"/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461"/>
      <c r="W360" s="465"/>
      <c r="X360" s="362"/>
      <c r="Y360" s="362"/>
      <c r="Z360" s="362"/>
    </row>
    <row r="361" spans="1:26" ht="21.75" customHeight="1" x14ac:dyDescent="0.2">
      <c r="A361" s="362"/>
      <c r="B361" s="362"/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461"/>
      <c r="W361" s="465"/>
      <c r="X361" s="362"/>
      <c r="Y361" s="362"/>
      <c r="Z361" s="362"/>
    </row>
    <row r="362" spans="1:26" ht="21.75" customHeight="1" x14ac:dyDescent="0.2">
      <c r="A362" s="362"/>
      <c r="B362" s="362"/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461"/>
      <c r="W362" s="465"/>
      <c r="X362" s="362"/>
      <c r="Y362" s="362"/>
      <c r="Z362" s="362"/>
    </row>
    <row r="363" spans="1:26" ht="21.75" customHeight="1" x14ac:dyDescent="0.2">
      <c r="A363" s="362"/>
      <c r="B363" s="362"/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461"/>
      <c r="W363" s="465"/>
      <c r="X363" s="362"/>
      <c r="Y363" s="362"/>
      <c r="Z363" s="362"/>
    </row>
    <row r="364" spans="1:26" ht="21.75" customHeight="1" x14ac:dyDescent="0.2">
      <c r="A364" s="362"/>
      <c r="B364" s="362"/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461"/>
      <c r="W364" s="465"/>
      <c r="X364" s="362"/>
      <c r="Y364" s="362"/>
      <c r="Z364" s="362"/>
    </row>
    <row r="365" spans="1:26" ht="21.75" customHeight="1" x14ac:dyDescent="0.2">
      <c r="A365" s="362"/>
      <c r="B365" s="362"/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461"/>
      <c r="W365" s="465"/>
      <c r="X365" s="362"/>
      <c r="Y365" s="362"/>
      <c r="Z365" s="362"/>
    </row>
    <row r="366" spans="1:26" ht="21.75" customHeight="1" x14ac:dyDescent="0.2">
      <c r="A366" s="362"/>
      <c r="B366" s="362"/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461"/>
      <c r="W366" s="465"/>
      <c r="X366" s="362"/>
      <c r="Y366" s="362"/>
      <c r="Z366" s="362"/>
    </row>
    <row r="367" spans="1:26" ht="21.75" customHeight="1" x14ac:dyDescent="0.2">
      <c r="A367" s="362"/>
      <c r="B367" s="362"/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461"/>
      <c r="W367" s="465"/>
      <c r="X367" s="362"/>
      <c r="Y367" s="362"/>
      <c r="Z367" s="362"/>
    </row>
    <row r="368" spans="1:26" ht="21.75" customHeight="1" x14ac:dyDescent="0.2">
      <c r="A368" s="362"/>
      <c r="B368" s="362"/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461"/>
      <c r="W368" s="465"/>
      <c r="X368" s="362"/>
      <c r="Y368" s="362"/>
      <c r="Z368" s="362"/>
    </row>
    <row r="369" spans="1:26" ht="21.75" customHeight="1" x14ac:dyDescent="0.2">
      <c r="A369" s="362"/>
      <c r="B369" s="362"/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461"/>
      <c r="W369" s="465"/>
      <c r="X369" s="362"/>
      <c r="Y369" s="362"/>
      <c r="Z369" s="362"/>
    </row>
    <row r="370" spans="1:26" ht="21.75" customHeight="1" x14ac:dyDescent="0.2">
      <c r="A370" s="362"/>
      <c r="B370" s="362"/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461"/>
      <c r="W370" s="465"/>
      <c r="X370" s="362"/>
      <c r="Y370" s="362"/>
      <c r="Z370" s="362"/>
    </row>
    <row r="371" spans="1:26" ht="21.75" customHeight="1" x14ac:dyDescent="0.2">
      <c r="A371" s="362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461"/>
      <c r="W371" s="465"/>
      <c r="X371" s="362"/>
      <c r="Y371" s="362"/>
      <c r="Z371" s="362"/>
    </row>
    <row r="372" spans="1:26" ht="21.75" customHeight="1" x14ac:dyDescent="0.2">
      <c r="A372" s="362"/>
      <c r="B372" s="362"/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461"/>
      <c r="W372" s="465"/>
      <c r="X372" s="362"/>
      <c r="Y372" s="362"/>
      <c r="Z372" s="362"/>
    </row>
    <row r="373" spans="1:26" ht="21.75" customHeight="1" x14ac:dyDescent="0.2">
      <c r="A373" s="362"/>
      <c r="B373" s="362"/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461"/>
      <c r="W373" s="465"/>
      <c r="X373" s="362"/>
      <c r="Y373" s="362"/>
      <c r="Z373" s="362"/>
    </row>
    <row r="374" spans="1:26" ht="21.75" customHeight="1" x14ac:dyDescent="0.2">
      <c r="A374" s="362"/>
      <c r="B374" s="362"/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461"/>
      <c r="W374" s="465"/>
      <c r="X374" s="362"/>
      <c r="Y374" s="362"/>
      <c r="Z374" s="362"/>
    </row>
    <row r="375" spans="1:26" ht="21.75" customHeight="1" x14ac:dyDescent="0.2">
      <c r="A375" s="362"/>
      <c r="B375" s="362"/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461"/>
      <c r="W375" s="465"/>
      <c r="X375" s="362"/>
      <c r="Y375" s="362"/>
      <c r="Z375" s="362"/>
    </row>
    <row r="376" spans="1:26" ht="21.75" customHeight="1" x14ac:dyDescent="0.2">
      <c r="A376" s="362"/>
      <c r="B376" s="362"/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461"/>
      <c r="W376" s="465"/>
      <c r="X376" s="362"/>
      <c r="Y376" s="362"/>
      <c r="Z376" s="362"/>
    </row>
    <row r="377" spans="1:26" ht="21.75" customHeight="1" x14ac:dyDescent="0.2">
      <c r="A377" s="362"/>
      <c r="B377" s="362"/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461"/>
      <c r="W377" s="465"/>
      <c r="X377" s="362"/>
      <c r="Y377" s="362"/>
      <c r="Z377" s="362"/>
    </row>
    <row r="378" spans="1:26" ht="21.75" customHeight="1" x14ac:dyDescent="0.2">
      <c r="A378" s="362"/>
      <c r="B378" s="362"/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461"/>
      <c r="W378" s="465"/>
      <c r="X378" s="362"/>
      <c r="Y378" s="362"/>
      <c r="Z378" s="362"/>
    </row>
    <row r="379" spans="1:26" ht="21.75" customHeight="1" x14ac:dyDescent="0.2">
      <c r="A379" s="362"/>
      <c r="B379" s="362"/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461"/>
      <c r="W379" s="465"/>
      <c r="X379" s="362"/>
      <c r="Y379" s="362"/>
      <c r="Z379" s="362"/>
    </row>
    <row r="380" spans="1:26" ht="21.75" customHeight="1" x14ac:dyDescent="0.2">
      <c r="A380" s="362"/>
      <c r="B380" s="362"/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461"/>
      <c r="W380" s="465"/>
      <c r="X380" s="362"/>
      <c r="Y380" s="362"/>
      <c r="Z380" s="362"/>
    </row>
    <row r="381" spans="1:26" ht="21.75" customHeight="1" x14ac:dyDescent="0.2">
      <c r="A381" s="362"/>
      <c r="B381" s="362"/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461"/>
      <c r="W381" s="465"/>
      <c r="X381" s="362"/>
      <c r="Y381" s="362"/>
      <c r="Z381" s="362"/>
    </row>
    <row r="382" spans="1:26" ht="21.75" customHeight="1" x14ac:dyDescent="0.2">
      <c r="A382" s="362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461"/>
      <c r="W382" s="465"/>
      <c r="X382" s="362"/>
      <c r="Y382" s="362"/>
      <c r="Z382" s="362"/>
    </row>
    <row r="383" spans="1:26" ht="21.75" customHeight="1" x14ac:dyDescent="0.2">
      <c r="A383" s="362"/>
      <c r="B383" s="362"/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461"/>
      <c r="W383" s="465"/>
      <c r="X383" s="362"/>
      <c r="Y383" s="362"/>
      <c r="Z383" s="362"/>
    </row>
    <row r="384" spans="1:26" ht="21.75" customHeight="1" x14ac:dyDescent="0.2">
      <c r="A384" s="362"/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461"/>
      <c r="W384" s="465"/>
      <c r="X384" s="362"/>
      <c r="Y384" s="362"/>
      <c r="Z384" s="362"/>
    </row>
    <row r="385" spans="1:26" ht="21.75" customHeight="1" x14ac:dyDescent="0.2">
      <c r="A385" s="362"/>
      <c r="B385" s="362"/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461"/>
      <c r="W385" s="465"/>
      <c r="X385" s="362"/>
      <c r="Y385" s="362"/>
      <c r="Z385" s="362"/>
    </row>
    <row r="386" spans="1:26" ht="21.75" customHeight="1" x14ac:dyDescent="0.2">
      <c r="A386" s="362"/>
      <c r="B386" s="362"/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461"/>
      <c r="W386" s="465"/>
      <c r="X386" s="362"/>
      <c r="Y386" s="362"/>
      <c r="Z386" s="362"/>
    </row>
    <row r="387" spans="1:26" ht="21.75" customHeight="1" x14ac:dyDescent="0.2">
      <c r="A387" s="362"/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461"/>
      <c r="W387" s="465"/>
      <c r="X387" s="362"/>
      <c r="Y387" s="362"/>
      <c r="Z387" s="362"/>
    </row>
    <row r="388" spans="1:26" ht="21.75" customHeight="1" x14ac:dyDescent="0.2">
      <c r="A388" s="362"/>
      <c r="B388" s="362"/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461"/>
      <c r="W388" s="465"/>
      <c r="X388" s="362"/>
      <c r="Y388" s="362"/>
      <c r="Z388" s="362"/>
    </row>
    <row r="389" spans="1:26" ht="21.75" customHeight="1" x14ac:dyDescent="0.2">
      <c r="A389" s="362"/>
      <c r="B389" s="362"/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461"/>
      <c r="W389" s="465"/>
      <c r="X389" s="362"/>
      <c r="Y389" s="362"/>
      <c r="Z389" s="362"/>
    </row>
    <row r="390" spans="1:26" ht="21.75" customHeight="1" x14ac:dyDescent="0.2">
      <c r="A390" s="362"/>
      <c r="B390" s="362"/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461"/>
      <c r="W390" s="465"/>
      <c r="X390" s="362"/>
      <c r="Y390" s="362"/>
      <c r="Z390" s="362"/>
    </row>
    <row r="391" spans="1:26" ht="21.75" customHeight="1" x14ac:dyDescent="0.2">
      <c r="A391" s="362"/>
      <c r="B391" s="362"/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461"/>
      <c r="W391" s="465"/>
      <c r="X391" s="362"/>
      <c r="Y391" s="362"/>
      <c r="Z391" s="362"/>
    </row>
    <row r="392" spans="1:26" ht="21.75" customHeight="1" x14ac:dyDescent="0.2">
      <c r="A392" s="362"/>
      <c r="B392" s="362"/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461"/>
      <c r="W392" s="465"/>
      <c r="X392" s="362"/>
      <c r="Y392" s="362"/>
      <c r="Z392" s="362"/>
    </row>
    <row r="393" spans="1:26" ht="21.75" customHeight="1" x14ac:dyDescent="0.2">
      <c r="A393" s="362"/>
      <c r="B393" s="362"/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461"/>
      <c r="W393" s="465"/>
      <c r="X393" s="362"/>
      <c r="Y393" s="362"/>
      <c r="Z393" s="362"/>
    </row>
    <row r="394" spans="1:26" ht="21.75" customHeight="1" x14ac:dyDescent="0.2">
      <c r="A394" s="362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461"/>
      <c r="W394" s="465"/>
      <c r="X394" s="362"/>
      <c r="Y394" s="362"/>
      <c r="Z394" s="362"/>
    </row>
    <row r="395" spans="1:26" ht="21.75" customHeight="1" x14ac:dyDescent="0.2">
      <c r="A395" s="362"/>
      <c r="B395" s="362"/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461"/>
      <c r="W395" s="465"/>
      <c r="X395" s="362"/>
      <c r="Y395" s="362"/>
      <c r="Z395" s="362"/>
    </row>
    <row r="396" spans="1:26" ht="21.75" customHeight="1" x14ac:dyDescent="0.2">
      <c r="A396" s="362"/>
      <c r="B396" s="362"/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461"/>
      <c r="W396" s="465"/>
      <c r="X396" s="362"/>
      <c r="Y396" s="362"/>
      <c r="Z396" s="362"/>
    </row>
    <row r="397" spans="1:26" ht="21.75" customHeight="1" x14ac:dyDescent="0.2">
      <c r="A397" s="362"/>
      <c r="B397" s="362"/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461"/>
      <c r="W397" s="465"/>
      <c r="X397" s="362"/>
      <c r="Y397" s="362"/>
      <c r="Z397" s="362"/>
    </row>
    <row r="398" spans="1:26" ht="21.75" customHeight="1" x14ac:dyDescent="0.2">
      <c r="A398" s="362"/>
      <c r="B398" s="362"/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461"/>
      <c r="W398" s="465"/>
      <c r="X398" s="362"/>
      <c r="Y398" s="362"/>
      <c r="Z398" s="362"/>
    </row>
    <row r="399" spans="1:26" ht="21.75" customHeight="1" x14ac:dyDescent="0.2">
      <c r="A399" s="362"/>
      <c r="B399" s="362"/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461"/>
      <c r="W399" s="465"/>
      <c r="X399" s="362"/>
      <c r="Y399" s="362"/>
      <c r="Z399" s="362"/>
    </row>
    <row r="400" spans="1:26" ht="21.75" customHeight="1" x14ac:dyDescent="0.2">
      <c r="A400" s="362"/>
      <c r="B400" s="362"/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461"/>
      <c r="W400" s="465"/>
      <c r="X400" s="362"/>
      <c r="Y400" s="362"/>
      <c r="Z400" s="362"/>
    </row>
    <row r="401" spans="1:26" ht="21.75" customHeight="1" x14ac:dyDescent="0.2">
      <c r="A401" s="362"/>
      <c r="B401" s="362"/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461"/>
      <c r="W401" s="465"/>
      <c r="X401" s="362"/>
      <c r="Y401" s="362"/>
      <c r="Z401" s="362"/>
    </row>
    <row r="402" spans="1:26" ht="21.75" customHeight="1" x14ac:dyDescent="0.2">
      <c r="A402" s="362"/>
      <c r="B402" s="362"/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461"/>
      <c r="W402" s="465"/>
      <c r="X402" s="362"/>
      <c r="Y402" s="362"/>
      <c r="Z402" s="362"/>
    </row>
    <row r="403" spans="1:26" ht="21.75" customHeight="1" x14ac:dyDescent="0.2">
      <c r="A403" s="362"/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461"/>
      <c r="W403" s="465"/>
      <c r="X403" s="362"/>
      <c r="Y403" s="362"/>
      <c r="Z403" s="362"/>
    </row>
    <row r="404" spans="1:26" ht="21.75" customHeight="1" x14ac:dyDescent="0.2">
      <c r="A404" s="362"/>
      <c r="B404" s="362"/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461"/>
      <c r="W404" s="465"/>
      <c r="X404" s="362"/>
      <c r="Y404" s="362"/>
      <c r="Z404" s="362"/>
    </row>
    <row r="405" spans="1:26" ht="21.75" customHeight="1" x14ac:dyDescent="0.2">
      <c r="A405" s="362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461"/>
      <c r="W405" s="465"/>
      <c r="X405" s="362"/>
      <c r="Y405" s="362"/>
      <c r="Z405" s="362"/>
    </row>
    <row r="406" spans="1:26" ht="21.75" customHeight="1" x14ac:dyDescent="0.2">
      <c r="A406" s="362"/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461"/>
      <c r="W406" s="465"/>
      <c r="X406" s="362"/>
      <c r="Y406" s="362"/>
      <c r="Z406" s="362"/>
    </row>
    <row r="407" spans="1:26" ht="21.75" customHeight="1" x14ac:dyDescent="0.2">
      <c r="A407" s="362"/>
      <c r="B407" s="362"/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461"/>
      <c r="W407" s="465"/>
      <c r="X407" s="362"/>
      <c r="Y407" s="362"/>
      <c r="Z407" s="362"/>
    </row>
    <row r="408" spans="1:26" ht="21.75" customHeight="1" x14ac:dyDescent="0.2">
      <c r="A408" s="362"/>
      <c r="B408" s="362"/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461"/>
      <c r="W408" s="465"/>
      <c r="X408" s="362"/>
      <c r="Y408" s="362"/>
      <c r="Z408" s="362"/>
    </row>
    <row r="409" spans="1:26" ht="21.75" customHeight="1" x14ac:dyDescent="0.2">
      <c r="A409" s="362"/>
      <c r="B409" s="362"/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461"/>
      <c r="W409" s="465"/>
      <c r="X409" s="362"/>
      <c r="Y409" s="362"/>
      <c r="Z409" s="362"/>
    </row>
    <row r="410" spans="1:26" ht="21.75" customHeight="1" x14ac:dyDescent="0.2">
      <c r="A410" s="362"/>
      <c r="B410" s="362"/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461"/>
      <c r="W410" s="465"/>
      <c r="X410" s="362"/>
      <c r="Y410" s="362"/>
      <c r="Z410" s="362"/>
    </row>
    <row r="411" spans="1:26" ht="21.75" customHeight="1" x14ac:dyDescent="0.2">
      <c r="A411" s="362"/>
      <c r="B411" s="362"/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461"/>
      <c r="W411" s="465"/>
      <c r="X411" s="362"/>
      <c r="Y411" s="362"/>
      <c r="Z411" s="362"/>
    </row>
    <row r="412" spans="1:26" ht="21.75" customHeight="1" x14ac:dyDescent="0.2">
      <c r="A412" s="362"/>
      <c r="B412" s="362"/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461"/>
      <c r="W412" s="465"/>
      <c r="X412" s="362"/>
      <c r="Y412" s="362"/>
      <c r="Z412" s="362"/>
    </row>
    <row r="413" spans="1:26" ht="21.75" customHeight="1" x14ac:dyDescent="0.2">
      <c r="A413" s="362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461"/>
      <c r="W413" s="465"/>
      <c r="X413" s="362"/>
      <c r="Y413" s="362"/>
      <c r="Z413" s="362"/>
    </row>
    <row r="414" spans="1:26" ht="21.75" customHeight="1" x14ac:dyDescent="0.2">
      <c r="A414" s="362"/>
      <c r="B414" s="362"/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461"/>
      <c r="W414" s="465"/>
      <c r="X414" s="362"/>
      <c r="Y414" s="362"/>
      <c r="Z414" s="362"/>
    </row>
    <row r="415" spans="1:26" ht="21.75" customHeight="1" x14ac:dyDescent="0.2">
      <c r="A415" s="362"/>
      <c r="B415" s="362"/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461"/>
      <c r="W415" s="465"/>
      <c r="X415" s="362"/>
      <c r="Y415" s="362"/>
      <c r="Z415" s="362"/>
    </row>
    <row r="416" spans="1:26" ht="21.75" customHeight="1" x14ac:dyDescent="0.2">
      <c r="A416" s="362"/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461"/>
      <c r="W416" s="465"/>
      <c r="X416" s="362"/>
      <c r="Y416" s="362"/>
      <c r="Z416" s="362"/>
    </row>
    <row r="417" spans="1:26" ht="21.75" customHeight="1" x14ac:dyDescent="0.2">
      <c r="A417" s="362"/>
      <c r="B417" s="362"/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461"/>
      <c r="W417" s="465"/>
      <c r="X417" s="362"/>
      <c r="Y417" s="362"/>
      <c r="Z417" s="362"/>
    </row>
    <row r="418" spans="1:26" ht="21.75" customHeight="1" x14ac:dyDescent="0.2">
      <c r="A418" s="362"/>
      <c r="B418" s="362"/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461"/>
      <c r="W418" s="465"/>
      <c r="X418" s="362"/>
      <c r="Y418" s="362"/>
      <c r="Z418" s="362"/>
    </row>
    <row r="419" spans="1:26" ht="21.75" customHeight="1" x14ac:dyDescent="0.2">
      <c r="A419" s="362"/>
      <c r="B419" s="362"/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461"/>
      <c r="W419" s="465"/>
      <c r="X419" s="362"/>
      <c r="Y419" s="362"/>
      <c r="Z419" s="362"/>
    </row>
    <row r="420" spans="1:26" ht="21.75" customHeight="1" x14ac:dyDescent="0.2">
      <c r="A420" s="362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461"/>
      <c r="W420" s="465"/>
      <c r="X420" s="362"/>
      <c r="Y420" s="362"/>
      <c r="Z420" s="362"/>
    </row>
    <row r="421" spans="1:26" ht="21.75" customHeight="1" x14ac:dyDescent="0.2">
      <c r="A421" s="362"/>
      <c r="B421" s="362"/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461"/>
      <c r="W421" s="465"/>
      <c r="X421" s="362"/>
      <c r="Y421" s="362"/>
      <c r="Z421" s="362"/>
    </row>
    <row r="422" spans="1:26" ht="21.75" customHeight="1" x14ac:dyDescent="0.2">
      <c r="A422" s="362"/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461"/>
      <c r="W422" s="465"/>
      <c r="X422" s="362"/>
      <c r="Y422" s="362"/>
      <c r="Z422" s="362"/>
    </row>
    <row r="423" spans="1:26" ht="21.75" customHeight="1" x14ac:dyDescent="0.2">
      <c r="A423" s="362"/>
      <c r="B423" s="362"/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461"/>
      <c r="W423" s="465"/>
      <c r="X423" s="362"/>
      <c r="Y423" s="362"/>
      <c r="Z423" s="362"/>
    </row>
    <row r="424" spans="1:26" ht="21.75" customHeight="1" x14ac:dyDescent="0.2">
      <c r="A424" s="362"/>
      <c r="B424" s="362"/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461"/>
      <c r="W424" s="465"/>
      <c r="X424" s="362"/>
      <c r="Y424" s="362"/>
      <c r="Z424" s="362"/>
    </row>
    <row r="425" spans="1:26" ht="21.75" customHeight="1" x14ac:dyDescent="0.2">
      <c r="A425" s="362"/>
      <c r="B425" s="362"/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461"/>
      <c r="W425" s="465"/>
      <c r="X425" s="362"/>
      <c r="Y425" s="362"/>
      <c r="Z425" s="362"/>
    </row>
    <row r="426" spans="1:26" ht="21.75" customHeight="1" x14ac:dyDescent="0.2">
      <c r="A426" s="362"/>
      <c r="B426" s="362"/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461"/>
      <c r="W426" s="465"/>
      <c r="X426" s="362"/>
      <c r="Y426" s="362"/>
      <c r="Z426" s="362"/>
    </row>
    <row r="427" spans="1:26" ht="21.75" customHeight="1" x14ac:dyDescent="0.2">
      <c r="A427" s="362"/>
      <c r="B427" s="362"/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461"/>
      <c r="W427" s="465"/>
      <c r="X427" s="362"/>
      <c r="Y427" s="362"/>
      <c r="Z427" s="362"/>
    </row>
    <row r="428" spans="1:26" ht="21.75" customHeight="1" x14ac:dyDescent="0.2">
      <c r="A428" s="362"/>
      <c r="B428" s="362"/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461"/>
      <c r="W428" s="465"/>
      <c r="X428" s="362"/>
      <c r="Y428" s="362"/>
      <c r="Z428" s="362"/>
    </row>
    <row r="429" spans="1:26" ht="21.75" customHeight="1" x14ac:dyDescent="0.2">
      <c r="A429" s="362"/>
      <c r="B429" s="362"/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461"/>
      <c r="W429" s="465"/>
      <c r="X429" s="362"/>
      <c r="Y429" s="362"/>
      <c r="Z429" s="362"/>
    </row>
    <row r="430" spans="1:26" ht="21.75" customHeight="1" x14ac:dyDescent="0.2">
      <c r="A430" s="362"/>
      <c r="B430" s="362"/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461"/>
      <c r="W430" s="465"/>
      <c r="X430" s="362"/>
      <c r="Y430" s="362"/>
      <c r="Z430" s="362"/>
    </row>
    <row r="431" spans="1:26" ht="21.75" customHeight="1" x14ac:dyDescent="0.2">
      <c r="A431" s="362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461"/>
      <c r="W431" s="465"/>
      <c r="X431" s="362"/>
      <c r="Y431" s="362"/>
      <c r="Z431" s="362"/>
    </row>
    <row r="432" spans="1:26" ht="21.75" customHeight="1" x14ac:dyDescent="0.2">
      <c r="A432" s="362"/>
      <c r="B432" s="362"/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461"/>
      <c r="W432" s="465"/>
      <c r="X432" s="362"/>
      <c r="Y432" s="362"/>
      <c r="Z432" s="362"/>
    </row>
    <row r="433" spans="1:26" ht="21.75" customHeight="1" x14ac:dyDescent="0.2">
      <c r="A433" s="362"/>
      <c r="B433" s="362"/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461"/>
      <c r="W433" s="465"/>
      <c r="X433" s="362"/>
      <c r="Y433" s="362"/>
      <c r="Z433" s="362"/>
    </row>
    <row r="434" spans="1:26" ht="21.75" customHeight="1" x14ac:dyDescent="0.2">
      <c r="A434" s="362"/>
      <c r="B434" s="362"/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461"/>
      <c r="W434" s="465"/>
      <c r="X434" s="362"/>
      <c r="Y434" s="362"/>
      <c r="Z434" s="362"/>
    </row>
    <row r="435" spans="1:26" ht="21.75" customHeight="1" x14ac:dyDescent="0.2">
      <c r="A435" s="362"/>
      <c r="B435" s="362"/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461"/>
      <c r="W435" s="465"/>
      <c r="X435" s="362"/>
      <c r="Y435" s="362"/>
      <c r="Z435" s="362"/>
    </row>
    <row r="436" spans="1:26" ht="21.75" customHeight="1" x14ac:dyDescent="0.2">
      <c r="A436" s="362"/>
      <c r="B436" s="362"/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461"/>
      <c r="W436" s="465"/>
      <c r="X436" s="362"/>
      <c r="Y436" s="362"/>
      <c r="Z436" s="362"/>
    </row>
    <row r="437" spans="1:26" ht="21.75" customHeight="1" x14ac:dyDescent="0.2">
      <c r="A437" s="362"/>
      <c r="B437" s="362"/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461"/>
      <c r="W437" s="465"/>
      <c r="X437" s="362"/>
      <c r="Y437" s="362"/>
      <c r="Z437" s="362"/>
    </row>
    <row r="438" spans="1:26" ht="21.75" customHeight="1" x14ac:dyDescent="0.2">
      <c r="A438" s="362"/>
      <c r="B438" s="362"/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461"/>
      <c r="W438" s="465"/>
      <c r="X438" s="362"/>
      <c r="Y438" s="362"/>
      <c r="Z438" s="362"/>
    </row>
    <row r="439" spans="1:26" ht="21.75" customHeight="1" x14ac:dyDescent="0.2">
      <c r="A439" s="362"/>
      <c r="B439" s="362"/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461"/>
      <c r="W439" s="465"/>
      <c r="X439" s="362"/>
      <c r="Y439" s="362"/>
      <c r="Z439" s="362"/>
    </row>
    <row r="440" spans="1:26" ht="21.75" customHeight="1" x14ac:dyDescent="0.2">
      <c r="A440" s="362"/>
      <c r="B440" s="362"/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461"/>
      <c r="W440" s="465"/>
      <c r="X440" s="362"/>
      <c r="Y440" s="362"/>
      <c r="Z440" s="362"/>
    </row>
    <row r="441" spans="1:26" ht="21.75" customHeight="1" x14ac:dyDescent="0.2">
      <c r="A441" s="362"/>
      <c r="B441" s="362"/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461"/>
      <c r="W441" s="465"/>
      <c r="X441" s="362"/>
      <c r="Y441" s="362"/>
      <c r="Z441" s="362"/>
    </row>
    <row r="442" spans="1:26" ht="21.75" customHeight="1" x14ac:dyDescent="0.2">
      <c r="A442" s="362"/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461"/>
      <c r="W442" s="465"/>
      <c r="X442" s="362"/>
      <c r="Y442" s="362"/>
      <c r="Z442" s="362"/>
    </row>
    <row r="443" spans="1:26" ht="21.75" customHeight="1" x14ac:dyDescent="0.2">
      <c r="A443" s="362"/>
      <c r="B443" s="362"/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461"/>
      <c r="W443" s="465"/>
      <c r="X443" s="362"/>
      <c r="Y443" s="362"/>
      <c r="Z443" s="362"/>
    </row>
    <row r="444" spans="1:26" ht="21.75" customHeight="1" x14ac:dyDescent="0.2">
      <c r="A444" s="362"/>
      <c r="B444" s="362"/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461"/>
      <c r="W444" s="465"/>
      <c r="X444" s="362"/>
      <c r="Y444" s="362"/>
      <c r="Z444" s="362"/>
    </row>
    <row r="445" spans="1:26" ht="21.75" customHeight="1" x14ac:dyDescent="0.2">
      <c r="A445" s="362"/>
      <c r="B445" s="362"/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461"/>
      <c r="W445" s="465"/>
      <c r="X445" s="362"/>
      <c r="Y445" s="362"/>
      <c r="Z445" s="362"/>
    </row>
    <row r="446" spans="1:26" ht="21.75" customHeight="1" x14ac:dyDescent="0.2">
      <c r="A446" s="362"/>
      <c r="B446" s="362"/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461"/>
      <c r="W446" s="465"/>
      <c r="X446" s="362"/>
      <c r="Y446" s="362"/>
      <c r="Z446" s="362"/>
    </row>
    <row r="447" spans="1:26" ht="21.75" customHeight="1" x14ac:dyDescent="0.2">
      <c r="A447" s="362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461"/>
      <c r="W447" s="465"/>
      <c r="X447" s="362"/>
      <c r="Y447" s="362"/>
      <c r="Z447" s="362"/>
    </row>
    <row r="448" spans="1:26" ht="21.75" customHeight="1" x14ac:dyDescent="0.2">
      <c r="A448" s="362"/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461"/>
      <c r="W448" s="465"/>
      <c r="X448" s="362"/>
      <c r="Y448" s="362"/>
      <c r="Z448" s="362"/>
    </row>
    <row r="449" spans="1:26" ht="21.75" customHeight="1" x14ac:dyDescent="0.2">
      <c r="A449" s="362"/>
      <c r="B449" s="362"/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461"/>
      <c r="W449" s="465"/>
      <c r="X449" s="362"/>
      <c r="Y449" s="362"/>
      <c r="Z449" s="362"/>
    </row>
    <row r="450" spans="1:26" ht="21.75" customHeight="1" x14ac:dyDescent="0.2">
      <c r="A450" s="362"/>
      <c r="B450" s="362"/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461"/>
      <c r="W450" s="465"/>
      <c r="X450" s="362"/>
      <c r="Y450" s="362"/>
      <c r="Z450" s="362"/>
    </row>
    <row r="451" spans="1:26" ht="21.75" customHeight="1" x14ac:dyDescent="0.2">
      <c r="A451" s="362"/>
      <c r="B451" s="362"/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461"/>
      <c r="W451" s="465"/>
      <c r="X451" s="362"/>
      <c r="Y451" s="362"/>
      <c r="Z451" s="362"/>
    </row>
    <row r="452" spans="1:26" ht="21.75" customHeight="1" x14ac:dyDescent="0.2">
      <c r="A452" s="362"/>
      <c r="B452" s="362"/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461"/>
      <c r="W452" s="465"/>
      <c r="X452" s="362"/>
      <c r="Y452" s="362"/>
      <c r="Z452" s="362"/>
    </row>
    <row r="453" spans="1:26" ht="21.75" customHeight="1" x14ac:dyDescent="0.2">
      <c r="A453" s="362"/>
      <c r="B453" s="362"/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461"/>
      <c r="W453" s="465"/>
      <c r="X453" s="362"/>
      <c r="Y453" s="362"/>
      <c r="Z453" s="362"/>
    </row>
    <row r="454" spans="1:26" ht="21.75" customHeight="1" x14ac:dyDescent="0.2">
      <c r="A454" s="362"/>
      <c r="B454" s="362"/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461"/>
      <c r="W454" s="465"/>
      <c r="X454" s="362"/>
      <c r="Y454" s="362"/>
      <c r="Z454" s="362"/>
    </row>
    <row r="455" spans="1:26" ht="21.75" customHeight="1" x14ac:dyDescent="0.2">
      <c r="A455" s="362"/>
      <c r="B455" s="362"/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461"/>
      <c r="W455" s="465"/>
      <c r="X455" s="362"/>
      <c r="Y455" s="362"/>
      <c r="Z455" s="362"/>
    </row>
    <row r="456" spans="1:26" ht="21.75" customHeight="1" x14ac:dyDescent="0.2">
      <c r="A456" s="362"/>
      <c r="B456" s="362"/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461"/>
      <c r="W456" s="465"/>
      <c r="X456" s="362"/>
      <c r="Y456" s="362"/>
      <c r="Z456" s="362"/>
    </row>
    <row r="457" spans="1:26" ht="21.75" customHeight="1" x14ac:dyDescent="0.2">
      <c r="A457" s="362"/>
      <c r="B457" s="362"/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461"/>
      <c r="W457" s="465"/>
      <c r="X457" s="362"/>
      <c r="Y457" s="362"/>
      <c r="Z457" s="362"/>
    </row>
    <row r="458" spans="1:26" ht="21.75" customHeight="1" x14ac:dyDescent="0.2">
      <c r="A458" s="362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461"/>
      <c r="W458" s="465"/>
      <c r="X458" s="362"/>
      <c r="Y458" s="362"/>
      <c r="Z458" s="362"/>
    </row>
    <row r="459" spans="1:26" ht="21.75" customHeight="1" x14ac:dyDescent="0.2">
      <c r="A459" s="362"/>
      <c r="B459" s="362"/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461"/>
      <c r="W459" s="465"/>
      <c r="X459" s="362"/>
      <c r="Y459" s="362"/>
      <c r="Z459" s="362"/>
    </row>
    <row r="460" spans="1:26" ht="21.75" customHeight="1" x14ac:dyDescent="0.2">
      <c r="A460" s="362"/>
      <c r="B460" s="362"/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461"/>
      <c r="W460" s="465"/>
      <c r="X460" s="362"/>
      <c r="Y460" s="362"/>
      <c r="Z460" s="362"/>
    </row>
    <row r="461" spans="1:26" ht="21.75" customHeight="1" x14ac:dyDescent="0.2">
      <c r="A461" s="362"/>
      <c r="B461" s="362"/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461"/>
      <c r="W461" s="465"/>
      <c r="X461" s="362"/>
      <c r="Y461" s="362"/>
      <c r="Z461" s="362"/>
    </row>
    <row r="462" spans="1:26" ht="21.75" customHeight="1" x14ac:dyDescent="0.2">
      <c r="A462" s="362"/>
      <c r="B462" s="362"/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461"/>
      <c r="W462" s="465"/>
      <c r="X462" s="362"/>
      <c r="Y462" s="362"/>
      <c r="Z462" s="362"/>
    </row>
    <row r="463" spans="1:26" ht="21.75" customHeight="1" x14ac:dyDescent="0.2">
      <c r="A463" s="362"/>
      <c r="B463" s="362"/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461"/>
      <c r="W463" s="465"/>
      <c r="X463" s="362"/>
      <c r="Y463" s="362"/>
      <c r="Z463" s="362"/>
    </row>
    <row r="464" spans="1:26" ht="21.75" customHeight="1" x14ac:dyDescent="0.2">
      <c r="A464" s="362"/>
      <c r="B464" s="362"/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461"/>
      <c r="W464" s="465"/>
      <c r="X464" s="362"/>
      <c r="Y464" s="362"/>
      <c r="Z464" s="362"/>
    </row>
    <row r="465" spans="1:26" ht="21.75" customHeight="1" x14ac:dyDescent="0.2">
      <c r="A465" s="362"/>
      <c r="B465" s="362"/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461"/>
      <c r="W465" s="465"/>
      <c r="X465" s="362"/>
      <c r="Y465" s="362"/>
      <c r="Z465" s="362"/>
    </row>
    <row r="466" spans="1:26" ht="21.75" customHeight="1" x14ac:dyDescent="0.2">
      <c r="A466" s="362"/>
      <c r="B466" s="362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461"/>
      <c r="W466" s="465"/>
      <c r="X466" s="362"/>
      <c r="Y466" s="362"/>
      <c r="Z466" s="362"/>
    </row>
    <row r="467" spans="1:26" ht="21.75" customHeight="1" x14ac:dyDescent="0.2">
      <c r="A467" s="362"/>
      <c r="B467" s="362"/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461"/>
      <c r="W467" s="465"/>
      <c r="X467" s="362"/>
      <c r="Y467" s="362"/>
      <c r="Z467" s="362"/>
    </row>
    <row r="468" spans="1:26" ht="21.75" customHeight="1" x14ac:dyDescent="0.2">
      <c r="A468" s="362"/>
      <c r="B468" s="362"/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461"/>
      <c r="W468" s="465"/>
      <c r="X468" s="362"/>
      <c r="Y468" s="362"/>
      <c r="Z468" s="362"/>
    </row>
    <row r="469" spans="1:26" ht="21.75" customHeight="1" x14ac:dyDescent="0.2">
      <c r="A469" s="362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461"/>
      <c r="W469" s="465"/>
      <c r="X469" s="362"/>
      <c r="Y469" s="362"/>
      <c r="Z469" s="362"/>
    </row>
    <row r="470" spans="1:26" ht="21.75" customHeight="1" x14ac:dyDescent="0.2">
      <c r="A470" s="362"/>
      <c r="B470" s="362"/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461"/>
      <c r="W470" s="465"/>
      <c r="X470" s="362"/>
      <c r="Y470" s="362"/>
      <c r="Z470" s="362"/>
    </row>
    <row r="471" spans="1:26" ht="21.75" customHeight="1" x14ac:dyDescent="0.2">
      <c r="A471" s="362"/>
      <c r="B471" s="362"/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461"/>
      <c r="W471" s="465"/>
      <c r="X471" s="362"/>
      <c r="Y471" s="362"/>
      <c r="Z471" s="362"/>
    </row>
    <row r="472" spans="1:26" ht="21.75" customHeight="1" x14ac:dyDescent="0.2">
      <c r="A472" s="362"/>
      <c r="B472" s="362"/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461"/>
      <c r="W472" s="465"/>
      <c r="X472" s="362"/>
      <c r="Y472" s="362"/>
      <c r="Z472" s="362"/>
    </row>
    <row r="473" spans="1:26" ht="21.75" customHeight="1" x14ac:dyDescent="0.2">
      <c r="A473" s="362"/>
      <c r="B473" s="362"/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461"/>
      <c r="W473" s="465"/>
      <c r="X473" s="362"/>
      <c r="Y473" s="362"/>
      <c r="Z473" s="362"/>
    </row>
    <row r="474" spans="1:26" ht="21.75" customHeight="1" x14ac:dyDescent="0.2">
      <c r="A474" s="362"/>
      <c r="B474" s="362"/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461"/>
      <c r="W474" s="465"/>
      <c r="X474" s="362"/>
      <c r="Y474" s="362"/>
      <c r="Z474" s="362"/>
    </row>
    <row r="475" spans="1:26" ht="21.75" customHeight="1" x14ac:dyDescent="0.2">
      <c r="A475" s="362"/>
      <c r="B475" s="362"/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461"/>
      <c r="W475" s="465"/>
      <c r="X475" s="362"/>
      <c r="Y475" s="362"/>
      <c r="Z475" s="362"/>
    </row>
    <row r="476" spans="1:26" ht="21.75" customHeight="1" x14ac:dyDescent="0.2">
      <c r="A476" s="362"/>
      <c r="B476" s="362"/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461"/>
      <c r="W476" s="465"/>
      <c r="X476" s="362"/>
      <c r="Y476" s="362"/>
      <c r="Z476" s="362"/>
    </row>
    <row r="477" spans="1:26" ht="21.75" customHeight="1" x14ac:dyDescent="0.2">
      <c r="A477" s="362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461"/>
      <c r="W477" s="465"/>
      <c r="X477" s="362"/>
      <c r="Y477" s="362"/>
      <c r="Z477" s="362"/>
    </row>
    <row r="478" spans="1:26" ht="21.75" customHeight="1" x14ac:dyDescent="0.2">
      <c r="A478" s="362"/>
      <c r="B478" s="362"/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461"/>
      <c r="W478" s="465"/>
      <c r="X478" s="362"/>
      <c r="Y478" s="362"/>
      <c r="Z478" s="362"/>
    </row>
    <row r="479" spans="1:26" ht="21.75" customHeight="1" x14ac:dyDescent="0.2">
      <c r="A479" s="362"/>
      <c r="B479" s="362"/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461"/>
      <c r="W479" s="465"/>
      <c r="X479" s="362"/>
      <c r="Y479" s="362"/>
      <c r="Z479" s="362"/>
    </row>
    <row r="480" spans="1:26" ht="21.75" customHeight="1" x14ac:dyDescent="0.2">
      <c r="A480" s="362"/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461"/>
      <c r="W480" s="465"/>
      <c r="X480" s="362"/>
      <c r="Y480" s="362"/>
      <c r="Z480" s="362"/>
    </row>
    <row r="481" spans="1:26" ht="21.75" customHeight="1" x14ac:dyDescent="0.2">
      <c r="A481" s="362"/>
      <c r="B481" s="362"/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461"/>
      <c r="W481" s="465"/>
      <c r="X481" s="362"/>
      <c r="Y481" s="362"/>
      <c r="Z481" s="362"/>
    </row>
    <row r="482" spans="1:26" ht="21.75" customHeight="1" x14ac:dyDescent="0.2">
      <c r="A482" s="362"/>
      <c r="B482" s="362"/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461"/>
      <c r="W482" s="465"/>
      <c r="X482" s="362"/>
      <c r="Y482" s="362"/>
      <c r="Z482" s="362"/>
    </row>
    <row r="483" spans="1:26" ht="21.75" customHeight="1" x14ac:dyDescent="0.2">
      <c r="A483" s="362"/>
      <c r="B483" s="362"/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461"/>
      <c r="W483" s="465"/>
      <c r="X483" s="362"/>
      <c r="Y483" s="362"/>
      <c r="Z483" s="362"/>
    </row>
    <row r="484" spans="1:26" ht="21.75" customHeight="1" x14ac:dyDescent="0.2">
      <c r="A484" s="362"/>
      <c r="B484" s="362"/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461"/>
      <c r="W484" s="465"/>
      <c r="X484" s="362"/>
      <c r="Y484" s="362"/>
      <c r="Z484" s="362"/>
    </row>
    <row r="485" spans="1:26" ht="21.75" customHeight="1" x14ac:dyDescent="0.2">
      <c r="A485" s="362"/>
      <c r="B485" s="362"/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461"/>
      <c r="W485" s="465"/>
      <c r="X485" s="362"/>
      <c r="Y485" s="362"/>
      <c r="Z485" s="362"/>
    </row>
    <row r="486" spans="1:26" ht="21.75" customHeight="1" x14ac:dyDescent="0.2">
      <c r="A486" s="362"/>
      <c r="B486" s="362"/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461"/>
      <c r="W486" s="465"/>
      <c r="X486" s="362"/>
      <c r="Y486" s="362"/>
      <c r="Z486" s="362"/>
    </row>
    <row r="487" spans="1:26" ht="21.75" customHeight="1" x14ac:dyDescent="0.2">
      <c r="A487" s="362"/>
      <c r="B487" s="362"/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461"/>
      <c r="W487" s="465"/>
      <c r="X487" s="362"/>
      <c r="Y487" s="362"/>
      <c r="Z487" s="362"/>
    </row>
    <row r="488" spans="1:26" ht="21.75" customHeight="1" x14ac:dyDescent="0.2">
      <c r="A488" s="362"/>
      <c r="B488" s="362"/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461"/>
      <c r="W488" s="465"/>
      <c r="X488" s="362"/>
      <c r="Y488" s="362"/>
      <c r="Z488" s="362"/>
    </row>
    <row r="489" spans="1:26" ht="21.75" customHeight="1" x14ac:dyDescent="0.2">
      <c r="A489" s="362"/>
      <c r="B489" s="362"/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461"/>
      <c r="W489" s="465"/>
      <c r="X489" s="362"/>
      <c r="Y489" s="362"/>
      <c r="Z489" s="362"/>
    </row>
    <row r="490" spans="1:26" ht="21.75" customHeight="1" x14ac:dyDescent="0.2">
      <c r="A490" s="362"/>
      <c r="B490" s="362"/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461"/>
      <c r="W490" s="465"/>
      <c r="X490" s="362"/>
      <c r="Y490" s="362"/>
      <c r="Z490" s="362"/>
    </row>
    <row r="491" spans="1:26" ht="21.75" customHeight="1" x14ac:dyDescent="0.2">
      <c r="A491" s="362"/>
      <c r="B491" s="362"/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461"/>
      <c r="W491" s="465"/>
      <c r="X491" s="362"/>
      <c r="Y491" s="362"/>
      <c r="Z491" s="362"/>
    </row>
    <row r="492" spans="1:26" ht="21.75" customHeight="1" x14ac:dyDescent="0.2">
      <c r="A492" s="362"/>
      <c r="B492" s="362"/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461"/>
      <c r="W492" s="465"/>
      <c r="X492" s="362"/>
      <c r="Y492" s="362"/>
      <c r="Z492" s="362"/>
    </row>
    <row r="493" spans="1:26" ht="21.75" customHeight="1" x14ac:dyDescent="0.2">
      <c r="A493" s="362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461"/>
      <c r="W493" s="465"/>
      <c r="X493" s="362"/>
      <c r="Y493" s="362"/>
      <c r="Z493" s="362"/>
    </row>
    <row r="494" spans="1:26" ht="21.75" customHeight="1" x14ac:dyDescent="0.2">
      <c r="A494" s="362"/>
      <c r="B494" s="362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461"/>
      <c r="W494" s="465"/>
      <c r="X494" s="362"/>
      <c r="Y494" s="362"/>
      <c r="Z494" s="362"/>
    </row>
    <row r="495" spans="1:26" ht="21.75" customHeight="1" x14ac:dyDescent="0.2">
      <c r="A495" s="362"/>
      <c r="B495" s="362"/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461"/>
      <c r="W495" s="465"/>
      <c r="X495" s="362"/>
      <c r="Y495" s="362"/>
      <c r="Z495" s="362"/>
    </row>
    <row r="496" spans="1:26" ht="21.75" customHeight="1" x14ac:dyDescent="0.2">
      <c r="A496" s="362"/>
      <c r="B496" s="362"/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461"/>
      <c r="W496" s="465"/>
      <c r="X496" s="362"/>
      <c r="Y496" s="362"/>
      <c r="Z496" s="362"/>
    </row>
    <row r="497" spans="1:26" ht="21.75" customHeight="1" x14ac:dyDescent="0.2">
      <c r="A497" s="362"/>
      <c r="B497" s="362"/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461"/>
      <c r="W497" s="465"/>
      <c r="X497" s="362"/>
      <c r="Y497" s="362"/>
      <c r="Z497" s="362"/>
    </row>
    <row r="498" spans="1:26" ht="21.75" customHeight="1" x14ac:dyDescent="0.2">
      <c r="A498" s="362"/>
      <c r="B498" s="362"/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461"/>
      <c r="W498" s="465"/>
      <c r="X498" s="362"/>
      <c r="Y498" s="362"/>
      <c r="Z498" s="362"/>
    </row>
    <row r="499" spans="1:26" ht="21.75" customHeight="1" x14ac:dyDescent="0.2">
      <c r="A499" s="362"/>
      <c r="B499" s="362"/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461"/>
      <c r="W499" s="465"/>
      <c r="X499" s="362"/>
      <c r="Y499" s="362"/>
      <c r="Z499" s="362"/>
    </row>
    <row r="500" spans="1:26" ht="21.75" customHeight="1" x14ac:dyDescent="0.2">
      <c r="A500" s="362"/>
      <c r="B500" s="362"/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461"/>
      <c r="W500" s="465"/>
      <c r="X500" s="362"/>
      <c r="Y500" s="362"/>
      <c r="Z500" s="362"/>
    </row>
    <row r="501" spans="1:26" ht="21.75" customHeight="1" x14ac:dyDescent="0.2">
      <c r="A501" s="362"/>
      <c r="B501" s="362"/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461"/>
      <c r="W501" s="465"/>
      <c r="X501" s="362"/>
      <c r="Y501" s="362"/>
      <c r="Z501" s="362"/>
    </row>
    <row r="502" spans="1:26" ht="21.75" customHeight="1" x14ac:dyDescent="0.2">
      <c r="A502" s="362"/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461"/>
      <c r="W502" s="465"/>
      <c r="X502" s="362"/>
      <c r="Y502" s="362"/>
      <c r="Z502" s="362"/>
    </row>
    <row r="503" spans="1:26" ht="21.75" customHeight="1" x14ac:dyDescent="0.2">
      <c r="A503" s="362"/>
      <c r="B503" s="362"/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461"/>
      <c r="W503" s="465"/>
      <c r="X503" s="362"/>
      <c r="Y503" s="362"/>
      <c r="Z503" s="362"/>
    </row>
    <row r="504" spans="1:26" ht="21.75" customHeight="1" x14ac:dyDescent="0.2">
      <c r="A504" s="362"/>
      <c r="B504" s="362"/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461"/>
      <c r="W504" s="465"/>
      <c r="X504" s="362"/>
      <c r="Y504" s="362"/>
      <c r="Z504" s="362"/>
    </row>
    <row r="505" spans="1:26" ht="21.75" customHeight="1" x14ac:dyDescent="0.2">
      <c r="A505" s="362"/>
      <c r="B505" s="362"/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461"/>
      <c r="W505" s="465"/>
      <c r="X505" s="362"/>
      <c r="Y505" s="362"/>
      <c r="Z505" s="362"/>
    </row>
    <row r="506" spans="1:26" ht="21.75" customHeight="1" x14ac:dyDescent="0.2">
      <c r="A506" s="362"/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461"/>
      <c r="W506" s="465"/>
      <c r="X506" s="362"/>
      <c r="Y506" s="362"/>
      <c r="Z506" s="362"/>
    </row>
    <row r="507" spans="1:26" ht="21.75" customHeight="1" x14ac:dyDescent="0.2">
      <c r="A507" s="362"/>
      <c r="B507" s="362"/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461"/>
      <c r="W507" s="465"/>
      <c r="X507" s="362"/>
      <c r="Y507" s="362"/>
      <c r="Z507" s="362"/>
    </row>
    <row r="508" spans="1:26" ht="21.75" customHeight="1" x14ac:dyDescent="0.2">
      <c r="A508" s="362"/>
      <c r="B508" s="362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461"/>
      <c r="W508" s="465"/>
      <c r="X508" s="362"/>
      <c r="Y508" s="362"/>
      <c r="Z508" s="362"/>
    </row>
    <row r="509" spans="1:26" ht="21.75" customHeight="1" x14ac:dyDescent="0.2">
      <c r="A509" s="362"/>
      <c r="B509" s="362"/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461"/>
      <c r="W509" s="465"/>
      <c r="X509" s="362"/>
      <c r="Y509" s="362"/>
      <c r="Z509" s="362"/>
    </row>
    <row r="510" spans="1:26" ht="21.75" customHeight="1" x14ac:dyDescent="0.2">
      <c r="A510" s="362"/>
      <c r="B510" s="362"/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461"/>
      <c r="W510" s="465"/>
      <c r="X510" s="362"/>
      <c r="Y510" s="362"/>
      <c r="Z510" s="362"/>
    </row>
    <row r="511" spans="1:26" ht="21.75" customHeight="1" x14ac:dyDescent="0.2">
      <c r="A511" s="362"/>
      <c r="B511" s="362"/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461"/>
      <c r="W511" s="465"/>
      <c r="X511" s="362"/>
      <c r="Y511" s="362"/>
      <c r="Z511" s="362"/>
    </row>
    <row r="512" spans="1:26" ht="21.75" customHeight="1" x14ac:dyDescent="0.2">
      <c r="A512" s="362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461"/>
      <c r="W512" s="465"/>
      <c r="X512" s="362"/>
      <c r="Y512" s="362"/>
      <c r="Z512" s="362"/>
    </row>
    <row r="513" spans="1:26" ht="21.75" customHeight="1" x14ac:dyDescent="0.2">
      <c r="A513" s="362"/>
      <c r="B513" s="362"/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461"/>
      <c r="W513" s="465"/>
      <c r="X513" s="362"/>
      <c r="Y513" s="362"/>
      <c r="Z513" s="362"/>
    </row>
    <row r="514" spans="1:26" ht="21.75" customHeight="1" x14ac:dyDescent="0.2">
      <c r="A514" s="362"/>
      <c r="B514" s="362"/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461"/>
      <c r="W514" s="465"/>
      <c r="X514" s="362"/>
      <c r="Y514" s="362"/>
      <c r="Z514" s="362"/>
    </row>
    <row r="515" spans="1:26" ht="21.75" customHeight="1" x14ac:dyDescent="0.2">
      <c r="A515" s="362"/>
      <c r="B515" s="362"/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461"/>
      <c r="W515" s="465"/>
      <c r="X515" s="362"/>
      <c r="Y515" s="362"/>
      <c r="Z515" s="362"/>
    </row>
    <row r="516" spans="1:26" ht="21.75" customHeight="1" x14ac:dyDescent="0.2">
      <c r="A516" s="362"/>
      <c r="B516" s="362"/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461"/>
      <c r="W516" s="465"/>
      <c r="X516" s="362"/>
      <c r="Y516" s="362"/>
      <c r="Z516" s="362"/>
    </row>
    <row r="517" spans="1:26" ht="21.75" customHeight="1" x14ac:dyDescent="0.2">
      <c r="A517" s="362"/>
      <c r="B517" s="362"/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461"/>
      <c r="W517" s="465"/>
      <c r="X517" s="362"/>
      <c r="Y517" s="362"/>
      <c r="Z517" s="362"/>
    </row>
    <row r="518" spans="1:26" ht="21.75" customHeight="1" x14ac:dyDescent="0.2">
      <c r="A518" s="362"/>
      <c r="B518" s="362"/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461"/>
      <c r="W518" s="465"/>
      <c r="X518" s="362"/>
      <c r="Y518" s="362"/>
      <c r="Z518" s="362"/>
    </row>
    <row r="519" spans="1:26" ht="21.75" customHeight="1" x14ac:dyDescent="0.2">
      <c r="A519" s="362"/>
      <c r="B519" s="362"/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461"/>
      <c r="W519" s="465"/>
      <c r="X519" s="362"/>
      <c r="Y519" s="362"/>
      <c r="Z519" s="362"/>
    </row>
    <row r="520" spans="1:26" ht="21.75" customHeight="1" x14ac:dyDescent="0.2">
      <c r="A520" s="362"/>
      <c r="B520" s="362"/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461"/>
      <c r="W520" s="465"/>
      <c r="X520" s="362"/>
      <c r="Y520" s="362"/>
      <c r="Z520" s="362"/>
    </row>
    <row r="521" spans="1:26" ht="21.75" customHeight="1" x14ac:dyDescent="0.2">
      <c r="A521" s="362"/>
      <c r="B521" s="362"/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461"/>
      <c r="W521" s="465"/>
      <c r="X521" s="362"/>
      <c r="Y521" s="362"/>
      <c r="Z521" s="362"/>
    </row>
    <row r="522" spans="1:26" ht="21.75" customHeight="1" x14ac:dyDescent="0.2">
      <c r="A522" s="362"/>
      <c r="B522" s="362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461"/>
      <c r="W522" s="465"/>
      <c r="X522" s="362"/>
      <c r="Y522" s="362"/>
      <c r="Z522" s="362"/>
    </row>
    <row r="523" spans="1:26" ht="21.75" customHeight="1" x14ac:dyDescent="0.2">
      <c r="A523" s="362"/>
      <c r="B523" s="362"/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461"/>
      <c r="W523" s="465"/>
      <c r="X523" s="362"/>
      <c r="Y523" s="362"/>
      <c r="Z523" s="362"/>
    </row>
    <row r="524" spans="1:26" ht="21.75" customHeight="1" x14ac:dyDescent="0.2">
      <c r="A524" s="362"/>
      <c r="B524" s="362"/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461"/>
      <c r="W524" s="465"/>
      <c r="X524" s="362"/>
      <c r="Y524" s="362"/>
      <c r="Z524" s="362"/>
    </row>
    <row r="525" spans="1:26" ht="21.75" customHeight="1" x14ac:dyDescent="0.2">
      <c r="A525" s="362"/>
      <c r="B525" s="362"/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461"/>
      <c r="W525" s="465"/>
      <c r="X525" s="362"/>
      <c r="Y525" s="362"/>
      <c r="Z525" s="362"/>
    </row>
    <row r="526" spans="1:26" ht="21.75" customHeight="1" x14ac:dyDescent="0.2">
      <c r="A526" s="362"/>
      <c r="B526" s="362"/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461"/>
      <c r="W526" s="465"/>
      <c r="X526" s="362"/>
      <c r="Y526" s="362"/>
      <c r="Z526" s="362"/>
    </row>
    <row r="527" spans="1:26" ht="21.75" customHeight="1" x14ac:dyDescent="0.2">
      <c r="A527" s="362"/>
      <c r="B527" s="362"/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461"/>
      <c r="W527" s="465"/>
      <c r="X527" s="362"/>
      <c r="Y527" s="362"/>
      <c r="Z527" s="362"/>
    </row>
    <row r="528" spans="1:26" ht="21.75" customHeight="1" x14ac:dyDescent="0.2">
      <c r="A528" s="362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461"/>
      <c r="W528" s="465"/>
      <c r="X528" s="362"/>
      <c r="Y528" s="362"/>
      <c r="Z528" s="362"/>
    </row>
    <row r="529" spans="1:26" ht="21.75" customHeight="1" x14ac:dyDescent="0.2">
      <c r="A529" s="362"/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461"/>
      <c r="W529" s="465"/>
      <c r="X529" s="362"/>
      <c r="Y529" s="362"/>
      <c r="Z529" s="362"/>
    </row>
    <row r="530" spans="1:26" ht="21.75" customHeight="1" x14ac:dyDescent="0.2">
      <c r="A530" s="362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461"/>
      <c r="W530" s="465"/>
      <c r="X530" s="362"/>
      <c r="Y530" s="362"/>
      <c r="Z530" s="362"/>
    </row>
    <row r="531" spans="1:26" ht="21.75" customHeight="1" x14ac:dyDescent="0.2">
      <c r="A531" s="362"/>
      <c r="B531" s="362"/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461"/>
      <c r="W531" s="465"/>
      <c r="X531" s="362"/>
      <c r="Y531" s="362"/>
      <c r="Z531" s="362"/>
    </row>
    <row r="532" spans="1:26" ht="21.75" customHeight="1" x14ac:dyDescent="0.2">
      <c r="A532" s="362"/>
      <c r="B532" s="362"/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461"/>
      <c r="W532" s="465"/>
      <c r="X532" s="362"/>
      <c r="Y532" s="362"/>
      <c r="Z532" s="362"/>
    </row>
    <row r="533" spans="1:26" ht="21.75" customHeight="1" x14ac:dyDescent="0.2">
      <c r="A533" s="362"/>
      <c r="B533" s="362"/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461"/>
      <c r="W533" s="465"/>
      <c r="X533" s="362"/>
      <c r="Y533" s="362"/>
      <c r="Z533" s="362"/>
    </row>
    <row r="534" spans="1:26" ht="21.75" customHeight="1" x14ac:dyDescent="0.2">
      <c r="A534" s="362"/>
      <c r="B534" s="362"/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461"/>
      <c r="W534" s="465"/>
      <c r="X534" s="362"/>
      <c r="Y534" s="362"/>
      <c r="Z534" s="362"/>
    </row>
    <row r="535" spans="1:26" ht="21.75" customHeight="1" x14ac:dyDescent="0.2">
      <c r="A535" s="362"/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461"/>
      <c r="W535" s="465"/>
      <c r="X535" s="362"/>
      <c r="Y535" s="362"/>
      <c r="Z535" s="362"/>
    </row>
    <row r="536" spans="1:26" ht="21.75" customHeight="1" x14ac:dyDescent="0.2">
      <c r="A536" s="362"/>
      <c r="B536" s="362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461"/>
      <c r="W536" s="465"/>
      <c r="X536" s="362"/>
      <c r="Y536" s="362"/>
      <c r="Z536" s="362"/>
    </row>
    <row r="537" spans="1:26" ht="21.75" customHeight="1" x14ac:dyDescent="0.2">
      <c r="A537" s="362"/>
      <c r="B537" s="362"/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461"/>
      <c r="W537" s="465"/>
      <c r="X537" s="362"/>
      <c r="Y537" s="362"/>
      <c r="Z537" s="362"/>
    </row>
    <row r="538" spans="1:26" ht="21.75" customHeight="1" x14ac:dyDescent="0.2">
      <c r="A538" s="362"/>
      <c r="B538" s="362"/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461"/>
      <c r="W538" s="465"/>
      <c r="X538" s="362"/>
      <c r="Y538" s="362"/>
      <c r="Z538" s="362"/>
    </row>
    <row r="539" spans="1:26" ht="21.75" customHeight="1" x14ac:dyDescent="0.2">
      <c r="A539" s="362"/>
      <c r="B539" s="362"/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461"/>
      <c r="W539" s="465"/>
      <c r="X539" s="362"/>
      <c r="Y539" s="362"/>
      <c r="Z539" s="362"/>
    </row>
    <row r="540" spans="1:26" ht="21.75" customHeight="1" x14ac:dyDescent="0.2">
      <c r="A540" s="362"/>
      <c r="B540" s="362"/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461"/>
      <c r="W540" s="465"/>
      <c r="X540" s="362"/>
      <c r="Y540" s="362"/>
      <c r="Z540" s="362"/>
    </row>
    <row r="541" spans="1:26" ht="21.75" customHeight="1" x14ac:dyDescent="0.2">
      <c r="A541" s="362"/>
      <c r="B541" s="362"/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461"/>
      <c r="W541" s="465"/>
      <c r="X541" s="362"/>
      <c r="Y541" s="362"/>
      <c r="Z541" s="362"/>
    </row>
    <row r="542" spans="1:26" ht="21.75" customHeight="1" x14ac:dyDescent="0.2">
      <c r="A542" s="362"/>
      <c r="B542" s="362"/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461"/>
      <c r="W542" s="465"/>
      <c r="X542" s="362"/>
      <c r="Y542" s="362"/>
      <c r="Z542" s="362"/>
    </row>
    <row r="543" spans="1:26" ht="21.75" customHeight="1" x14ac:dyDescent="0.2">
      <c r="A543" s="362"/>
      <c r="B543" s="362"/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461"/>
      <c r="W543" s="465"/>
      <c r="X543" s="362"/>
      <c r="Y543" s="362"/>
      <c r="Z543" s="362"/>
    </row>
    <row r="544" spans="1:26" ht="21.75" customHeight="1" x14ac:dyDescent="0.2">
      <c r="A544" s="362"/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461"/>
      <c r="W544" s="465"/>
      <c r="X544" s="362"/>
      <c r="Y544" s="362"/>
      <c r="Z544" s="362"/>
    </row>
    <row r="545" spans="1:26" ht="21.75" customHeight="1" x14ac:dyDescent="0.2">
      <c r="A545" s="362"/>
      <c r="B545" s="362"/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461"/>
      <c r="W545" s="465"/>
      <c r="X545" s="362"/>
      <c r="Y545" s="362"/>
      <c r="Z545" s="362"/>
    </row>
    <row r="546" spans="1:26" ht="21.75" customHeight="1" x14ac:dyDescent="0.2">
      <c r="A546" s="362"/>
      <c r="B546" s="362"/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461"/>
      <c r="W546" s="465"/>
      <c r="X546" s="362"/>
      <c r="Y546" s="362"/>
      <c r="Z546" s="362"/>
    </row>
    <row r="547" spans="1:26" ht="21.75" customHeight="1" x14ac:dyDescent="0.2">
      <c r="A547" s="362"/>
      <c r="B547" s="362"/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461"/>
      <c r="W547" s="465"/>
      <c r="X547" s="362"/>
      <c r="Y547" s="362"/>
      <c r="Z547" s="362"/>
    </row>
    <row r="548" spans="1:26" ht="21.75" customHeight="1" x14ac:dyDescent="0.2">
      <c r="A548" s="362"/>
      <c r="B548" s="362"/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461"/>
      <c r="W548" s="465"/>
      <c r="X548" s="362"/>
      <c r="Y548" s="362"/>
      <c r="Z548" s="362"/>
    </row>
    <row r="549" spans="1:26" ht="21.75" customHeight="1" x14ac:dyDescent="0.2">
      <c r="A549" s="362"/>
      <c r="B549" s="362"/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461"/>
      <c r="W549" s="465"/>
      <c r="X549" s="362"/>
      <c r="Y549" s="362"/>
      <c r="Z549" s="362"/>
    </row>
    <row r="550" spans="1:26" ht="21.75" customHeight="1" x14ac:dyDescent="0.2">
      <c r="A550" s="362"/>
      <c r="B550" s="362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461"/>
      <c r="W550" s="465"/>
      <c r="X550" s="362"/>
      <c r="Y550" s="362"/>
      <c r="Z550" s="362"/>
    </row>
    <row r="551" spans="1:26" ht="21.75" customHeight="1" x14ac:dyDescent="0.2">
      <c r="A551" s="362"/>
      <c r="B551" s="362"/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461"/>
      <c r="W551" s="465"/>
      <c r="X551" s="362"/>
      <c r="Y551" s="362"/>
      <c r="Z551" s="362"/>
    </row>
    <row r="552" spans="1:26" ht="21.75" customHeight="1" x14ac:dyDescent="0.2">
      <c r="A552" s="362"/>
      <c r="B552" s="362"/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461"/>
      <c r="W552" s="465"/>
      <c r="X552" s="362"/>
      <c r="Y552" s="362"/>
      <c r="Z552" s="362"/>
    </row>
    <row r="553" spans="1:26" ht="21.75" customHeight="1" x14ac:dyDescent="0.2">
      <c r="A553" s="362"/>
      <c r="B553" s="362"/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461"/>
      <c r="W553" s="465"/>
      <c r="X553" s="362"/>
      <c r="Y553" s="362"/>
      <c r="Z553" s="362"/>
    </row>
    <row r="554" spans="1:26" ht="21.75" customHeight="1" x14ac:dyDescent="0.2">
      <c r="A554" s="362"/>
      <c r="B554" s="362"/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461"/>
      <c r="W554" s="465"/>
      <c r="X554" s="362"/>
      <c r="Y554" s="362"/>
      <c r="Z554" s="362"/>
    </row>
    <row r="555" spans="1:26" ht="21.75" customHeight="1" x14ac:dyDescent="0.2">
      <c r="A555" s="362"/>
      <c r="B555" s="362"/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461"/>
      <c r="W555" s="465"/>
      <c r="X555" s="362"/>
      <c r="Y555" s="362"/>
      <c r="Z555" s="362"/>
    </row>
    <row r="556" spans="1:26" ht="21.75" customHeight="1" x14ac:dyDescent="0.2">
      <c r="A556" s="362"/>
      <c r="B556" s="362"/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461"/>
      <c r="W556" s="465"/>
      <c r="X556" s="362"/>
      <c r="Y556" s="362"/>
      <c r="Z556" s="362"/>
    </row>
    <row r="557" spans="1:26" ht="21.75" customHeight="1" x14ac:dyDescent="0.2">
      <c r="A557" s="362"/>
      <c r="B557" s="362"/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461"/>
      <c r="W557" s="465"/>
      <c r="X557" s="362"/>
      <c r="Y557" s="362"/>
      <c r="Z557" s="362"/>
    </row>
    <row r="558" spans="1:26" ht="21.75" customHeight="1" x14ac:dyDescent="0.2">
      <c r="A558" s="362"/>
      <c r="B558" s="362"/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461"/>
      <c r="W558" s="465"/>
      <c r="X558" s="362"/>
      <c r="Y558" s="362"/>
      <c r="Z558" s="362"/>
    </row>
    <row r="559" spans="1:26" ht="21.75" customHeight="1" x14ac:dyDescent="0.2">
      <c r="A559" s="362"/>
      <c r="B559" s="362"/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461"/>
      <c r="W559" s="465"/>
      <c r="X559" s="362"/>
      <c r="Y559" s="362"/>
      <c r="Z559" s="362"/>
    </row>
    <row r="560" spans="1:26" ht="21.75" customHeight="1" x14ac:dyDescent="0.2">
      <c r="A560" s="362"/>
      <c r="B560" s="362"/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461"/>
      <c r="W560" s="465"/>
      <c r="X560" s="362"/>
      <c r="Y560" s="362"/>
      <c r="Z560" s="362"/>
    </row>
    <row r="561" spans="1:26" ht="21.75" customHeight="1" x14ac:dyDescent="0.2">
      <c r="A561" s="362"/>
      <c r="B561" s="362"/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461"/>
      <c r="W561" s="465"/>
      <c r="X561" s="362"/>
      <c r="Y561" s="362"/>
      <c r="Z561" s="362"/>
    </row>
    <row r="562" spans="1:26" ht="21.75" customHeight="1" x14ac:dyDescent="0.2">
      <c r="A562" s="362"/>
      <c r="B562" s="362"/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461"/>
      <c r="W562" s="465"/>
      <c r="X562" s="362"/>
      <c r="Y562" s="362"/>
      <c r="Z562" s="362"/>
    </row>
    <row r="563" spans="1:26" ht="21.75" customHeight="1" x14ac:dyDescent="0.2">
      <c r="A563" s="362"/>
      <c r="B563" s="362"/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461"/>
      <c r="W563" s="465"/>
      <c r="X563" s="362"/>
      <c r="Y563" s="362"/>
      <c r="Z563" s="362"/>
    </row>
    <row r="564" spans="1:26" ht="21.75" customHeight="1" x14ac:dyDescent="0.2">
      <c r="A564" s="362"/>
      <c r="B564" s="362"/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461"/>
      <c r="W564" s="465"/>
      <c r="X564" s="362"/>
      <c r="Y564" s="362"/>
      <c r="Z564" s="362"/>
    </row>
    <row r="565" spans="1:26" ht="21.75" customHeight="1" x14ac:dyDescent="0.2">
      <c r="A565" s="362"/>
      <c r="B565" s="362"/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461"/>
      <c r="W565" s="465"/>
      <c r="X565" s="362"/>
      <c r="Y565" s="362"/>
      <c r="Z565" s="362"/>
    </row>
    <row r="566" spans="1:26" ht="21.75" customHeight="1" x14ac:dyDescent="0.2">
      <c r="A566" s="362"/>
      <c r="B566" s="362"/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461"/>
      <c r="W566" s="465"/>
      <c r="X566" s="362"/>
      <c r="Y566" s="362"/>
      <c r="Z566" s="362"/>
    </row>
    <row r="567" spans="1:26" ht="21.75" customHeight="1" x14ac:dyDescent="0.2">
      <c r="A567" s="362"/>
      <c r="B567" s="362"/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461"/>
      <c r="W567" s="465"/>
      <c r="X567" s="362"/>
      <c r="Y567" s="362"/>
      <c r="Z567" s="362"/>
    </row>
    <row r="568" spans="1:26" ht="21.75" customHeight="1" x14ac:dyDescent="0.2">
      <c r="A568" s="362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461"/>
      <c r="W568" s="465"/>
      <c r="X568" s="362"/>
      <c r="Y568" s="362"/>
      <c r="Z568" s="362"/>
    </row>
    <row r="569" spans="1:26" ht="21.75" customHeight="1" x14ac:dyDescent="0.2">
      <c r="A569" s="362"/>
      <c r="B569" s="362"/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461"/>
      <c r="W569" s="465"/>
      <c r="X569" s="362"/>
      <c r="Y569" s="362"/>
      <c r="Z569" s="362"/>
    </row>
    <row r="570" spans="1:26" ht="21.75" customHeight="1" x14ac:dyDescent="0.2">
      <c r="A570" s="362"/>
      <c r="B570" s="362"/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461"/>
      <c r="W570" s="465"/>
      <c r="X570" s="362"/>
      <c r="Y570" s="362"/>
      <c r="Z570" s="362"/>
    </row>
    <row r="571" spans="1:26" ht="21.75" customHeight="1" x14ac:dyDescent="0.2">
      <c r="A571" s="362"/>
      <c r="B571" s="362"/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461"/>
      <c r="W571" s="465"/>
      <c r="X571" s="362"/>
      <c r="Y571" s="362"/>
      <c r="Z571" s="362"/>
    </row>
    <row r="572" spans="1:26" ht="21.75" customHeight="1" x14ac:dyDescent="0.2">
      <c r="A572" s="362"/>
      <c r="B572" s="362"/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461"/>
      <c r="W572" s="465"/>
      <c r="X572" s="362"/>
      <c r="Y572" s="362"/>
      <c r="Z572" s="362"/>
    </row>
    <row r="573" spans="1:26" ht="21.75" customHeight="1" x14ac:dyDescent="0.2">
      <c r="A573" s="362"/>
      <c r="B573" s="362"/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461"/>
      <c r="W573" s="465"/>
      <c r="X573" s="362"/>
      <c r="Y573" s="362"/>
      <c r="Z573" s="362"/>
    </row>
    <row r="574" spans="1:26" ht="21.75" customHeight="1" x14ac:dyDescent="0.2">
      <c r="A574" s="362"/>
      <c r="B574" s="362"/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461"/>
      <c r="W574" s="465"/>
      <c r="X574" s="362"/>
      <c r="Y574" s="362"/>
      <c r="Z574" s="362"/>
    </row>
    <row r="575" spans="1:26" ht="21.75" customHeight="1" x14ac:dyDescent="0.2">
      <c r="A575" s="362"/>
      <c r="B575" s="362"/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461"/>
      <c r="W575" s="465"/>
      <c r="X575" s="362"/>
      <c r="Y575" s="362"/>
      <c r="Z575" s="362"/>
    </row>
    <row r="576" spans="1:26" ht="21.75" customHeight="1" x14ac:dyDescent="0.2">
      <c r="A576" s="362"/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461"/>
      <c r="W576" s="465"/>
      <c r="X576" s="362"/>
      <c r="Y576" s="362"/>
      <c r="Z576" s="362"/>
    </row>
    <row r="577" spans="1:26" ht="21.75" customHeight="1" x14ac:dyDescent="0.2">
      <c r="A577" s="362"/>
      <c r="B577" s="362"/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461"/>
      <c r="W577" s="465"/>
      <c r="X577" s="362"/>
      <c r="Y577" s="362"/>
      <c r="Z577" s="362"/>
    </row>
    <row r="578" spans="1:26" ht="21.75" customHeight="1" x14ac:dyDescent="0.2">
      <c r="A578" s="362"/>
      <c r="B578" s="362"/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461"/>
      <c r="W578" s="465"/>
      <c r="X578" s="362"/>
      <c r="Y578" s="362"/>
      <c r="Z578" s="362"/>
    </row>
    <row r="579" spans="1:26" ht="21.75" customHeight="1" x14ac:dyDescent="0.2">
      <c r="A579" s="362"/>
      <c r="B579" s="362"/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461"/>
      <c r="W579" s="465"/>
      <c r="X579" s="362"/>
      <c r="Y579" s="362"/>
      <c r="Z579" s="362"/>
    </row>
    <row r="580" spans="1:26" ht="21.75" customHeight="1" x14ac:dyDescent="0.2">
      <c r="A580" s="362"/>
      <c r="B580" s="362"/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461"/>
      <c r="W580" s="465"/>
      <c r="X580" s="362"/>
      <c r="Y580" s="362"/>
      <c r="Z580" s="362"/>
    </row>
    <row r="581" spans="1:26" ht="21.75" customHeight="1" x14ac:dyDescent="0.2">
      <c r="A581" s="362"/>
      <c r="B581" s="362"/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461"/>
      <c r="W581" s="465"/>
      <c r="X581" s="362"/>
      <c r="Y581" s="362"/>
      <c r="Z581" s="362"/>
    </row>
    <row r="582" spans="1:26" ht="21.75" customHeight="1" x14ac:dyDescent="0.2">
      <c r="A582" s="362"/>
      <c r="B582" s="362"/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461"/>
      <c r="W582" s="465"/>
      <c r="X582" s="362"/>
      <c r="Y582" s="362"/>
      <c r="Z582" s="362"/>
    </row>
    <row r="583" spans="1:26" ht="21.75" customHeight="1" x14ac:dyDescent="0.2">
      <c r="A583" s="362"/>
      <c r="B583" s="362"/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461"/>
      <c r="W583" s="465"/>
      <c r="X583" s="362"/>
      <c r="Y583" s="362"/>
      <c r="Z583" s="362"/>
    </row>
    <row r="584" spans="1:26" ht="21.75" customHeight="1" x14ac:dyDescent="0.2">
      <c r="A584" s="362"/>
      <c r="B584" s="362"/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461"/>
      <c r="W584" s="465"/>
      <c r="X584" s="362"/>
      <c r="Y584" s="362"/>
      <c r="Z584" s="362"/>
    </row>
    <row r="585" spans="1:26" ht="21.75" customHeight="1" x14ac:dyDescent="0.2">
      <c r="A585" s="362"/>
      <c r="B585" s="362"/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461"/>
      <c r="W585" s="465"/>
      <c r="X585" s="362"/>
      <c r="Y585" s="362"/>
      <c r="Z585" s="362"/>
    </row>
    <row r="586" spans="1:26" ht="21.75" customHeight="1" x14ac:dyDescent="0.2">
      <c r="A586" s="362"/>
      <c r="B586" s="362"/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461"/>
      <c r="W586" s="465"/>
      <c r="X586" s="362"/>
      <c r="Y586" s="362"/>
      <c r="Z586" s="362"/>
    </row>
    <row r="587" spans="1:26" ht="21.75" customHeight="1" x14ac:dyDescent="0.2">
      <c r="A587" s="362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461"/>
      <c r="W587" s="465"/>
      <c r="X587" s="362"/>
      <c r="Y587" s="362"/>
      <c r="Z587" s="362"/>
    </row>
    <row r="588" spans="1:26" ht="21.75" customHeight="1" x14ac:dyDescent="0.2">
      <c r="A588" s="362"/>
      <c r="B588" s="362"/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461"/>
      <c r="W588" s="465"/>
      <c r="X588" s="362"/>
      <c r="Y588" s="362"/>
      <c r="Z588" s="362"/>
    </row>
    <row r="589" spans="1:26" ht="21.75" customHeight="1" x14ac:dyDescent="0.2">
      <c r="A589" s="362"/>
      <c r="B589" s="362"/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461"/>
      <c r="W589" s="465"/>
      <c r="X589" s="362"/>
      <c r="Y589" s="362"/>
      <c r="Z589" s="362"/>
    </row>
    <row r="590" spans="1:26" ht="21.75" customHeight="1" x14ac:dyDescent="0.2">
      <c r="A590" s="362"/>
      <c r="B590" s="362"/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461"/>
      <c r="W590" s="465"/>
      <c r="X590" s="362"/>
      <c r="Y590" s="362"/>
      <c r="Z590" s="362"/>
    </row>
    <row r="591" spans="1:26" ht="21.75" customHeight="1" x14ac:dyDescent="0.2">
      <c r="A591" s="362"/>
      <c r="B591" s="362"/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461"/>
      <c r="W591" s="465"/>
      <c r="X591" s="362"/>
      <c r="Y591" s="362"/>
      <c r="Z591" s="362"/>
    </row>
    <row r="592" spans="1:26" ht="21.75" customHeight="1" x14ac:dyDescent="0.2">
      <c r="A592" s="362"/>
      <c r="B592" s="362"/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461"/>
      <c r="W592" s="465"/>
      <c r="X592" s="362"/>
      <c r="Y592" s="362"/>
      <c r="Z592" s="362"/>
    </row>
    <row r="593" spans="1:26" ht="21.75" customHeight="1" x14ac:dyDescent="0.2">
      <c r="A593" s="362"/>
      <c r="B593" s="362"/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461"/>
      <c r="W593" s="465"/>
      <c r="X593" s="362"/>
      <c r="Y593" s="362"/>
      <c r="Z593" s="362"/>
    </row>
    <row r="594" spans="1:26" ht="21.75" customHeight="1" x14ac:dyDescent="0.2">
      <c r="A594" s="362"/>
      <c r="B594" s="362"/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461"/>
      <c r="W594" s="465"/>
      <c r="X594" s="362"/>
      <c r="Y594" s="362"/>
      <c r="Z594" s="362"/>
    </row>
    <row r="595" spans="1:26" ht="21.75" customHeight="1" x14ac:dyDescent="0.2">
      <c r="A595" s="362"/>
      <c r="B595" s="362"/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461"/>
      <c r="W595" s="465"/>
      <c r="X595" s="362"/>
      <c r="Y595" s="362"/>
      <c r="Z595" s="362"/>
    </row>
    <row r="596" spans="1:26" ht="21.75" customHeight="1" x14ac:dyDescent="0.2">
      <c r="A596" s="362"/>
      <c r="B596" s="362"/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461"/>
      <c r="W596" s="465"/>
      <c r="X596" s="362"/>
      <c r="Y596" s="362"/>
      <c r="Z596" s="362"/>
    </row>
    <row r="597" spans="1:26" ht="21.75" customHeight="1" x14ac:dyDescent="0.2">
      <c r="A597" s="362"/>
      <c r="B597" s="362"/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461"/>
      <c r="W597" s="465"/>
      <c r="X597" s="362"/>
      <c r="Y597" s="362"/>
      <c r="Z597" s="362"/>
    </row>
    <row r="598" spans="1:26" ht="21.75" customHeight="1" x14ac:dyDescent="0.2">
      <c r="A598" s="362"/>
      <c r="B598" s="362"/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461"/>
      <c r="W598" s="465"/>
      <c r="X598" s="362"/>
      <c r="Y598" s="362"/>
      <c r="Z598" s="362"/>
    </row>
    <row r="599" spans="1:26" ht="21.75" customHeight="1" x14ac:dyDescent="0.2">
      <c r="A599" s="362"/>
      <c r="B599" s="362"/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461"/>
      <c r="W599" s="465"/>
      <c r="X599" s="362"/>
      <c r="Y599" s="362"/>
      <c r="Z599" s="362"/>
    </row>
    <row r="600" spans="1:26" ht="21.75" customHeight="1" x14ac:dyDescent="0.2">
      <c r="A600" s="362"/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461"/>
      <c r="W600" s="465"/>
      <c r="X600" s="362"/>
      <c r="Y600" s="362"/>
      <c r="Z600" s="362"/>
    </row>
    <row r="601" spans="1:26" ht="21.75" customHeight="1" x14ac:dyDescent="0.2">
      <c r="A601" s="362"/>
      <c r="B601" s="362"/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461"/>
      <c r="W601" s="465"/>
      <c r="X601" s="362"/>
      <c r="Y601" s="362"/>
      <c r="Z601" s="362"/>
    </row>
    <row r="602" spans="1:26" ht="21.75" customHeight="1" x14ac:dyDescent="0.2">
      <c r="A602" s="362"/>
      <c r="B602" s="362"/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461"/>
      <c r="W602" s="465"/>
      <c r="X602" s="362"/>
      <c r="Y602" s="362"/>
      <c r="Z602" s="362"/>
    </row>
    <row r="603" spans="1:26" ht="21.75" customHeight="1" x14ac:dyDescent="0.2">
      <c r="A603" s="362"/>
      <c r="B603" s="362"/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461"/>
      <c r="W603" s="465"/>
      <c r="X603" s="362"/>
      <c r="Y603" s="362"/>
      <c r="Z603" s="362"/>
    </row>
    <row r="604" spans="1:26" ht="21.75" customHeight="1" x14ac:dyDescent="0.2">
      <c r="A604" s="362"/>
      <c r="B604" s="362"/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461"/>
      <c r="W604" s="465"/>
      <c r="X604" s="362"/>
      <c r="Y604" s="362"/>
      <c r="Z604" s="362"/>
    </row>
    <row r="605" spans="1:26" ht="21.75" customHeight="1" x14ac:dyDescent="0.2">
      <c r="A605" s="362"/>
      <c r="B605" s="362"/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461"/>
      <c r="W605" s="465"/>
      <c r="X605" s="362"/>
      <c r="Y605" s="362"/>
      <c r="Z605" s="362"/>
    </row>
    <row r="606" spans="1:26" ht="21.75" customHeight="1" x14ac:dyDescent="0.2">
      <c r="A606" s="362"/>
      <c r="B606" s="362"/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461"/>
      <c r="W606" s="465"/>
      <c r="X606" s="362"/>
      <c r="Y606" s="362"/>
      <c r="Z606" s="362"/>
    </row>
    <row r="607" spans="1:26" ht="21.75" customHeight="1" x14ac:dyDescent="0.2">
      <c r="A607" s="362"/>
      <c r="B607" s="362"/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461"/>
      <c r="W607" s="465"/>
      <c r="X607" s="362"/>
      <c r="Y607" s="362"/>
      <c r="Z607" s="362"/>
    </row>
    <row r="608" spans="1:26" ht="21.75" customHeight="1" x14ac:dyDescent="0.2">
      <c r="A608" s="362"/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461"/>
      <c r="W608" s="465"/>
      <c r="X608" s="362"/>
      <c r="Y608" s="362"/>
      <c r="Z608" s="362"/>
    </row>
    <row r="609" spans="1:26" ht="21.75" customHeight="1" x14ac:dyDescent="0.2">
      <c r="A609" s="362"/>
      <c r="B609" s="362"/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461"/>
      <c r="W609" s="465"/>
      <c r="X609" s="362"/>
      <c r="Y609" s="362"/>
      <c r="Z609" s="362"/>
    </row>
    <row r="610" spans="1:26" ht="21.75" customHeight="1" x14ac:dyDescent="0.2">
      <c r="A610" s="362"/>
      <c r="B610" s="362"/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461"/>
      <c r="W610" s="465"/>
      <c r="X610" s="362"/>
      <c r="Y610" s="362"/>
      <c r="Z610" s="362"/>
    </row>
    <row r="611" spans="1:26" ht="21.75" customHeight="1" x14ac:dyDescent="0.2">
      <c r="A611" s="362"/>
      <c r="B611" s="362"/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461"/>
      <c r="W611" s="465"/>
      <c r="X611" s="362"/>
      <c r="Y611" s="362"/>
      <c r="Z611" s="362"/>
    </row>
    <row r="612" spans="1:26" ht="21.75" customHeight="1" x14ac:dyDescent="0.2">
      <c r="A612" s="362"/>
      <c r="B612" s="362"/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461"/>
      <c r="W612" s="465"/>
      <c r="X612" s="362"/>
      <c r="Y612" s="362"/>
      <c r="Z612" s="362"/>
    </row>
    <row r="613" spans="1:26" ht="21.75" customHeight="1" x14ac:dyDescent="0.2">
      <c r="A613" s="362"/>
      <c r="B613" s="362"/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461"/>
      <c r="W613" s="465"/>
      <c r="X613" s="362"/>
      <c r="Y613" s="362"/>
      <c r="Z613" s="362"/>
    </row>
    <row r="614" spans="1:26" ht="21.75" customHeight="1" x14ac:dyDescent="0.2">
      <c r="A614" s="362"/>
      <c r="B614" s="362"/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461"/>
      <c r="W614" s="465"/>
      <c r="X614" s="362"/>
      <c r="Y614" s="362"/>
      <c r="Z614" s="362"/>
    </row>
    <row r="615" spans="1:26" ht="21.75" customHeight="1" x14ac:dyDescent="0.2">
      <c r="A615" s="362"/>
      <c r="B615" s="362"/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461"/>
      <c r="W615" s="465"/>
      <c r="X615" s="362"/>
      <c r="Y615" s="362"/>
      <c r="Z615" s="362"/>
    </row>
    <row r="616" spans="1:26" ht="21.75" customHeight="1" x14ac:dyDescent="0.2">
      <c r="A616" s="362"/>
      <c r="B616" s="362"/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461"/>
      <c r="W616" s="465"/>
      <c r="X616" s="362"/>
      <c r="Y616" s="362"/>
      <c r="Z616" s="362"/>
    </row>
    <row r="617" spans="1:26" ht="21.75" customHeight="1" x14ac:dyDescent="0.2">
      <c r="A617" s="362"/>
      <c r="B617" s="362"/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461"/>
      <c r="W617" s="465"/>
      <c r="X617" s="362"/>
      <c r="Y617" s="362"/>
      <c r="Z617" s="362"/>
    </row>
    <row r="618" spans="1:26" ht="21.75" customHeight="1" x14ac:dyDescent="0.2">
      <c r="A618" s="362"/>
      <c r="B618" s="362"/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461"/>
      <c r="W618" s="465"/>
      <c r="X618" s="362"/>
      <c r="Y618" s="362"/>
      <c r="Z618" s="362"/>
    </row>
    <row r="619" spans="1:26" ht="21.75" customHeight="1" x14ac:dyDescent="0.2">
      <c r="A619" s="362"/>
      <c r="B619" s="362"/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461"/>
      <c r="W619" s="465"/>
      <c r="X619" s="362"/>
      <c r="Y619" s="362"/>
      <c r="Z619" s="362"/>
    </row>
    <row r="620" spans="1:26" ht="21.75" customHeight="1" x14ac:dyDescent="0.2">
      <c r="A620" s="362"/>
      <c r="B620" s="362"/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461"/>
      <c r="W620" s="465"/>
      <c r="X620" s="362"/>
      <c r="Y620" s="362"/>
      <c r="Z620" s="362"/>
    </row>
    <row r="621" spans="1:26" ht="21.75" customHeight="1" x14ac:dyDescent="0.2">
      <c r="A621" s="362"/>
      <c r="B621" s="362"/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461"/>
      <c r="W621" s="465"/>
      <c r="X621" s="362"/>
      <c r="Y621" s="362"/>
      <c r="Z621" s="362"/>
    </row>
    <row r="622" spans="1:26" ht="21.75" customHeight="1" x14ac:dyDescent="0.2">
      <c r="A622" s="362"/>
      <c r="B622" s="362"/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461"/>
      <c r="W622" s="465"/>
      <c r="X622" s="362"/>
      <c r="Y622" s="362"/>
      <c r="Z622" s="362"/>
    </row>
    <row r="623" spans="1:26" ht="21.75" customHeight="1" x14ac:dyDescent="0.2">
      <c r="A623" s="362"/>
      <c r="B623" s="362"/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461"/>
      <c r="W623" s="465"/>
      <c r="X623" s="362"/>
      <c r="Y623" s="362"/>
      <c r="Z623" s="362"/>
    </row>
    <row r="624" spans="1:26" ht="21.75" customHeight="1" x14ac:dyDescent="0.2">
      <c r="A624" s="362"/>
      <c r="B624" s="362"/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461"/>
      <c r="W624" s="465"/>
      <c r="X624" s="362"/>
      <c r="Y624" s="362"/>
      <c r="Z624" s="362"/>
    </row>
    <row r="625" spans="1:26" ht="21.75" customHeight="1" x14ac:dyDescent="0.2">
      <c r="A625" s="362"/>
      <c r="B625" s="362"/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461"/>
      <c r="W625" s="465"/>
      <c r="X625" s="362"/>
      <c r="Y625" s="362"/>
      <c r="Z625" s="362"/>
    </row>
    <row r="626" spans="1:26" ht="21.75" customHeight="1" x14ac:dyDescent="0.2">
      <c r="A626" s="362"/>
      <c r="B626" s="362"/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461"/>
      <c r="W626" s="465"/>
      <c r="X626" s="362"/>
      <c r="Y626" s="362"/>
      <c r="Z626" s="362"/>
    </row>
    <row r="627" spans="1:26" ht="21.75" customHeight="1" x14ac:dyDescent="0.2">
      <c r="A627" s="362"/>
      <c r="B627" s="362"/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461"/>
      <c r="W627" s="465"/>
      <c r="X627" s="362"/>
      <c r="Y627" s="362"/>
      <c r="Z627" s="362"/>
    </row>
    <row r="628" spans="1:26" ht="21.75" customHeight="1" x14ac:dyDescent="0.2">
      <c r="A628" s="362"/>
      <c r="B628" s="362"/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461"/>
      <c r="W628" s="465"/>
      <c r="X628" s="362"/>
      <c r="Y628" s="362"/>
      <c r="Z628" s="362"/>
    </row>
    <row r="629" spans="1:26" ht="21.75" customHeight="1" x14ac:dyDescent="0.2">
      <c r="A629" s="362"/>
      <c r="B629" s="362"/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461"/>
      <c r="W629" s="465"/>
      <c r="X629" s="362"/>
      <c r="Y629" s="362"/>
      <c r="Z629" s="362"/>
    </row>
    <row r="630" spans="1:26" ht="21.75" customHeight="1" x14ac:dyDescent="0.2">
      <c r="A630" s="362"/>
      <c r="B630" s="362"/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461"/>
      <c r="W630" s="465"/>
      <c r="X630" s="362"/>
      <c r="Y630" s="362"/>
      <c r="Z630" s="362"/>
    </row>
    <row r="631" spans="1:26" ht="21.75" customHeight="1" x14ac:dyDescent="0.2">
      <c r="A631" s="362"/>
      <c r="B631" s="362"/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461"/>
      <c r="W631" s="465"/>
      <c r="X631" s="362"/>
      <c r="Y631" s="362"/>
      <c r="Z631" s="362"/>
    </row>
    <row r="632" spans="1:26" ht="21.75" customHeight="1" x14ac:dyDescent="0.2">
      <c r="A632" s="362"/>
      <c r="B632" s="362"/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461"/>
      <c r="W632" s="465"/>
      <c r="X632" s="362"/>
      <c r="Y632" s="362"/>
      <c r="Z632" s="362"/>
    </row>
    <row r="633" spans="1:26" ht="21.75" customHeight="1" x14ac:dyDescent="0.2">
      <c r="A633" s="362"/>
      <c r="B633" s="362"/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461"/>
      <c r="W633" s="465"/>
      <c r="X633" s="362"/>
      <c r="Y633" s="362"/>
      <c r="Z633" s="362"/>
    </row>
    <row r="634" spans="1:26" ht="21.75" customHeight="1" x14ac:dyDescent="0.2">
      <c r="A634" s="362"/>
      <c r="B634" s="362"/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461"/>
      <c r="W634" s="465"/>
      <c r="X634" s="362"/>
      <c r="Y634" s="362"/>
      <c r="Z634" s="362"/>
    </row>
    <row r="635" spans="1:26" ht="21.75" customHeight="1" x14ac:dyDescent="0.2">
      <c r="A635" s="362"/>
      <c r="B635" s="362"/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461"/>
      <c r="W635" s="465"/>
      <c r="X635" s="362"/>
      <c r="Y635" s="362"/>
      <c r="Z635" s="362"/>
    </row>
    <row r="636" spans="1:26" ht="21.75" customHeight="1" x14ac:dyDescent="0.2">
      <c r="A636" s="362"/>
      <c r="B636" s="362"/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461"/>
      <c r="W636" s="465"/>
      <c r="X636" s="362"/>
      <c r="Y636" s="362"/>
      <c r="Z636" s="362"/>
    </row>
    <row r="637" spans="1:26" ht="21.75" customHeight="1" x14ac:dyDescent="0.2">
      <c r="A637" s="362"/>
      <c r="B637" s="362"/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461"/>
      <c r="W637" s="465"/>
      <c r="X637" s="362"/>
      <c r="Y637" s="362"/>
      <c r="Z637" s="362"/>
    </row>
    <row r="638" spans="1:26" ht="21.75" customHeight="1" x14ac:dyDescent="0.2">
      <c r="A638" s="362"/>
      <c r="B638" s="362"/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461"/>
      <c r="W638" s="465"/>
      <c r="X638" s="362"/>
      <c r="Y638" s="362"/>
      <c r="Z638" s="362"/>
    </row>
    <row r="639" spans="1:26" ht="21.75" customHeight="1" x14ac:dyDescent="0.2">
      <c r="A639" s="362"/>
      <c r="B639" s="362"/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461"/>
      <c r="W639" s="465"/>
      <c r="X639" s="362"/>
      <c r="Y639" s="362"/>
      <c r="Z639" s="362"/>
    </row>
    <row r="640" spans="1:26" ht="21.75" customHeight="1" x14ac:dyDescent="0.2">
      <c r="A640" s="362"/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461"/>
      <c r="W640" s="465"/>
      <c r="X640" s="362"/>
      <c r="Y640" s="362"/>
      <c r="Z640" s="362"/>
    </row>
    <row r="641" spans="1:26" ht="21.75" customHeight="1" x14ac:dyDescent="0.2">
      <c r="A641" s="362"/>
      <c r="B641" s="362"/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461"/>
      <c r="W641" s="465"/>
      <c r="X641" s="362"/>
      <c r="Y641" s="362"/>
      <c r="Z641" s="362"/>
    </row>
    <row r="642" spans="1:26" ht="21.75" customHeight="1" x14ac:dyDescent="0.2">
      <c r="A642" s="362"/>
      <c r="B642" s="362"/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461"/>
      <c r="W642" s="465"/>
      <c r="X642" s="362"/>
      <c r="Y642" s="362"/>
      <c r="Z642" s="362"/>
    </row>
    <row r="643" spans="1:26" ht="21.75" customHeight="1" x14ac:dyDescent="0.2">
      <c r="A643" s="362"/>
      <c r="B643" s="362"/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461"/>
      <c r="W643" s="465"/>
      <c r="X643" s="362"/>
      <c r="Y643" s="362"/>
      <c r="Z643" s="362"/>
    </row>
    <row r="644" spans="1:26" ht="21.75" customHeight="1" x14ac:dyDescent="0.2">
      <c r="A644" s="362"/>
      <c r="B644" s="362"/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461"/>
      <c r="W644" s="465"/>
      <c r="X644" s="362"/>
      <c r="Y644" s="362"/>
      <c r="Z644" s="362"/>
    </row>
    <row r="645" spans="1:26" ht="21.75" customHeight="1" x14ac:dyDescent="0.2">
      <c r="A645" s="362"/>
      <c r="B645" s="362"/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461"/>
      <c r="W645" s="465"/>
      <c r="X645" s="362"/>
      <c r="Y645" s="362"/>
      <c r="Z645" s="362"/>
    </row>
    <row r="646" spans="1:26" ht="21.75" customHeight="1" x14ac:dyDescent="0.2">
      <c r="A646" s="362"/>
      <c r="B646" s="362"/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461"/>
      <c r="W646" s="465"/>
      <c r="X646" s="362"/>
      <c r="Y646" s="362"/>
      <c r="Z646" s="362"/>
    </row>
    <row r="647" spans="1:26" ht="21.75" customHeight="1" x14ac:dyDescent="0.2">
      <c r="A647" s="362"/>
      <c r="B647" s="362"/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461"/>
      <c r="W647" s="465"/>
      <c r="X647" s="362"/>
      <c r="Y647" s="362"/>
      <c r="Z647" s="362"/>
    </row>
    <row r="648" spans="1:26" ht="21.75" customHeight="1" x14ac:dyDescent="0.2">
      <c r="A648" s="362"/>
      <c r="B648" s="362"/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461"/>
      <c r="W648" s="465"/>
      <c r="X648" s="362"/>
      <c r="Y648" s="362"/>
      <c r="Z648" s="362"/>
    </row>
    <row r="649" spans="1:26" ht="21.75" customHeight="1" x14ac:dyDescent="0.2">
      <c r="A649" s="362"/>
      <c r="B649" s="362"/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461"/>
      <c r="W649" s="465"/>
      <c r="X649" s="362"/>
      <c r="Y649" s="362"/>
      <c r="Z649" s="362"/>
    </row>
    <row r="650" spans="1:26" ht="21.75" customHeight="1" x14ac:dyDescent="0.2">
      <c r="A650" s="362"/>
      <c r="B650" s="362"/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461"/>
      <c r="W650" s="465"/>
      <c r="X650" s="362"/>
      <c r="Y650" s="362"/>
      <c r="Z650" s="362"/>
    </row>
    <row r="651" spans="1:26" ht="21.75" customHeight="1" x14ac:dyDescent="0.2">
      <c r="A651" s="362"/>
      <c r="B651" s="362"/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461"/>
      <c r="W651" s="465"/>
      <c r="X651" s="362"/>
      <c r="Y651" s="362"/>
      <c r="Z651" s="362"/>
    </row>
    <row r="652" spans="1:26" ht="21.75" customHeight="1" x14ac:dyDescent="0.2">
      <c r="A652" s="362"/>
      <c r="B652" s="362"/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461"/>
      <c r="W652" s="465"/>
      <c r="X652" s="362"/>
      <c r="Y652" s="362"/>
      <c r="Z652" s="362"/>
    </row>
    <row r="653" spans="1:26" ht="21.75" customHeight="1" x14ac:dyDescent="0.2">
      <c r="A653" s="362"/>
      <c r="B653" s="362"/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461"/>
      <c r="W653" s="465"/>
      <c r="X653" s="362"/>
      <c r="Y653" s="362"/>
      <c r="Z653" s="362"/>
    </row>
    <row r="654" spans="1:26" ht="21.75" customHeight="1" x14ac:dyDescent="0.2">
      <c r="A654" s="362"/>
      <c r="B654" s="362"/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461"/>
      <c r="W654" s="465"/>
      <c r="X654" s="362"/>
      <c r="Y654" s="362"/>
      <c r="Z654" s="362"/>
    </row>
    <row r="655" spans="1:26" ht="21.75" customHeight="1" x14ac:dyDescent="0.2">
      <c r="A655" s="362"/>
      <c r="B655" s="362"/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461"/>
      <c r="W655" s="465"/>
      <c r="X655" s="362"/>
      <c r="Y655" s="362"/>
      <c r="Z655" s="362"/>
    </row>
    <row r="656" spans="1:26" ht="21.75" customHeight="1" x14ac:dyDescent="0.2">
      <c r="A656" s="362"/>
      <c r="B656" s="362"/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461"/>
      <c r="W656" s="465"/>
      <c r="X656" s="362"/>
      <c r="Y656" s="362"/>
      <c r="Z656" s="362"/>
    </row>
    <row r="657" spans="1:26" ht="21.75" customHeight="1" x14ac:dyDescent="0.2">
      <c r="A657" s="362"/>
      <c r="B657" s="362"/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461"/>
      <c r="W657" s="465"/>
      <c r="X657" s="362"/>
      <c r="Y657" s="362"/>
      <c r="Z657" s="362"/>
    </row>
    <row r="658" spans="1:26" ht="21.75" customHeight="1" x14ac:dyDescent="0.2">
      <c r="A658" s="362"/>
      <c r="B658" s="362"/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461"/>
      <c r="W658" s="465"/>
      <c r="X658" s="362"/>
      <c r="Y658" s="362"/>
      <c r="Z658" s="362"/>
    </row>
    <row r="659" spans="1:26" ht="21.75" customHeight="1" x14ac:dyDescent="0.2">
      <c r="A659" s="362"/>
      <c r="B659" s="362"/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461"/>
      <c r="W659" s="465"/>
      <c r="X659" s="362"/>
      <c r="Y659" s="362"/>
      <c r="Z659" s="362"/>
    </row>
    <row r="660" spans="1:26" ht="21.75" customHeight="1" x14ac:dyDescent="0.2">
      <c r="A660" s="362"/>
      <c r="B660" s="362"/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461"/>
      <c r="W660" s="465"/>
      <c r="X660" s="362"/>
      <c r="Y660" s="362"/>
      <c r="Z660" s="362"/>
    </row>
    <row r="661" spans="1:26" ht="21.75" customHeight="1" x14ac:dyDescent="0.2">
      <c r="A661" s="362"/>
      <c r="B661" s="362"/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461"/>
      <c r="W661" s="465"/>
      <c r="X661" s="362"/>
      <c r="Y661" s="362"/>
      <c r="Z661" s="362"/>
    </row>
    <row r="662" spans="1:26" ht="21.75" customHeight="1" x14ac:dyDescent="0.2">
      <c r="A662" s="362"/>
      <c r="B662" s="362"/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461"/>
      <c r="W662" s="465"/>
      <c r="X662" s="362"/>
      <c r="Y662" s="362"/>
      <c r="Z662" s="362"/>
    </row>
    <row r="663" spans="1:26" ht="21.75" customHeight="1" x14ac:dyDescent="0.2">
      <c r="A663" s="362"/>
      <c r="B663" s="362"/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461"/>
      <c r="W663" s="465"/>
      <c r="X663" s="362"/>
      <c r="Y663" s="362"/>
      <c r="Z663" s="362"/>
    </row>
    <row r="664" spans="1:26" ht="21.75" customHeight="1" x14ac:dyDescent="0.2">
      <c r="A664" s="362"/>
      <c r="B664" s="362"/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461"/>
      <c r="W664" s="465"/>
      <c r="X664" s="362"/>
      <c r="Y664" s="362"/>
      <c r="Z664" s="362"/>
    </row>
    <row r="665" spans="1:26" ht="21.75" customHeight="1" x14ac:dyDescent="0.2">
      <c r="A665" s="362"/>
      <c r="B665" s="362"/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461"/>
      <c r="W665" s="465"/>
      <c r="X665" s="362"/>
      <c r="Y665" s="362"/>
      <c r="Z665" s="362"/>
    </row>
    <row r="666" spans="1:26" ht="21.75" customHeight="1" x14ac:dyDescent="0.2">
      <c r="A666" s="362"/>
      <c r="B666" s="362"/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461"/>
      <c r="W666" s="465"/>
      <c r="X666" s="362"/>
      <c r="Y666" s="362"/>
      <c r="Z666" s="362"/>
    </row>
    <row r="667" spans="1:26" ht="21.75" customHeight="1" x14ac:dyDescent="0.2">
      <c r="A667" s="362"/>
      <c r="B667" s="362"/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461"/>
      <c r="W667" s="465"/>
      <c r="X667" s="362"/>
      <c r="Y667" s="362"/>
      <c r="Z667" s="362"/>
    </row>
    <row r="668" spans="1:26" ht="21.75" customHeight="1" x14ac:dyDescent="0.2">
      <c r="A668" s="362"/>
      <c r="B668" s="362"/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461"/>
      <c r="W668" s="465"/>
      <c r="X668" s="362"/>
      <c r="Y668" s="362"/>
      <c r="Z668" s="362"/>
    </row>
    <row r="669" spans="1:26" ht="21.75" customHeight="1" x14ac:dyDescent="0.2">
      <c r="A669" s="362"/>
      <c r="B669" s="362"/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461"/>
      <c r="W669" s="465"/>
      <c r="X669" s="362"/>
      <c r="Y669" s="362"/>
      <c r="Z669" s="362"/>
    </row>
    <row r="670" spans="1:26" ht="21.75" customHeight="1" x14ac:dyDescent="0.2">
      <c r="A670" s="362"/>
      <c r="B670" s="362"/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461"/>
      <c r="W670" s="465"/>
      <c r="X670" s="362"/>
      <c r="Y670" s="362"/>
      <c r="Z670" s="362"/>
    </row>
    <row r="671" spans="1:26" ht="21.75" customHeight="1" x14ac:dyDescent="0.2">
      <c r="A671" s="362"/>
      <c r="B671" s="362"/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461"/>
      <c r="W671" s="465"/>
      <c r="X671" s="362"/>
      <c r="Y671" s="362"/>
      <c r="Z671" s="362"/>
    </row>
    <row r="672" spans="1:26" ht="21.75" customHeight="1" x14ac:dyDescent="0.2">
      <c r="A672" s="362"/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461"/>
      <c r="W672" s="465"/>
      <c r="X672" s="362"/>
      <c r="Y672" s="362"/>
      <c r="Z672" s="362"/>
    </row>
    <row r="673" spans="1:26" ht="21.75" customHeight="1" x14ac:dyDescent="0.2">
      <c r="A673" s="362"/>
      <c r="B673" s="362"/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461"/>
      <c r="W673" s="465"/>
      <c r="X673" s="362"/>
      <c r="Y673" s="362"/>
      <c r="Z673" s="362"/>
    </row>
    <row r="674" spans="1:26" ht="21.75" customHeight="1" x14ac:dyDescent="0.2">
      <c r="A674" s="362"/>
      <c r="B674" s="362"/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461"/>
      <c r="W674" s="465"/>
      <c r="X674" s="362"/>
      <c r="Y674" s="362"/>
      <c r="Z674" s="362"/>
    </row>
    <row r="675" spans="1:26" ht="21.75" customHeight="1" x14ac:dyDescent="0.2">
      <c r="A675" s="362"/>
      <c r="B675" s="362"/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461"/>
      <c r="W675" s="465"/>
      <c r="X675" s="362"/>
      <c r="Y675" s="362"/>
      <c r="Z675" s="362"/>
    </row>
    <row r="676" spans="1:26" ht="21.75" customHeight="1" x14ac:dyDescent="0.2">
      <c r="A676" s="362"/>
      <c r="B676" s="362"/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461"/>
      <c r="W676" s="465"/>
      <c r="X676" s="362"/>
      <c r="Y676" s="362"/>
      <c r="Z676" s="362"/>
    </row>
    <row r="677" spans="1:26" ht="21.75" customHeight="1" x14ac:dyDescent="0.2">
      <c r="A677" s="362"/>
      <c r="B677" s="362"/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461"/>
      <c r="W677" s="465"/>
      <c r="X677" s="362"/>
      <c r="Y677" s="362"/>
      <c r="Z677" s="362"/>
    </row>
    <row r="678" spans="1:26" ht="21.75" customHeight="1" x14ac:dyDescent="0.2">
      <c r="A678" s="362"/>
      <c r="B678" s="362"/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461"/>
      <c r="W678" s="465"/>
      <c r="X678" s="362"/>
      <c r="Y678" s="362"/>
      <c r="Z678" s="362"/>
    </row>
    <row r="679" spans="1:26" ht="21.75" customHeight="1" x14ac:dyDescent="0.2">
      <c r="A679" s="362"/>
      <c r="B679" s="362"/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461"/>
      <c r="W679" s="465"/>
      <c r="X679" s="362"/>
      <c r="Y679" s="362"/>
      <c r="Z679" s="362"/>
    </row>
    <row r="680" spans="1:26" ht="21.75" customHeight="1" x14ac:dyDescent="0.2">
      <c r="A680" s="362"/>
      <c r="B680" s="362"/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461"/>
      <c r="W680" s="465"/>
      <c r="X680" s="362"/>
      <c r="Y680" s="362"/>
      <c r="Z680" s="362"/>
    </row>
    <row r="681" spans="1:26" ht="21.75" customHeight="1" x14ac:dyDescent="0.2">
      <c r="A681" s="362"/>
      <c r="B681" s="362"/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461"/>
      <c r="W681" s="465"/>
      <c r="X681" s="362"/>
      <c r="Y681" s="362"/>
      <c r="Z681" s="362"/>
    </row>
    <row r="682" spans="1:26" ht="21.75" customHeight="1" x14ac:dyDescent="0.2">
      <c r="A682" s="362"/>
      <c r="B682" s="362"/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461"/>
      <c r="W682" s="465"/>
      <c r="X682" s="362"/>
      <c r="Y682" s="362"/>
      <c r="Z682" s="362"/>
    </row>
    <row r="683" spans="1:26" ht="21.75" customHeight="1" x14ac:dyDescent="0.2">
      <c r="A683" s="362"/>
      <c r="B683" s="362"/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461"/>
      <c r="W683" s="465"/>
      <c r="X683" s="362"/>
      <c r="Y683" s="362"/>
      <c r="Z683" s="362"/>
    </row>
    <row r="684" spans="1:26" ht="21.75" customHeight="1" x14ac:dyDescent="0.2">
      <c r="A684" s="362"/>
      <c r="B684" s="362"/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461"/>
      <c r="W684" s="465"/>
      <c r="X684" s="362"/>
      <c r="Y684" s="362"/>
      <c r="Z684" s="362"/>
    </row>
    <row r="685" spans="1:26" ht="21.75" customHeight="1" x14ac:dyDescent="0.2">
      <c r="A685" s="362"/>
      <c r="B685" s="362"/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461"/>
      <c r="W685" s="465"/>
      <c r="X685" s="362"/>
      <c r="Y685" s="362"/>
      <c r="Z685" s="362"/>
    </row>
    <row r="686" spans="1:26" ht="21.75" customHeight="1" x14ac:dyDescent="0.2">
      <c r="A686" s="362"/>
      <c r="B686" s="362"/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461"/>
      <c r="W686" s="465"/>
      <c r="X686" s="362"/>
      <c r="Y686" s="362"/>
      <c r="Z686" s="362"/>
    </row>
    <row r="687" spans="1:26" ht="21.75" customHeight="1" x14ac:dyDescent="0.2">
      <c r="A687" s="362"/>
      <c r="B687" s="362"/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461"/>
      <c r="W687" s="465"/>
      <c r="X687" s="362"/>
      <c r="Y687" s="362"/>
      <c r="Z687" s="362"/>
    </row>
    <row r="688" spans="1:26" ht="21.75" customHeight="1" x14ac:dyDescent="0.2">
      <c r="A688" s="362"/>
      <c r="B688" s="362"/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461"/>
      <c r="W688" s="465"/>
      <c r="X688" s="362"/>
      <c r="Y688" s="362"/>
      <c r="Z688" s="362"/>
    </row>
    <row r="689" spans="1:26" ht="21.75" customHeight="1" x14ac:dyDescent="0.2">
      <c r="A689" s="362"/>
      <c r="B689" s="362"/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461"/>
      <c r="W689" s="465"/>
      <c r="X689" s="362"/>
      <c r="Y689" s="362"/>
      <c r="Z689" s="362"/>
    </row>
    <row r="690" spans="1:26" ht="21.75" customHeight="1" x14ac:dyDescent="0.2">
      <c r="A690" s="362"/>
      <c r="B690" s="362"/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461"/>
      <c r="W690" s="465"/>
      <c r="X690" s="362"/>
      <c r="Y690" s="362"/>
      <c r="Z690" s="362"/>
    </row>
    <row r="691" spans="1:26" ht="21.75" customHeight="1" x14ac:dyDescent="0.2">
      <c r="A691" s="362"/>
      <c r="B691" s="362"/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461"/>
      <c r="W691" s="465"/>
      <c r="X691" s="362"/>
      <c r="Y691" s="362"/>
      <c r="Z691" s="362"/>
    </row>
    <row r="692" spans="1:26" ht="21.75" customHeight="1" x14ac:dyDescent="0.2">
      <c r="A692" s="362"/>
      <c r="B692" s="362"/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461"/>
      <c r="W692" s="465"/>
      <c r="X692" s="362"/>
      <c r="Y692" s="362"/>
      <c r="Z692" s="362"/>
    </row>
    <row r="693" spans="1:26" ht="21.75" customHeight="1" x14ac:dyDescent="0.2">
      <c r="A693" s="362"/>
      <c r="B693" s="362"/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461"/>
      <c r="W693" s="465"/>
      <c r="X693" s="362"/>
      <c r="Y693" s="362"/>
      <c r="Z693" s="362"/>
    </row>
    <row r="694" spans="1:26" ht="21.75" customHeight="1" x14ac:dyDescent="0.2">
      <c r="A694" s="362"/>
      <c r="B694" s="362"/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461"/>
      <c r="W694" s="465"/>
      <c r="X694" s="362"/>
      <c r="Y694" s="362"/>
      <c r="Z694" s="362"/>
    </row>
    <row r="695" spans="1:26" ht="21.75" customHeight="1" x14ac:dyDescent="0.2">
      <c r="A695" s="362"/>
      <c r="B695" s="362"/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461"/>
      <c r="W695" s="465"/>
      <c r="X695" s="362"/>
      <c r="Y695" s="362"/>
      <c r="Z695" s="362"/>
    </row>
    <row r="696" spans="1:26" ht="21.75" customHeight="1" x14ac:dyDescent="0.2">
      <c r="A696" s="362"/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461"/>
      <c r="W696" s="465"/>
      <c r="X696" s="362"/>
      <c r="Y696" s="362"/>
      <c r="Z696" s="362"/>
    </row>
    <row r="697" spans="1:26" ht="21.75" customHeight="1" x14ac:dyDescent="0.2">
      <c r="A697" s="362"/>
      <c r="B697" s="362"/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461"/>
      <c r="W697" s="465"/>
      <c r="X697" s="362"/>
      <c r="Y697" s="362"/>
      <c r="Z697" s="362"/>
    </row>
    <row r="698" spans="1:26" ht="21.75" customHeight="1" x14ac:dyDescent="0.2">
      <c r="A698" s="362"/>
      <c r="B698" s="362"/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461"/>
      <c r="W698" s="465"/>
      <c r="X698" s="362"/>
      <c r="Y698" s="362"/>
      <c r="Z698" s="362"/>
    </row>
    <row r="699" spans="1:26" ht="21.75" customHeight="1" x14ac:dyDescent="0.2">
      <c r="A699" s="362"/>
      <c r="B699" s="362"/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461"/>
      <c r="W699" s="465"/>
      <c r="X699" s="362"/>
      <c r="Y699" s="362"/>
      <c r="Z699" s="362"/>
    </row>
    <row r="700" spans="1:26" ht="21.75" customHeight="1" x14ac:dyDescent="0.2">
      <c r="A700" s="362"/>
      <c r="B700" s="362"/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461"/>
      <c r="W700" s="465"/>
      <c r="X700" s="362"/>
      <c r="Y700" s="362"/>
      <c r="Z700" s="362"/>
    </row>
    <row r="701" spans="1:26" ht="21.75" customHeight="1" x14ac:dyDescent="0.2">
      <c r="A701" s="362"/>
      <c r="B701" s="362"/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461"/>
      <c r="W701" s="465"/>
      <c r="X701" s="362"/>
      <c r="Y701" s="362"/>
      <c r="Z701" s="362"/>
    </row>
    <row r="702" spans="1:26" ht="21.75" customHeight="1" x14ac:dyDescent="0.2">
      <c r="A702" s="362"/>
      <c r="B702" s="362"/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461"/>
      <c r="W702" s="465"/>
      <c r="X702" s="362"/>
      <c r="Y702" s="362"/>
      <c r="Z702" s="362"/>
    </row>
    <row r="703" spans="1:26" ht="21.75" customHeight="1" x14ac:dyDescent="0.2">
      <c r="A703" s="362"/>
      <c r="B703" s="362"/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461"/>
      <c r="W703" s="465"/>
      <c r="X703" s="362"/>
      <c r="Y703" s="362"/>
      <c r="Z703" s="362"/>
    </row>
    <row r="704" spans="1:26" ht="21.75" customHeight="1" x14ac:dyDescent="0.2">
      <c r="A704" s="362"/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461"/>
      <c r="W704" s="465"/>
      <c r="X704" s="362"/>
      <c r="Y704" s="362"/>
      <c r="Z704" s="362"/>
    </row>
    <row r="705" spans="1:26" ht="21.75" customHeight="1" x14ac:dyDescent="0.2">
      <c r="A705" s="362"/>
      <c r="B705" s="362"/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461"/>
      <c r="W705" s="465"/>
      <c r="X705" s="362"/>
      <c r="Y705" s="362"/>
      <c r="Z705" s="362"/>
    </row>
    <row r="706" spans="1:26" ht="21.75" customHeight="1" x14ac:dyDescent="0.2">
      <c r="A706" s="362"/>
      <c r="B706" s="362"/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461"/>
      <c r="W706" s="465"/>
      <c r="X706" s="362"/>
      <c r="Y706" s="362"/>
      <c r="Z706" s="362"/>
    </row>
    <row r="707" spans="1:26" ht="21.75" customHeight="1" x14ac:dyDescent="0.2">
      <c r="A707" s="362"/>
      <c r="B707" s="362"/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461"/>
      <c r="W707" s="465"/>
      <c r="X707" s="362"/>
      <c r="Y707" s="362"/>
      <c r="Z707" s="362"/>
    </row>
    <row r="708" spans="1:26" ht="21.75" customHeight="1" x14ac:dyDescent="0.2">
      <c r="A708" s="362"/>
      <c r="B708" s="362"/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461"/>
      <c r="W708" s="465"/>
      <c r="X708" s="362"/>
      <c r="Y708" s="362"/>
      <c r="Z708" s="362"/>
    </row>
    <row r="709" spans="1:26" ht="21.75" customHeight="1" x14ac:dyDescent="0.2">
      <c r="A709" s="362"/>
      <c r="B709" s="362"/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461"/>
      <c r="W709" s="465"/>
      <c r="X709" s="362"/>
      <c r="Y709" s="362"/>
      <c r="Z709" s="362"/>
    </row>
    <row r="710" spans="1:26" ht="21.75" customHeight="1" x14ac:dyDescent="0.2">
      <c r="A710" s="362"/>
      <c r="B710" s="362"/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461"/>
      <c r="W710" s="465"/>
      <c r="X710" s="362"/>
      <c r="Y710" s="362"/>
      <c r="Z710" s="362"/>
    </row>
    <row r="711" spans="1:26" ht="21.75" customHeight="1" x14ac:dyDescent="0.2">
      <c r="A711" s="362"/>
      <c r="B711" s="362"/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461"/>
      <c r="W711" s="465"/>
      <c r="X711" s="362"/>
      <c r="Y711" s="362"/>
      <c r="Z711" s="362"/>
    </row>
    <row r="712" spans="1:26" ht="21.75" customHeight="1" x14ac:dyDescent="0.2">
      <c r="A712" s="362"/>
      <c r="B712" s="362"/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461"/>
      <c r="W712" s="465"/>
      <c r="X712" s="362"/>
      <c r="Y712" s="362"/>
      <c r="Z712" s="362"/>
    </row>
    <row r="713" spans="1:26" ht="21.75" customHeight="1" x14ac:dyDescent="0.2">
      <c r="A713" s="362"/>
      <c r="B713" s="362"/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461"/>
      <c r="W713" s="465"/>
      <c r="X713" s="362"/>
      <c r="Y713" s="362"/>
      <c r="Z713" s="362"/>
    </row>
    <row r="714" spans="1:26" ht="21.75" customHeight="1" x14ac:dyDescent="0.2">
      <c r="A714" s="362"/>
      <c r="B714" s="362"/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461"/>
      <c r="W714" s="465"/>
      <c r="X714" s="362"/>
      <c r="Y714" s="362"/>
      <c r="Z714" s="362"/>
    </row>
    <row r="715" spans="1:26" ht="21.75" customHeight="1" x14ac:dyDescent="0.2">
      <c r="A715" s="362"/>
      <c r="B715" s="362"/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461"/>
      <c r="W715" s="465"/>
      <c r="X715" s="362"/>
      <c r="Y715" s="362"/>
      <c r="Z715" s="362"/>
    </row>
    <row r="716" spans="1:26" ht="21.75" customHeight="1" x14ac:dyDescent="0.2">
      <c r="A716" s="362"/>
      <c r="B716" s="362"/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461"/>
      <c r="W716" s="465"/>
      <c r="X716" s="362"/>
      <c r="Y716" s="362"/>
      <c r="Z716" s="362"/>
    </row>
    <row r="717" spans="1:26" ht="21.75" customHeight="1" x14ac:dyDescent="0.2">
      <c r="A717" s="362"/>
      <c r="B717" s="362"/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461"/>
      <c r="W717" s="465"/>
      <c r="X717" s="362"/>
      <c r="Y717" s="362"/>
      <c r="Z717" s="362"/>
    </row>
    <row r="718" spans="1:26" ht="21.75" customHeight="1" x14ac:dyDescent="0.2">
      <c r="A718" s="362"/>
      <c r="B718" s="362"/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461"/>
      <c r="W718" s="465"/>
      <c r="X718" s="362"/>
      <c r="Y718" s="362"/>
      <c r="Z718" s="362"/>
    </row>
    <row r="719" spans="1:26" ht="21.75" customHeight="1" x14ac:dyDescent="0.2">
      <c r="A719" s="362"/>
      <c r="B719" s="362"/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461"/>
      <c r="W719" s="465"/>
      <c r="X719" s="362"/>
      <c r="Y719" s="362"/>
      <c r="Z719" s="362"/>
    </row>
    <row r="720" spans="1:26" ht="21.75" customHeight="1" x14ac:dyDescent="0.2">
      <c r="A720" s="362"/>
      <c r="B720" s="362"/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461"/>
      <c r="W720" s="465"/>
      <c r="X720" s="362"/>
      <c r="Y720" s="362"/>
      <c r="Z720" s="362"/>
    </row>
    <row r="721" spans="1:26" ht="21.75" customHeight="1" x14ac:dyDescent="0.2">
      <c r="A721" s="362"/>
      <c r="B721" s="362"/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461"/>
      <c r="W721" s="465"/>
      <c r="X721" s="362"/>
      <c r="Y721" s="362"/>
      <c r="Z721" s="362"/>
    </row>
    <row r="722" spans="1:26" ht="21.75" customHeight="1" x14ac:dyDescent="0.2">
      <c r="A722" s="362"/>
      <c r="B722" s="362"/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461"/>
      <c r="W722" s="465"/>
      <c r="X722" s="362"/>
      <c r="Y722" s="362"/>
      <c r="Z722" s="362"/>
    </row>
    <row r="723" spans="1:26" ht="21.75" customHeight="1" x14ac:dyDescent="0.2">
      <c r="A723" s="362"/>
      <c r="B723" s="362"/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461"/>
      <c r="W723" s="465"/>
      <c r="X723" s="362"/>
      <c r="Y723" s="362"/>
      <c r="Z723" s="362"/>
    </row>
    <row r="724" spans="1:26" ht="21.75" customHeight="1" x14ac:dyDescent="0.2">
      <c r="A724" s="362"/>
      <c r="B724" s="362"/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461"/>
      <c r="W724" s="465"/>
      <c r="X724" s="362"/>
      <c r="Y724" s="362"/>
      <c r="Z724" s="362"/>
    </row>
    <row r="725" spans="1:26" ht="21.75" customHeight="1" x14ac:dyDescent="0.2">
      <c r="A725" s="362"/>
      <c r="B725" s="362"/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461"/>
      <c r="W725" s="465"/>
      <c r="X725" s="362"/>
      <c r="Y725" s="362"/>
      <c r="Z725" s="362"/>
    </row>
    <row r="726" spans="1:26" ht="21.75" customHeight="1" x14ac:dyDescent="0.2">
      <c r="A726" s="362"/>
      <c r="B726" s="362"/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461"/>
      <c r="W726" s="465"/>
      <c r="X726" s="362"/>
      <c r="Y726" s="362"/>
      <c r="Z726" s="362"/>
    </row>
    <row r="727" spans="1:26" ht="21.75" customHeight="1" x14ac:dyDescent="0.2">
      <c r="A727" s="362"/>
      <c r="B727" s="362"/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461"/>
      <c r="W727" s="465"/>
      <c r="X727" s="362"/>
      <c r="Y727" s="362"/>
      <c r="Z727" s="362"/>
    </row>
    <row r="728" spans="1:26" ht="21.75" customHeight="1" x14ac:dyDescent="0.2">
      <c r="A728" s="362"/>
      <c r="B728" s="362"/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461"/>
      <c r="W728" s="465"/>
      <c r="X728" s="362"/>
      <c r="Y728" s="362"/>
      <c r="Z728" s="362"/>
    </row>
    <row r="729" spans="1:26" ht="21.75" customHeight="1" x14ac:dyDescent="0.2">
      <c r="A729" s="362"/>
      <c r="B729" s="362"/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461"/>
      <c r="W729" s="465"/>
      <c r="X729" s="362"/>
      <c r="Y729" s="362"/>
      <c r="Z729" s="362"/>
    </row>
    <row r="730" spans="1:26" ht="21.75" customHeight="1" x14ac:dyDescent="0.2">
      <c r="A730" s="362"/>
      <c r="B730" s="362"/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461"/>
      <c r="W730" s="465"/>
      <c r="X730" s="362"/>
      <c r="Y730" s="362"/>
      <c r="Z730" s="362"/>
    </row>
    <row r="731" spans="1:26" ht="21.75" customHeight="1" x14ac:dyDescent="0.2">
      <c r="A731" s="362"/>
      <c r="B731" s="362"/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461"/>
      <c r="W731" s="465"/>
      <c r="X731" s="362"/>
      <c r="Y731" s="362"/>
      <c r="Z731" s="362"/>
    </row>
    <row r="732" spans="1:26" ht="21.75" customHeight="1" x14ac:dyDescent="0.2">
      <c r="A732" s="362"/>
      <c r="B732" s="362"/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461"/>
      <c r="W732" s="465"/>
      <c r="X732" s="362"/>
      <c r="Y732" s="362"/>
      <c r="Z732" s="362"/>
    </row>
    <row r="733" spans="1:26" ht="21.75" customHeight="1" x14ac:dyDescent="0.2">
      <c r="A733" s="362"/>
      <c r="B733" s="362"/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461"/>
      <c r="W733" s="465"/>
      <c r="X733" s="362"/>
      <c r="Y733" s="362"/>
      <c r="Z733" s="362"/>
    </row>
    <row r="734" spans="1:26" ht="21.75" customHeight="1" x14ac:dyDescent="0.2">
      <c r="A734" s="362"/>
      <c r="B734" s="362"/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461"/>
      <c r="W734" s="465"/>
      <c r="X734" s="362"/>
      <c r="Y734" s="362"/>
      <c r="Z734" s="362"/>
    </row>
    <row r="735" spans="1:26" ht="21.75" customHeight="1" x14ac:dyDescent="0.2">
      <c r="A735" s="362"/>
      <c r="B735" s="362"/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461"/>
      <c r="W735" s="465"/>
      <c r="X735" s="362"/>
      <c r="Y735" s="362"/>
      <c r="Z735" s="362"/>
    </row>
    <row r="736" spans="1:26" ht="21.75" customHeight="1" x14ac:dyDescent="0.2">
      <c r="A736" s="362"/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461"/>
      <c r="W736" s="465"/>
      <c r="X736" s="362"/>
      <c r="Y736" s="362"/>
      <c r="Z736" s="362"/>
    </row>
    <row r="737" spans="1:26" ht="21.75" customHeight="1" x14ac:dyDescent="0.2">
      <c r="A737" s="362"/>
      <c r="B737" s="362"/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461"/>
      <c r="W737" s="465"/>
      <c r="X737" s="362"/>
      <c r="Y737" s="362"/>
      <c r="Z737" s="362"/>
    </row>
    <row r="738" spans="1:26" ht="21.75" customHeight="1" x14ac:dyDescent="0.2">
      <c r="A738" s="362"/>
      <c r="B738" s="362"/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461"/>
      <c r="W738" s="465"/>
      <c r="X738" s="362"/>
      <c r="Y738" s="362"/>
      <c r="Z738" s="362"/>
    </row>
    <row r="739" spans="1:26" ht="21.75" customHeight="1" x14ac:dyDescent="0.2">
      <c r="A739" s="362"/>
      <c r="B739" s="362"/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461"/>
      <c r="W739" s="465"/>
      <c r="X739" s="362"/>
      <c r="Y739" s="362"/>
      <c r="Z739" s="362"/>
    </row>
    <row r="740" spans="1:26" ht="21.75" customHeight="1" x14ac:dyDescent="0.2">
      <c r="A740" s="362"/>
      <c r="B740" s="362"/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461"/>
      <c r="W740" s="465"/>
      <c r="X740" s="362"/>
      <c r="Y740" s="362"/>
      <c r="Z740" s="362"/>
    </row>
    <row r="741" spans="1:26" ht="21.75" customHeight="1" x14ac:dyDescent="0.2">
      <c r="A741" s="362"/>
      <c r="B741" s="362"/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461"/>
      <c r="W741" s="465"/>
      <c r="X741" s="362"/>
      <c r="Y741" s="362"/>
      <c r="Z741" s="362"/>
    </row>
    <row r="742" spans="1:26" ht="21.75" customHeight="1" x14ac:dyDescent="0.2">
      <c r="A742" s="362"/>
      <c r="B742" s="362"/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461"/>
      <c r="W742" s="465"/>
      <c r="X742" s="362"/>
      <c r="Y742" s="362"/>
      <c r="Z742" s="362"/>
    </row>
    <row r="743" spans="1:26" ht="21.75" customHeight="1" x14ac:dyDescent="0.2">
      <c r="A743" s="362"/>
      <c r="B743" s="362"/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461"/>
      <c r="W743" s="465"/>
      <c r="X743" s="362"/>
      <c r="Y743" s="362"/>
      <c r="Z743" s="362"/>
    </row>
    <row r="744" spans="1:26" ht="21.75" customHeight="1" x14ac:dyDescent="0.2">
      <c r="A744" s="362"/>
      <c r="B744" s="362"/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461"/>
      <c r="W744" s="465"/>
      <c r="X744" s="362"/>
      <c r="Y744" s="362"/>
      <c r="Z744" s="362"/>
    </row>
    <row r="745" spans="1:26" ht="21.75" customHeight="1" x14ac:dyDescent="0.2">
      <c r="A745" s="362"/>
      <c r="B745" s="362"/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461"/>
      <c r="W745" s="465"/>
      <c r="X745" s="362"/>
      <c r="Y745" s="362"/>
      <c r="Z745" s="362"/>
    </row>
    <row r="746" spans="1:26" ht="21.75" customHeight="1" x14ac:dyDescent="0.2">
      <c r="A746" s="362"/>
      <c r="B746" s="362"/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461"/>
      <c r="W746" s="465"/>
      <c r="X746" s="362"/>
      <c r="Y746" s="362"/>
      <c r="Z746" s="362"/>
    </row>
    <row r="747" spans="1:26" ht="21.75" customHeight="1" x14ac:dyDescent="0.2">
      <c r="A747" s="362"/>
      <c r="B747" s="362"/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461"/>
      <c r="W747" s="465"/>
      <c r="X747" s="362"/>
      <c r="Y747" s="362"/>
      <c r="Z747" s="362"/>
    </row>
    <row r="748" spans="1:26" ht="21.75" customHeight="1" x14ac:dyDescent="0.2">
      <c r="A748" s="362"/>
      <c r="B748" s="362"/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461"/>
      <c r="W748" s="465"/>
      <c r="X748" s="362"/>
      <c r="Y748" s="362"/>
      <c r="Z748" s="362"/>
    </row>
    <row r="749" spans="1:26" ht="21.75" customHeight="1" x14ac:dyDescent="0.2">
      <c r="A749" s="362"/>
      <c r="B749" s="362"/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461"/>
      <c r="W749" s="465"/>
      <c r="X749" s="362"/>
      <c r="Y749" s="362"/>
      <c r="Z749" s="362"/>
    </row>
    <row r="750" spans="1:26" ht="21.75" customHeight="1" x14ac:dyDescent="0.2">
      <c r="A750" s="362"/>
      <c r="B750" s="362"/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461"/>
      <c r="W750" s="465"/>
      <c r="X750" s="362"/>
      <c r="Y750" s="362"/>
      <c r="Z750" s="362"/>
    </row>
    <row r="751" spans="1:26" ht="21.75" customHeight="1" x14ac:dyDescent="0.2">
      <c r="A751" s="362"/>
      <c r="B751" s="362"/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461"/>
      <c r="W751" s="465"/>
      <c r="X751" s="362"/>
      <c r="Y751" s="362"/>
      <c r="Z751" s="362"/>
    </row>
    <row r="752" spans="1:26" ht="21.75" customHeight="1" x14ac:dyDescent="0.2">
      <c r="A752" s="362"/>
      <c r="B752" s="362"/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461"/>
      <c r="W752" s="465"/>
      <c r="X752" s="362"/>
      <c r="Y752" s="362"/>
      <c r="Z752" s="362"/>
    </row>
    <row r="753" spans="1:26" ht="21.75" customHeight="1" x14ac:dyDescent="0.2">
      <c r="A753" s="362"/>
      <c r="B753" s="362"/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461"/>
      <c r="W753" s="465"/>
      <c r="X753" s="362"/>
      <c r="Y753" s="362"/>
      <c r="Z753" s="362"/>
    </row>
    <row r="754" spans="1:26" ht="21.75" customHeight="1" x14ac:dyDescent="0.2">
      <c r="A754" s="362"/>
      <c r="B754" s="362"/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461"/>
      <c r="W754" s="465"/>
      <c r="X754" s="362"/>
      <c r="Y754" s="362"/>
      <c r="Z754" s="362"/>
    </row>
    <row r="755" spans="1:26" ht="21.75" customHeight="1" x14ac:dyDescent="0.2">
      <c r="A755" s="362"/>
      <c r="B755" s="362"/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461"/>
      <c r="W755" s="465"/>
      <c r="X755" s="362"/>
      <c r="Y755" s="362"/>
      <c r="Z755" s="362"/>
    </row>
    <row r="756" spans="1:26" ht="21.75" customHeight="1" x14ac:dyDescent="0.2">
      <c r="A756" s="362"/>
      <c r="B756" s="362"/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461"/>
      <c r="W756" s="465"/>
      <c r="X756" s="362"/>
      <c r="Y756" s="362"/>
      <c r="Z756" s="362"/>
    </row>
    <row r="757" spans="1:26" ht="21.75" customHeight="1" x14ac:dyDescent="0.2">
      <c r="A757" s="362"/>
      <c r="B757" s="362"/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461"/>
      <c r="W757" s="465"/>
      <c r="X757" s="362"/>
      <c r="Y757" s="362"/>
      <c r="Z757" s="362"/>
    </row>
    <row r="758" spans="1:26" ht="21.75" customHeight="1" x14ac:dyDescent="0.2">
      <c r="A758" s="362"/>
      <c r="B758" s="362"/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461"/>
      <c r="W758" s="465"/>
      <c r="X758" s="362"/>
      <c r="Y758" s="362"/>
      <c r="Z758" s="362"/>
    </row>
    <row r="759" spans="1:26" ht="21.75" customHeight="1" x14ac:dyDescent="0.2">
      <c r="A759" s="362"/>
      <c r="B759" s="362"/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461"/>
      <c r="W759" s="465"/>
      <c r="X759" s="362"/>
      <c r="Y759" s="362"/>
      <c r="Z759" s="362"/>
    </row>
    <row r="760" spans="1:26" ht="21.75" customHeight="1" x14ac:dyDescent="0.2">
      <c r="A760" s="362"/>
      <c r="B760" s="362"/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461"/>
      <c r="W760" s="465"/>
      <c r="X760" s="362"/>
      <c r="Y760" s="362"/>
      <c r="Z760" s="362"/>
    </row>
    <row r="761" spans="1:26" ht="21.75" customHeight="1" x14ac:dyDescent="0.2">
      <c r="A761" s="362"/>
      <c r="B761" s="362"/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461"/>
      <c r="W761" s="465"/>
      <c r="X761" s="362"/>
      <c r="Y761" s="362"/>
      <c r="Z761" s="362"/>
    </row>
    <row r="762" spans="1:26" ht="21.75" customHeight="1" x14ac:dyDescent="0.2">
      <c r="A762" s="362"/>
      <c r="B762" s="362"/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461"/>
      <c r="W762" s="465"/>
      <c r="X762" s="362"/>
      <c r="Y762" s="362"/>
      <c r="Z762" s="362"/>
    </row>
    <row r="763" spans="1:26" ht="21.75" customHeight="1" x14ac:dyDescent="0.2">
      <c r="A763" s="362"/>
      <c r="B763" s="362"/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461"/>
      <c r="W763" s="465"/>
      <c r="X763" s="362"/>
      <c r="Y763" s="362"/>
      <c r="Z763" s="362"/>
    </row>
    <row r="764" spans="1:26" ht="21.75" customHeight="1" x14ac:dyDescent="0.2">
      <c r="A764" s="362"/>
      <c r="B764" s="362"/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461"/>
      <c r="W764" s="465"/>
      <c r="X764" s="362"/>
      <c r="Y764" s="362"/>
      <c r="Z764" s="362"/>
    </row>
    <row r="765" spans="1:26" ht="21.75" customHeight="1" x14ac:dyDescent="0.2">
      <c r="A765" s="362"/>
      <c r="B765" s="362"/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461"/>
      <c r="W765" s="465"/>
      <c r="X765" s="362"/>
      <c r="Y765" s="362"/>
      <c r="Z765" s="362"/>
    </row>
    <row r="766" spans="1:26" ht="21.75" customHeight="1" x14ac:dyDescent="0.2">
      <c r="A766" s="362"/>
      <c r="B766" s="362"/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461"/>
      <c r="W766" s="465"/>
      <c r="X766" s="362"/>
      <c r="Y766" s="362"/>
      <c r="Z766" s="362"/>
    </row>
    <row r="767" spans="1:26" ht="21.75" customHeight="1" x14ac:dyDescent="0.2">
      <c r="A767" s="362"/>
      <c r="B767" s="362"/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461"/>
      <c r="W767" s="465"/>
      <c r="X767" s="362"/>
      <c r="Y767" s="362"/>
      <c r="Z767" s="362"/>
    </row>
    <row r="768" spans="1:26" ht="21.75" customHeight="1" x14ac:dyDescent="0.2">
      <c r="A768" s="362"/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461"/>
      <c r="W768" s="465"/>
      <c r="X768" s="362"/>
      <c r="Y768" s="362"/>
      <c r="Z768" s="362"/>
    </row>
    <row r="769" spans="1:26" ht="21.75" customHeight="1" x14ac:dyDescent="0.2">
      <c r="A769" s="362"/>
      <c r="B769" s="362"/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461"/>
      <c r="W769" s="465"/>
      <c r="X769" s="362"/>
      <c r="Y769" s="362"/>
      <c r="Z769" s="362"/>
    </row>
    <row r="770" spans="1:26" ht="21.75" customHeight="1" x14ac:dyDescent="0.2">
      <c r="A770" s="362"/>
      <c r="B770" s="362"/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461"/>
      <c r="W770" s="465"/>
      <c r="X770" s="362"/>
      <c r="Y770" s="362"/>
      <c r="Z770" s="362"/>
    </row>
    <row r="771" spans="1:26" ht="21.75" customHeight="1" x14ac:dyDescent="0.2">
      <c r="A771" s="362"/>
      <c r="B771" s="362"/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461"/>
      <c r="W771" s="465"/>
      <c r="X771" s="362"/>
      <c r="Y771" s="362"/>
      <c r="Z771" s="362"/>
    </row>
    <row r="772" spans="1:26" ht="21.75" customHeight="1" x14ac:dyDescent="0.2">
      <c r="A772" s="362"/>
      <c r="B772" s="362"/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461"/>
      <c r="W772" s="465"/>
      <c r="X772" s="362"/>
      <c r="Y772" s="362"/>
      <c r="Z772" s="362"/>
    </row>
    <row r="773" spans="1:26" ht="21.75" customHeight="1" x14ac:dyDescent="0.2">
      <c r="A773" s="362"/>
      <c r="B773" s="362"/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461"/>
      <c r="W773" s="465"/>
      <c r="X773" s="362"/>
      <c r="Y773" s="362"/>
      <c r="Z773" s="362"/>
    </row>
    <row r="774" spans="1:26" ht="21.75" customHeight="1" x14ac:dyDescent="0.2">
      <c r="A774" s="362"/>
      <c r="B774" s="362"/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461"/>
      <c r="W774" s="465"/>
      <c r="X774" s="362"/>
      <c r="Y774" s="362"/>
      <c r="Z774" s="362"/>
    </row>
    <row r="775" spans="1:26" ht="21.75" customHeight="1" x14ac:dyDescent="0.2">
      <c r="A775" s="362"/>
      <c r="B775" s="362"/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461"/>
      <c r="W775" s="465"/>
      <c r="X775" s="362"/>
      <c r="Y775" s="362"/>
      <c r="Z775" s="362"/>
    </row>
    <row r="776" spans="1:26" ht="21.75" customHeight="1" x14ac:dyDescent="0.2">
      <c r="A776" s="362"/>
      <c r="B776" s="362"/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461"/>
      <c r="W776" s="465"/>
      <c r="X776" s="362"/>
      <c r="Y776" s="362"/>
      <c r="Z776" s="362"/>
    </row>
    <row r="777" spans="1:26" ht="21.75" customHeight="1" x14ac:dyDescent="0.2">
      <c r="A777" s="362"/>
      <c r="B777" s="362"/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461"/>
      <c r="W777" s="465"/>
      <c r="X777" s="362"/>
      <c r="Y777" s="362"/>
      <c r="Z777" s="362"/>
    </row>
    <row r="778" spans="1:26" ht="21.75" customHeight="1" x14ac:dyDescent="0.2">
      <c r="A778" s="362"/>
      <c r="B778" s="362"/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461"/>
      <c r="W778" s="465"/>
      <c r="X778" s="362"/>
      <c r="Y778" s="362"/>
      <c r="Z778" s="362"/>
    </row>
    <row r="779" spans="1:26" ht="21.75" customHeight="1" x14ac:dyDescent="0.2">
      <c r="A779" s="362"/>
      <c r="B779" s="362"/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461"/>
      <c r="W779" s="465"/>
      <c r="X779" s="362"/>
      <c r="Y779" s="362"/>
      <c r="Z779" s="362"/>
    </row>
    <row r="780" spans="1:26" ht="21.75" customHeight="1" x14ac:dyDescent="0.2">
      <c r="A780" s="362"/>
      <c r="B780" s="362"/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461"/>
      <c r="W780" s="465"/>
      <c r="X780" s="362"/>
      <c r="Y780" s="362"/>
      <c r="Z780" s="362"/>
    </row>
    <row r="781" spans="1:26" ht="21.75" customHeight="1" x14ac:dyDescent="0.2">
      <c r="A781" s="362"/>
      <c r="B781" s="362"/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461"/>
      <c r="W781" s="465"/>
      <c r="X781" s="362"/>
      <c r="Y781" s="362"/>
      <c r="Z781" s="362"/>
    </row>
    <row r="782" spans="1:26" ht="21.75" customHeight="1" x14ac:dyDescent="0.2">
      <c r="A782" s="362"/>
      <c r="B782" s="362"/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461"/>
      <c r="W782" s="465"/>
      <c r="X782" s="362"/>
      <c r="Y782" s="362"/>
      <c r="Z782" s="362"/>
    </row>
    <row r="783" spans="1:26" ht="21.75" customHeight="1" x14ac:dyDescent="0.2">
      <c r="A783" s="362"/>
      <c r="B783" s="362"/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461"/>
      <c r="W783" s="465"/>
      <c r="X783" s="362"/>
      <c r="Y783" s="362"/>
      <c r="Z783" s="362"/>
    </row>
    <row r="784" spans="1:26" ht="21.75" customHeight="1" x14ac:dyDescent="0.2">
      <c r="A784" s="362"/>
      <c r="B784" s="362"/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461"/>
      <c r="W784" s="465"/>
      <c r="X784" s="362"/>
      <c r="Y784" s="362"/>
      <c r="Z784" s="362"/>
    </row>
    <row r="785" spans="1:26" ht="21.75" customHeight="1" x14ac:dyDescent="0.2">
      <c r="A785" s="362"/>
      <c r="B785" s="362"/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461"/>
      <c r="W785" s="465"/>
      <c r="X785" s="362"/>
      <c r="Y785" s="362"/>
      <c r="Z785" s="362"/>
    </row>
    <row r="786" spans="1:26" ht="21.75" customHeight="1" x14ac:dyDescent="0.2">
      <c r="A786" s="362"/>
      <c r="B786" s="362"/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461"/>
      <c r="W786" s="465"/>
      <c r="X786" s="362"/>
      <c r="Y786" s="362"/>
      <c r="Z786" s="362"/>
    </row>
    <row r="787" spans="1:26" ht="21.75" customHeight="1" x14ac:dyDescent="0.2">
      <c r="A787" s="362"/>
      <c r="B787" s="362"/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461"/>
      <c r="W787" s="465"/>
      <c r="X787" s="362"/>
      <c r="Y787" s="362"/>
      <c r="Z787" s="362"/>
    </row>
    <row r="788" spans="1:26" ht="21.75" customHeight="1" x14ac:dyDescent="0.2">
      <c r="A788" s="362"/>
      <c r="B788" s="362"/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461"/>
      <c r="W788" s="465"/>
      <c r="X788" s="362"/>
      <c r="Y788" s="362"/>
      <c r="Z788" s="362"/>
    </row>
    <row r="789" spans="1:26" ht="21.75" customHeight="1" x14ac:dyDescent="0.2">
      <c r="A789" s="362"/>
      <c r="B789" s="362"/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461"/>
      <c r="W789" s="465"/>
      <c r="X789" s="362"/>
      <c r="Y789" s="362"/>
      <c r="Z789" s="362"/>
    </row>
    <row r="790" spans="1:26" ht="21.75" customHeight="1" x14ac:dyDescent="0.2">
      <c r="A790" s="362"/>
      <c r="B790" s="362"/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461"/>
      <c r="W790" s="465"/>
      <c r="X790" s="362"/>
      <c r="Y790" s="362"/>
      <c r="Z790" s="362"/>
    </row>
    <row r="791" spans="1:26" ht="21.75" customHeight="1" x14ac:dyDescent="0.2">
      <c r="A791" s="362"/>
      <c r="B791" s="362"/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461"/>
      <c r="W791" s="465"/>
      <c r="X791" s="362"/>
      <c r="Y791" s="362"/>
      <c r="Z791" s="362"/>
    </row>
    <row r="792" spans="1:26" ht="21.75" customHeight="1" x14ac:dyDescent="0.2">
      <c r="A792" s="362"/>
      <c r="B792" s="362"/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461"/>
      <c r="W792" s="465"/>
      <c r="X792" s="362"/>
      <c r="Y792" s="362"/>
      <c r="Z792" s="362"/>
    </row>
    <row r="793" spans="1:26" ht="21.75" customHeight="1" x14ac:dyDescent="0.2">
      <c r="A793" s="362"/>
      <c r="B793" s="362"/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461"/>
      <c r="W793" s="465"/>
      <c r="X793" s="362"/>
      <c r="Y793" s="362"/>
      <c r="Z793" s="362"/>
    </row>
    <row r="794" spans="1:26" ht="21.75" customHeight="1" x14ac:dyDescent="0.2">
      <c r="A794" s="362"/>
      <c r="B794" s="362"/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461"/>
      <c r="W794" s="465"/>
      <c r="X794" s="362"/>
      <c r="Y794" s="362"/>
      <c r="Z794" s="362"/>
    </row>
    <row r="795" spans="1:26" ht="21.75" customHeight="1" x14ac:dyDescent="0.2">
      <c r="A795" s="362"/>
      <c r="B795" s="362"/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461"/>
      <c r="W795" s="465"/>
      <c r="X795" s="362"/>
      <c r="Y795" s="362"/>
      <c r="Z795" s="362"/>
    </row>
    <row r="796" spans="1:26" ht="21.75" customHeight="1" x14ac:dyDescent="0.2">
      <c r="A796" s="362"/>
      <c r="B796" s="362"/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461"/>
      <c r="W796" s="465"/>
      <c r="X796" s="362"/>
      <c r="Y796" s="362"/>
      <c r="Z796" s="362"/>
    </row>
    <row r="797" spans="1:26" ht="21.75" customHeight="1" x14ac:dyDescent="0.2">
      <c r="A797" s="362"/>
      <c r="B797" s="362"/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461"/>
      <c r="W797" s="465"/>
      <c r="X797" s="362"/>
      <c r="Y797" s="362"/>
      <c r="Z797" s="362"/>
    </row>
    <row r="798" spans="1:26" ht="21.75" customHeight="1" x14ac:dyDescent="0.2">
      <c r="A798" s="362"/>
      <c r="B798" s="362"/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461"/>
      <c r="W798" s="465"/>
      <c r="X798" s="362"/>
      <c r="Y798" s="362"/>
      <c r="Z798" s="362"/>
    </row>
    <row r="799" spans="1:26" ht="21.75" customHeight="1" x14ac:dyDescent="0.2">
      <c r="A799" s="362"/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461"/>
      <c r="W799" s="465"/>
      <c r="X799" s="362"/>
      <c r="Y799" s="362"/>
      <c r="Z799" s="362"/>
    </row>
    <row r="800" spans="1:26" ht="21.75" customHeight="1" x14ac:dyDescent="0.2">
      <c r="A800" s="362"/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461"/>
      <c r="W800" s="465"/>
      <c r="X800" s="362"/>
      <c r="Y800" s="362"/>
      <c r="Z800" s="362"/>
    </row>
    <row r="801" spans="1:26" ht="21.75" customHeight="1" x14ac:dyDescent="0.2">
      <c r="A801" s="362"/>
      <c r="B801" s="362"/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461"/>
      <c r="W801" s="465"/>
      <c r="X801" s="362"/>
      <c r="Y801" s="362"/>
      <c r="Z801" s="362"/>
    </row>
    <row r="802" spans="1:26" ht="21.75" customHeight="1" x14ac:dyDescent="0.2">
      <c r="A802" s="362"/>
      <c r="B802" s="362"/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461"/>
      <c r="W802" s="465"/>
      <c r="X802" s="362"/>
      <c r="Y802" s="362"/>
      <c r="Z802" s="362"/>
    </row>
    <row r="803" spans="1:26" ht="21.75" customHeight="1" x14ac:dyDescent="0.2">
      <c r="A803" s="362"/>
      <c r="B803" s="362"/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461"/>
      <c r="W803" s="465"/>
      <c r="X803" s="362"/>
      <c r="Y803" s="362"/>
      <c r="Z803" s="362"/>
    </row>
    <row r="804" spans="1:26" ht="21.75" customHeight="1" x14ac:dyDescent="0.2">
      <c r="A804" s="362"/>
      <c r="B804" s="362"/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461"/>
      <c r="W804" s="465"/>
      <c r="X804" s="362"/>
      <c r="Y804" s="362"/>
      <c r="Z804" s="362"/>
    </row>
    <row r="805" spans="1:26" ht="21.75" customHeight="1" x14ac:dyDescent="0.2">
      <c r="A805" s="362"/>
      <c r="B805" s="362"/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461"/>
      <c r="W805" s="465"/>
      <c r="X805" s="362"/>
      <c r="Y805" s="362"/>
      <c r="Z805" s="362"/>
    </row>
    <row r="806" spans="1:26" ht="21.75" customHeight="1" x14ac:dyDescent="0.2">
      <c r="A806" s="362"/>
      <c r="B806" s="362"/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461"/>
      <c r="W806" s="465"/>
      <c r="X806" s="362"/>
      <c r="Y806" s="362"/>
      <c r="Z806" s="362"/>
    </row>
    <row r="807" spans="1:26" ht="21.75" customHeight="1" x14ac:dyDescent="0.2">
      <c r="A807" s="362"/>
      <c r="B807" s="362"/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461"/>
      <c r="W807" s="465"/>
      <c r="X807" s="362"/>
      <c r="Y807" s="362"/>
      <c r="Z807" s="362"/>
    </row>
    <row r="808" spans="1:26" ht="21.75" customHeight="1" x14ac:dyDescent="0.2">
      <c r="A808" s="362"/>
      <c r="B808" s="362"/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461"/>
      <c r="W808" s="465"/>
      <c r="X808" s="362"/>
      <c r="Y808" s="362"/>
      <c r="Z808" s="362"/>
    </row>
    <row r="809" spans="1:26" ht="21.75" customHeight="1" x14ac:dyDescent="0.2">
      <c r="A809" s="362"/>
      <c r="B809" s="362"/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461"/>
      <c r="W809" s="465"/>
      <c r="X809" s="362"/>
      <c r="Y809" s="362"/>
      <c r="Z809" s="362"/>
    </row>
    <row r="810" spans="1:26" ht="21.75" customHeight="1" x14ac:dyDescent="0.2">
      <c r="A810" s="362"/>
      <c r="B810" s="362"/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461"/>
      <c r="W810" s="465"/>
      <c r="X810" s="362"/>
      <c r="Y810" s="362"/>
      <c r="Z810" s="362"/>
    </row>
    <row r="811" spans="1:26" ht="21.75" customHeight="1" x14ac:dyDescent="0.2">
      <c r="A811" s="362"/>
      <c r="B811" s="362"/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461"/>
      <c r="W811" s="465"/>
      <c r="X811" s="362"/>
      <c r="Y811" s="362"/>
      <c r="Z811" s="362"/>
    </row>
    <row r="812" spans="1:26" ht="21.75" customHeight="1" x14ac:dyDescent="0.2">
      <c r="A812" s="362"/>
      <c r="B812" s="362"/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461"/>
      <c r="W812" s="465"/>
      <c r="X812" s="362"/>
      <c r="Y812" s="362"/>
      <c r="Z812" s="362"/>
    </row>
    <row r="813" spans="1:26" ht="21.75" customHeight="1" x14ac:dyDescent="0.2">
      <c r="A813" s="362"/>
      <c r="B813" s="362"/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461"/>
      <c r="W813" s="465"/>
      <c r="X813" s="362"/>
      <c r="Y813" s="362"/>
      <c r="Z813" s="362"/>
    </row>
    <row r="814" spans="1:26" ht="21.75" customHeight="1" x14ac:dyDescent="0.2">
      <c r="A814" s="362"/>
      <c r="B814" s="362"/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461"/>
      <c r="W814" s="465"/>
      <c r="X814" s="362"/>
      <c r="Y814" s="362"/>
      <c r="Z814" s="362"/>
    </row>
    <row r="815" spans="1:26" ht="21.75" customHeight="1" x14ac:dyDescent="0.2">
      <c r="A815" s="362"/>
      <c r="B815" s="362"/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461"/>
      <c r="W815" s="465"/>
      <c r="X815" s="362"/>
      <c r="Y815" s="362"/>
      <c r="Z815" s="362"/>
    </row>
    <row r="816" spans="1:26" ht="21.75" customHeight="1" x14ac:dyDescent="0.2">
      <c r="A816" s="362"/>
      <c r="B816" s="362"/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461"/>
      <c r="W816" s="465"/>
      <c r="X816" s="362"/>
      <c r="Y816" s="362"/>
      <c r="Z816" s="362"/>
    </row>
    <row r="817" spans="1:26" ht="21.75" customHeight="1" x14ac:dyDescent="0.2">
      <c r="A817" s="362"/>
      <c r="B817" s="362"/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461"/>
      <c r="W817" s="465"/>
      <c r="X817" s="362"/>
      <c r="Y817" s="362"/>
      <c r="Z817" s="362"/>
    </row>
    <row r="818" spans="1:26" ht="21.75" customHeight="1" x14ac:dyDescent="0.2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461"/>
      <c r="W818" s="465"/>
      <c r="X818" s="362"/>
      <c r="Y818" s="362"/>
      <c r="Z818" s="362"/>
    </row>
    <row r="819" spans="1:26" ht="21.75" customHeight="1" x14ac:dyDescent="0.2">
      <c r="A819" s="362"/>
      <c r="B819" s="362"/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461"/>
      <c r="W819" s="465"/>
      <c r="X819" s="362"/>
      <c r="Y819" s="362"/>
      <c r="Z819" s="362"/>
    </row>
    <row r="820" spans="1:26" ht="21.75" customHeight="1" x14ac:dyDescent="0.2">
      <c r="A820" s="362"/>
      <c r="B820" s="362"/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461"/>
      <c r="W820" s="465"/>
      <c r="X820" s="362"/>
      <c r="Y820" s="362"/>
      <c r="Z820" s="362"/>
    </row>
    <row r="821" spans="1:26" ht="21.75" customHeight="1" x14ac:dyDescent="0.2">
      <c r="A821" s="362"/>
      <c r="B821" s="362"/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461"/>
      <c r="W821" s="465"/>
      <c r="X821" s="362"/>
      <c r="Y821" s="362"/>
      <c r="Z821" s="362"/>
    </row>
    <row r="822" spans="1:26" ht="21.75" customHeight="1" x14ac:dyDescent="0.2">
      <c r="A822" s="362"/>
      <c r="B822" s="362"/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461"/>
      <c r="W822" s="465"/>
      <c r="X822" s="362"/>
      <c r="Y822" s="362"/>
      <c r="Z822" s="362"/>
    </row>
    <row r="823" spans="1:26" ht="21.75" customHeight="1" x14ac:dyDescent="0.2">
      <c r="A823" s="362"/>
      <c r="B823" s="362"/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461"/>
      <c r="W823" s="465"/>
      <c r="X823" s="362"/>
      <c r="Y823" s="362"/>
      <c r="Z823" s="362"/>
    </row>
    <row r="824" spans="1:26" ht="21.75" customHeight="1" x14ac:dyDescent="0.2">
      <c r="A824" s="362"/>
      <c r="B824" s="362"/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461"/>
      <c r="W824" s="465"/>
      <c r="X824" s="362"/>
      <c r="Y824" s="362"/>
      <c r="Z824" s="362"/>
    </row>
    <row r="825" spans="1:26" ht="21.75" customHeight="1" x14ac:dyDescent="0.2">
      <c r="A825" s="362"/>
      <c r="B825" s="362"/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461"/>
      <c r="W825" s="465"/>
      <c r="X825" s="362"/>
      <c r="Y825" s="362"/>
      <c r="Z825" s="362"/>
    </row>
    <row r="826" spans="1:26" ht="21.75" customHeight="1" x14ac:dyDescent="0.2">
      <c r="A826" s="362"/>
      <c r="B826" s="362"/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461"/>
      <c r="W826" s="465"/>
      <c r="X826" s="362"/>
      <c r="Y826" s="362"/>
      <c r="Z826" s="362"/>
    </row>
    <row r="827" spans="1:26" ht="21.75" customHeight="1" x14ac:dyDescent="0.2">
      <c r="A827" s="362"/>
      <c r="B827" s="362"/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461"/>
      <c r="W827" s="465"/>
      <c r="X827" s="362"/>
      <c r="Y827" s="362"/>
      <c r="Z827" s="362"/>
    </row>
    <row r="828" spans="1:26" ht="21.75" customHeight="1" x14ac:dyDescent="0.2">
      <c r="A828" s="362"/>
      <c r="B828" s="362"/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461"/>
      <c r="W828" s="465"/>
      <c r="X828" s="362"/>
      <c r="Y828" s="362"/>
      <c r="Z828" s="362"/>
    </row>
    <row r="829" spans="1:26" ht="21.75" customHeight="1" x14ac:dyDescent="0.2">
      <c r="A829" s="362"/>
      <c r="B829" s="362"/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461"/>
      <c r="W829" s="465"/>
      <c r="X829" s="362"/>
      <c r="Y829" s="362"/>
      <c r="Z829" s="362"/>
    </row>
    <row r="830" spans="1:26" ht="21.75" customHeight="1" x14ac:dyDescent="0.2">
      <c r="A830" s="362"/>
      <c r="B830" s="362"/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461"/>
      <c r="W830" s="465"/>
      <c r="X830" s="362"/>
      <c r="Y830" s="362"/>
      <c r="Z830" s="362"/>
    </row>
    <row r="831" spans="1:26" ht="21.75" customHeight="1" x14ac:dyDescent="0.2">
      <c r="A831" s="362"/>
      <c r="B831" s="362"/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461"/>
      <c r="W831" s="465"/>
      <c r="X831" s="362"/>
      <c r="Y831" s="362"/>
      <c r="Z831" s="362"/>
    </row>
    <row r="832" spans="1:26" ht="21.75" customHeight="1" x14ac:dyDescent="0.2">
      <c r="A832" s="362"/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461"/>
      <c r="W832" s="465"/>
      <c r="X832" s="362"/>
      <c r="Y832" s="362"/>
      <c r="Z832" s="362"/>
    </row>
    <row r="833" spans="1:26" ht="21.75" customHeight="1" x14ac:dyDescent="0.2">
      <c r="A833" s="362"/>
      <c r="B833" s="362"/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461"/>
      <c r="W833" s="465"/>
      <c r="X833" s="362"/>
      <c r="Y833" s="362"/>
      <c r="Z833" s="362"/>
    </row>
    <row r="834" spans="1:26" ht="21.75" customHeight="1" x14ac:dyDescent="0.2">
      <c r="A834" s="362"/>
      <c r="B834" s="362"/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461"/>
      <c r="W834" s="465"/>
      <c r="X834" s="362"/>
      <c r="Y834" s="362"/>
      <c r="Z834" s="362"/>
    </row>
    <row r="835" spans="1:26" ht="21.75" customHeight="1" x14ac:dyDescent="0.2">
      <c r="A835" s="362"/>
      <c r="B835" s="362"/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461"/>
      <c r="W835" s="465"/>
      <c r="X835" s="362"/>
      <c r="Y835" s="362"/>
      <c r="Z835" s="362"/>
    </row>
    <row r="836" spans="1:26" ht="21.75" customHeight="1" x14ac:dyDescent="0.2">
      <c r="A836" s="362"/>
      <c r="B836" s="362"/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461"/>
      <c r="W836" s="465"/>
      <c r="X836" s="362"/>
      <c r="Y836" s="362"/>
      <c r="Z836" s="362"/>
    </row>
    <row r="837" spans="1:26" ht="21.75" customHeight="1" x14ac:dyDescent="0.2">
      <c r="A837" s="362"/>
      <c r="B837" s="362"/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461"/>
      <c r="W837" s="465"/>
      <c r="X837" s="362"/>
      <c r="Y837" s="362"/>
      <c r="Z837" s="362"/>
    </row>
    <row r="838" spans="1:26" ht="21.75" customHeight="1" x14ac:dyDescent="0.2">
      <c r="A838" s="362"/>
      <c r="B838" s="362"/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461"/>
      <c r="W838" s="465"/>
      <c r="X838" s="362"/>
      <c r="Y838" s="362"/>
      <c r="Z838" s="362"/>
    </row>
    <row r="839" spans="1:26" ht="21.75" customHeight="1" x14ac:dyDescent="0.2">
      <c r="A839" s="362"/>
      <c r="B839" s="362"/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461"/>
      <c r="W839" s="465"/>
      <c r="X839" s="362"/>
      <c r="Y839" s="362"/>
      <c r="Z839" s="362"/>
    </row>
    <row r="840" spans="1:26" ht="21.75" customHeight="1" x14ac:dyDescent="0.2">
      <c r="A840" s="362"/>
      <c r="B840" s="362"/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461"/>
      <c r="W840" s="465"/>
      <c r="X840" s="362"/>
      <c r="Y840" s="362"/>
      <c r="Z840" s="362"/>
    </row>
    <row r="841" spans="1:26" ht="21.75" customHeight="1" x14ac:dyDescent="0.2">
      <c r="A841" s="362"/>
      <c r="B841" s="362"/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461"/>
      <c r="W841" s="465"/>
      <c r="X841" s="362"/>
      <c r="Y841" s="362"/>
      <c r="Z841" s="362"/>
    </row>
    <row r="842" spans="1:26" ht="21.75" customHeight="1" x14ac:dyDescent="0.2">
      <c r="A842" s="362"/>
      <c r="B842" s="362"/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461"/>
      <c r="W842" s="465"/>
      <c r="X842" s="362"/>
      <c r="Y842" s="362"/>
      <c r="Z842" s="362"/>
    </row>
    <row r="843" spans="1:26" ht="21.75" customHeight="1" x14ac:dyDescent="0.2">
      <c r="A843" s="362"/>
      <c r="B843" s="362"/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461"/>
      <c r="W843" s="465"/>
      <c r="X843" s="362"/>
      <c r="Y843" s="362"/>
      <c r="Z843" s="362"/>
    </row>
    <row r="844" spans="1:26" ht="21.75" customHeight="1" x14ac:dyDescent="0.2">
      <c r="A844" s="362"/>
      <c r="B844" s="362"/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461"/>
      <c r="W844" s="465"/>
      <c r="X844" s="362"/>
      <c r="Y844" s="362"/>
      <c r="Z844" s="362"/>
    </row>
    <row r="845" spans="1:26" ht="21.75" customHeight="1" x14ac:dyDescent="0.2">
      <c r="A845" s="362"/>
      <c r="B845" s="362"/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461"/>
      <c r="W845" s="465"/>
      <c r="X845" s="362"/>
      <c r="Y845" s="362"/>
      <c r="Z845" s="362"/>
    </row>
    <row r="846" spans="1:26" ht="21.75" customHeight="1" x14ac:dyDescent="0.2">
      <c r="A846" s="362"/>
      <c r="B846" s="362"/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461"/>
      <c r="W846" s="465"/>
      <c r="X846" s="362"/>
      <c r="Y846" s="362"/>
      <c r="Z846" s="362"/>
    </row>
    <row r="847" spans="1:26" ht="21.75" customHeight="1" x14ac:dyDescent="0.2">
      <c r="A847" s="362"/>
      <c r="B847" s="362"/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461"/>
      <c r="W847" s="465"/>
      <c r="X847" s="362"/>
      <c r="Y847" s="362"/>
      <c r="Z847" s="362"/>
    </row>
    <row r="848" spans="1:26" ht="21.75" customHeight="1" x14ac:dyDescent="0.2">
      <c r="A848" s="362"/>
      <c r="B848" s="362"/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461"/>
      <c r="W848" s="465"/>
      <c r="X848" s="362"/>
      <c r="Y848" s="362"/>
      <c r="Z848" s="362"/>
    </row>
    <row r="849" spans="1:26" ht="21.75" customHeight="1" x14ac:dyDescent="0.2">
      <c r="A849" s="362"/>
      <c r="B849" s="362"/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461"/>
      <c r="W849" s="465"/>
      <c r="X849" s="362"/>
      <c r="Y849" s="362"/>
      <c r="Z849" s="362"/>
    </row>
    <row r="850" spans="1:26" ht="21.75" customHeight="1" x14ac:dyDescent="0.2">
      <c r="A850" s="362"/>
      <c r="B850" s="362"/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461"/>
      <c r="W850" s="465"/>
      <c r="X850" s="362"/>
      <c r="Y850" s="362"/>
      <c r="Z850" s="362"/>
    </row>
    <row r="851" spans="1:26" ht="21.75" customHeight="1" x14ac:dyDescent="0.2">
      <c r="A851" s="362"/>
      <c r="B851" s="362"/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461"/>
      <c r="W851" s="465"/>
      <c r="X851" s="362"/>
      <c r="Y851" s="362"/>
      <c r="Z851" s="362"/>
    </row>
    <row r="852" spans="1:26" ht="21.75" customHeight="1" x14ac:dyDescent="0.2">
      <c r="A852" s="362"/>
      <c r="B852" s="362"/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461"/>
      <c r="W852" s="465"/>
      <c r="X852" s="362"/>
      <c r="Y852" s="362"/>
      <c r="Z852" s="362"/>
    </row>
    <row r="853" spans="1:26" ht="21.75" customHeight="1" x14ac:dyDescent="0.2">
      <c r="A853" s="362"/>
      <c r="B853" s="362"/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461"/>
      <c r="W853" s="465"/>
      <c r="X853" s="362"/>
      <c r="Y853" s="362"/>
      <c r="Z853" s="362"/>
    </row>
    <row r="854" spans="1:26" ht="21.75" customHeight="1" x14ac:dyDescent="0.2">
      <c r="A854" s="362"/>
      <c r="B854" s="362"/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461"/>
      <c r="W854" s="465"/>
      <c r="X854" s="362"/>
      <c r="Y854" s="362"/>
      <c r="Z854" s="362"/>
    </row>
    <row r="855" spans="1:26" ht="21.75" customHeight="1" x14ac:dyDescent="0.2">
      <c r="A855" s="362"/>
      <c r="B855" s="362"/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461"/>
      <c r="W855" s="465"/>
      <c r="X855" s="362"/>
      <c r="Y855" s="362"/>
      <c r="Z855" s="362"/>
    </row>
    <row r="856" spans="1:26" ht="21.75" customHeight="1" x14ac:dyDescent="0.2">
      <c r="A856" s="362"/>
      <c r="B856" s="362"/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461"/>
      <c r="W856" s="465"/>
      <c r="X856" s="362"/>
      <c r="Y856" s="362"/>
      <c r="Z856" s="362"/>
    </row>
    <row r="857" spans="1:26" ht="21.75" customHeight="1" x14ac:dyDescent="0.2">
      <c r="A857" s="362"/>
      <c r="B857" s="362"/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461"/>
      <c r="W857" s="465"/>
      <c r="X857" s="362"/>
      <c r="Y857" s="362"/>
      <c r="Z857" s="362"/>
    </row>
    <row r="858" spans="1:26" ht="21.75" customHeight="1" x14ac:dyDescent="0.2">
      <c r="A858" s="362"/>
      <c r="B858" s="362"/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461"/>
      <c r="W858" s="465"/>
      <c r="X858" s="362"/>
      <c r="Y858" s="362"/>
      <c r="Z858" s="362"/>
    </row>
    <row r="859" spans="1:26" ht="21.75" customHeight="1" x14ac:dyDescent="0.2">
      <c r="A859" s="362"/>
      <c r="B859" s="362"/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461"/>
      <c r="W859" s="465"/>
      <c r="X859" s="362"/>
      <c r="Y859" s="362"/>
      <c r="Z859" s="362"/>
    </row>
    <row r="860" spans="1:26" ht="21.75" customHeight="1" x14ac:dyDescent="0.2">
      <c r="A860" s="362"/>
      <c r="B860" s="362"/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461"/>
      <c r="W860" s="465"/>
      <c r="X860" s="362"/>
      <c r="Y860" s="362"/>
      <c r="Z860" s="362"/>
    </row>
    <row r="861" spans="1:26" ht="21.75" customHeight="1" x14ac:dyDescent="0.2">
      <c r="A861" s="362"/>
      <c r="B861" s="362"/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461"/>
      <c r="W861" s="465"/>
      <c r="X861" s="362"/>
      <c r="Y861" s="362"/>
      <c r="Z861" s="362"/>
    </row>
    <row r="862" spans="1:26" ht="21.75" customHeight="1" x14ac:dyDescent="0.2">
      <c r="A862" s="362"/>
      <c r="B862" s="362"/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461"/>
      <c r="W862" s="465"/>
      <c r="X862" s="362"/>
      <c r="Y862" s="362"/>
      <c r="Z862" s="362"/>
    </row>
    <row r="863" spans="1:26" ht="21.75" customHeight="1" x14ac:dyDescent="0.2">
      <c r="A863" s="362"/>
      <c r="B863" s="362"/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461"/>
      <c r="W863" s="465"/>
      <c r="X863" s="362"/>
      <c r="Y863" s="362"/>
      <c r="Z863" s="362"/>
    </row>
    <row r="864" spans="1:26" ht="21.75" customHeight="1" x14ac:dyDescent="0.2">
      <c r="A864" s="362"/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461"/>
      <c r="W864" s="465"/>
      <c r="X864" s="362"/>
      <c r="Y864" s="362"/>
      <c r="Z864" s="362"/>
    </row>
    <row r="865" spans="1:26" ht="21.75" customHeight="1" x14ac:dyDescent="0.2">
      <c r="A865" s="362"/>
      <c r="B865" s="362"/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461"/>
      <c r="W865" s="465"/>
      <c r="X865" s="362"/>
      <c r="Y865" s="362"/>
      <c r="Z865" s="362"/>
    </row>
    <row r="866" spans="1:26" ht="21.75" customHeight="1" x14ac:dyDescent="0.2">
      <c r="A866" s="362"/>
      <c r="B866" s="362"/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461"/>
      <c r="W866" s="465"/>
      <c r="X866" s="362"/>
      <c r="Y866" s="362"/>
      <c r="Z866" s="362"/>
    </row>
    <row r="867" spans="1:26" ht="21.75" customHeight="1" x14ac:dyDescent="0.2">
      <c r="A867" s="362"/>
      <c r="B867" s="362"/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461"/>
      <c r="W867" s="465"/>
      <c r="X867" s="362"/>
      <c r="Y867" s="362"/>
      <c r="Z867" s="362"/>
    </row>
    <row r="868" spans="1:26" ht="21.75" customHeight="1" x14ac:dyDescent="0.2">
      <c r="A868" s="362"/>
      <c r="B868" s="362"/>
      <c r="C868" s="362"/>
      <c r="D868" s="362"/>
      <c r="E868" s="362"/>
      <c r="F868" s="362"/>
      <c r="G868" s="362"/>
      <c r="H868" s="362"/>
      <c r="I868" s="362"/>
      <c r="J868" s="362"/>
      <c r="K868" s="362"/>
      <c r="L868" s="362"/>
      <c r="M868" s="362"/>
      <c r="N868" s="362"/>
      <c r="O868" s="362"/>
      <c r="P868" s="362"/>
      <c r="Q868" s="362"/>
      <c r="R868" s="362"/>
      <c r="S868" s="362"/>
      <c r="T868" s="362"/>
      <c r="U868" s="362"/>
      <c r="V868" s="461"/>
      <c r="W868" s="465"/>
      <c r="X868" s="362"/>
      <c r="Y868" s="362"/>
      <c r="Z868" s="362"/>
    </row>
    <row r="869" spans="1:26" ht="21.75" customHeight="1" x14ac:dyDescent="0.2">
      <c r="A869" s="362"/>
      <c r="B869" s="362"/>
      <c r="C869" s="362"/>
      <c r="D869" s="362"/>
      <c r="E869" s="362"/>
      <c r="F869" s="362"/>
      <c r="G869" s="362"/>
      <c r="H869" s="362"/>
      <c r="I869" s="362"/>
      <c r="J869" s="362"/>
      <c r="K869" s="362"/>
      <c r="L869" s="362"/>
      <c r="M869" s="362"/>
      <c r="N869" s="362"/>
      <c r="O869" s="362"/>
      <c r="P869" s="362"/>
      <c r="Q869" s="362"/>
      <c r="R869" s="362"/>
      <c r="S869" s="362"/>
      <c r="T869" s="362"/>
      <c r="U869" s="362"/>
      <c r="V869" s="461"/>
      <c r="W869" s="465"/>
      <c r="X869" s="362"/>
      <c r="Y869" s="362"/>
      <c r="Z869" s="362"/>
    </row>
    <row r="870" spans="1:26" ht="21.75" customHeight="1" x14ac:dyDescent="0.2">
      <c r="A870" s="362"/>
      <c r="B870" s="362"/>
      <c r="C870" s="362"/>
      <c r="D870" s="362"/>
      <c r="E870" s="362"/>
      <c r="F870" s="362"/>
      <c r="G870" s="362"/>
      <c r="H870" s="362"/>
      <c r="I870" s="362"/>
      <c r="J870" s="362"/>
      <c r="K870" s="362"/>
      <c r="L870" s="362"/>
      <c r="M870" s="362"/>
      <c r="N870" s="362"/>
      <c r="O870" s="362"/>
      <c r="P870" s="362"/>
      <c r="Q870" s="362"/>
      <c r="R870" s="362"/>
      <c r="S870" s="362"/>
      <c r="T870" s="362"/>
      <c r="U870" s="362"/>
      <c r="V870" s="461"/>
      <c r="W870" s="465"/>
      <c r="X870" s="362"/>
      <c r="Y870" s="362"/>
      <c r="Z870" s="362"/>
    </row>
    <row r="871" spans="1:26" ht="21.75" customHeight="1" x14ac:dyDescent="0.2">
      <c r="A871" s="362"/>
      <c r="B871" s="362"/>
      <c r="C871" s="362"/>
      <c r="D871" s="362"/>
      <c r="E871" s="362"/>
      <c r="F871" s="362"/>
      <c r="G871" s="362"/>
      <c r="H871" s="362"/>
      <c r="I871" s="362"/>
      <c r="J871" s="362"/>
      <c r="K871" s="362"/>
      <c r="L871" s="362"/>
      <c r="M871" s="362"/>
      <c r="N871" s="362"/>
      <c r="O871" s="362"/>
      <c r="P871" s="362"/>
      <c r="Q871" s="362"/>
      <c r="R871" s="362"/>
      <c r="S871" s="362"/>
      <c r="T871" s="362"/>
      <c r="U871" s="362"/>
      <c r="V871" s="461"/>
      <c r="W871" s="465"/>
      <c r="X871" s="362"/>
      <c r="Y871" s="362"/>
      <c r="Z871" s="362"/>
    </row>
    <row r="872" spans="1:26" ht="21.75" customHeight="1" x14ac:dyDescent="0.2">
      <c r="A872" s="362"/>
      <c r="B872" s="362"/>
      <c r="C872" s="362"/>
      <c r="D872" s="362"/>
      <c r="E872" s="362"/>
      <c r="F872" s="362"/>
      <c r="G872" s="362"/>
      <c r="H872" s="362"/>
      <c r="I872" s="362"/>
      <c r="J872" s="362"/>
      <c r="K872" s="362"/>
      <c r="L872" s="362"/>
      <c r="M872" s="362"/>
      <c r="N872" s="362"/>
      <c r="O872" s="362"/>
      <c r="P872" s="362"/>
      <c r="Q872" s="362"/>
      <c r="R872" s="362"/>
      <c r="S872" s="362"/>
      <c r="T872" s="362"/>
      <c r="U872" s="362"/>
      <c r="V872" s="461"/>
      <c r="W872" s="465"/>
      <c r="X872" s="362"/>
      <c r="Y872" s="362"/>
      <c r="Z872" s="362"/>
    </row>
    <row r="873" spans="1:26" ht="21.75" customHeight="1" x14ac:dyDescent="0.2">
      <c r="A873" s="362"/>
      <c r="B873" s="362"/>
      <c r="C873" s="362"/>
      <c r="D873" s="362"/>
      <c r="E873" s="362"/>
      <c r="F873" s="362"/>
      <c r="G873" s="362"/>
      <c r="H873" s="362"/>
      <c r="I873" s="362"/>
      <c r="J873" s="362"/>
      <c r="K873" s="362"/>
      <c r="L873" s="362"/>
      <c r="M873" s="362"/>
      <c r="N873" s="362"/>
      <c r="O873" s="362"/>
      <c r="P873" s="362"/>
      <c r="Q873" s="362"/>
      <c r="R873" s="362"/>
      <c r="S873" s="362"/>
      <c r="T873" s="362"/>
      <c r="U873" s="362"/>
      <c r="V873" s="461"/>
      <c r="W873" s="465"/>
      <c r="X873" s="362"/>
      <c r="Y873" s="362"/>
      <c r="Z873" s="362"/>
    </row>
    <row r="874" spans="1:26" ht="21.75" customHeight="1" x14ac:dyDescent="0.2">
      <c r="A874" s="362"/>
      <c r="B874" s="362"/>
      <c r="C874" s="362"/>
      <c r="D874" s="362"/>
      <c r="E874" s="362"/>
      <c r="F874" s="362"/>
      <c r="G874" s="362"/>
      <c r="H874" s="362"/>
      <c r="I874" s="362"/>
      <c r="J874" s="362"/>
      <c r="K874" s="362"/>
      <c r="L874" s="362"/>
      <c r="M874" s="362"/>
      <c r="N874" s="362"/>
      <c r="O874" s="362"/>
      <c r="P874" s="362"/>
      <c r="Q874" s="362"/>
      <c r="R874" s="362"/>
      <c r="S874" s="362"/>
      <c r="T874" s="362"/>
      <c r="U874" s="362"/>
      <c r="V874" s="461"/>
      <c r="W874" s="465"/>
      <c r="X874" s="362"/>
      <c r="Y874" s="362"/>
      <c r="Z874" s="362"/>
    </row>
    <row r="875" spans="1:26" ht="21.75" customHeight="1" x14ac:dyDescent="0.2">
      <c r="A875" s="362"/>
      <c r="B875" s="362"/>
      <c r="C875" s="362"/>
      <c r="D875" s="362"/>
      <c r="E875" s="362"/>
      <c r="F875" s="362"/>
      <c r="G875" s="362"/>
      <c r="H875" s="362"/>
      <c r="I875" s="362"/>
      <c r="J875" s="362"/>
      <c r="K875" s="362"/>
      <c r="L875" s="362"/>
      <c r="M875" s="362"/>
      <c r="N875" s="362"/>
      <c r="O875" s="362"/>
      <c r="P875" s="362"/>
      <c r="Q875" s="362"/>
      <c r="R875" s="362"/>
      <c r="S875" s="362"/>
      <c r="T875" s="362"/>
      <c r="U875" s="362"/>
      <c r="V875" s="461"/>
      <c r="W875" s="465"/>
      <c r="X875" s="362"/>
      <c r="Y875" s="362"/>
      <c r="Z875" s="362"/>
    </row>
    <row r="876" spans="1:26" ht="21.75" customHeight="1" x14ac:dyDescent="0.2">
      <c r="A876" s="362"/>
      <c r="B876" s="362"/>
      <c r="C876" s="362"/>
      <c r="D876" s="362"/>
      <c r="E876" s="362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62"/>
      <c r="S876" s="362"/>
      <c r="T876" s="362"/>
      <c r="U876" s="362"/>
      <c r="V876" s="461"/>
      <c r="W876" s="465"/>
      <c r="X876" s="362"/>
      <c r="Y876" s="362"/>
      <c r="Z876" s="362"/>
    </row>
    <row r="877" spans="1:26" ht="21.75" customHeight="1" x14ac:dyDescent="0.2">
      <c r="A877" s="362"/>
      <c r="B877" s="362"/>
      <c r="C877" s="362"/>
      <c r="D877" s="362"/>
      <c r="E877" s="362"/>
      <c r="F877" s="362"/>
      <c r="G877" s="362"/>
      <c r="H877" s="362"/>
      <c r="I877" s="362"/>
      <c r="J877" s="362"/>
      <c r="K877" s="362"/>
      <c r="L877" s="362"/>
      <c r="M877" s="362"/>
      <c r="N877" s="362"/>
      <c r="O877" s="362"/>
      <c r="P877" s="362"/>
      <c r="Q877" s="362"/>
      <c r="R877" s="362"/>
      <c r="S877" s="362"/>
      <c r="T877" s="362"/>
      <c r="U877" s="362"/>
      <c r="V877" s="461"/>
      <c r="W877" s="465"/>
      <c r="X877" s="362"/>
      <c r="Y877" s="362"/>
      <c r="Z877" s="362"/>
    </row>
    <row r="878" spans="1:26" ht="21.75" customHeight="1" x14ac:dyDescent="0.2">
      <c r="A878" s="362"/>
      <c r="B878" s="362"/>
      <c r="C878" s="362"/>
      <c r="D878" s="362"/>
      <c r="E878" s="362"/>
      <c r="F878" s="362"/>
      <c r="G878" s="362"/>
      <c r="H878" s="362"/>
      <c r="I878" s="362"/>
      <c r="J878" s="362"/>
      <c r="K878" s="362"/>
      <c r="L878" s="362"/>
      <c r="M878" s="362"/>
      <c r="N878" s="362"/>
      <c r="O878" s="362"/>
      <c r="P878" s="362"/>
      <c r="Q878" s="362"/>
      <c r="R878" s="362"/>
      <c r="S878" s="362"/>
      <c r="T878" s="362"/>
      <c r="U878" s="362"/>
      <c r="V878" s="461"/>
      <c r="W878" s="465"/>
      <c r="X878" s="362"/>
      <c r="Y878" s="362"/>
      <c r="Z878" s="362"/>
    </row>
    <row r="879" spans="1:26" ht="21.75" customHeight="1" x14ac:dyDescent="0.2">
      <c r="A879" s="362"/>
      <c r="B879" s="362"/>
      <c r="C879" s="362"/>
      <c r="D879" s="362"/>
      <c r="E879" s="362"/>
      <c r="F879" s="362"/>
      <c r="G879" s="362"/>
      <c r="H879" s="362"/>
      <c r="I879" s="362"/>
      <c r="J879" s="362"/>
      <c r="K879" s="362"/>
      <c r="L879" s="362"/>
      <c r="M879" s="362"/>
      <c r="N879" s="362"/>
      <c r="O879" s="362"/>
      <c r="P879" s="362"/>
      <c r="Q879" s="362"/>
      <c r="R879" s="362"/>
      <c r="S879" s="362"/>
      <c r="T879" s="362"/>
      <c r="U879" s="362"/>
      <c r="V879" s="461"/>
      <c r="W879" s="465"/>
      <c r="X879" s="362"/>
      <c r="Y879" s="362"/>
      <c r="Z879" s="362"/>
    </row>
    <row r="880" spans="1:26" ht="21.75" customHeight="1" x14ac:dyDescent="0.2">
      <c r="A880" s="362"/>
      <c r="B880" s="362"/>
      <c r="C880" s="362"/>
      <c r="D880" s="362"/>
      <c r="E880" s="362"/>
      <c r="F880" s="362"/>
      <c r="G880" s="362"/>
      <c r="H880" s="362"/>
      <c r="I880" s="362"/>
      <c r="J880" s="362"/>
      <c r="K880" s="362"/>
      <c r="L880" s="362"/>
      <c r="M880" s="362"/>
      <c r="N880" s="362"/>
      <c r="O880" s="362"/>
      <c r="P880" s="362"/>
      <c r="Q880" s="362"/>
      <c r="R880" s="362"/>
      <c r="S880" s="362"/>
      <c r="T880" s="362"/>
      <c r="U880" s="362"/>
      <c r="V880" s="461"/>
      <c r="W880" s="465"/>
      <c r="X880" s="362"/>
      <c r="Y880" s="362"/>
      <c r="Z880" s="362"/>
    </row>
    <row r="881" spans="1:26" ht="21.75" customHeight="1" x14ac:dyDescent="0.2">
      <c r="A881" s="362"/>
      <c r="B881" s="362"/>
      <c r="C881" s="362"/>
      <c r="D881" s="362"/>
      <c r="E881" s="362"/>
      <c r="F881" s="362"/>
      <c r="G881" s="362"/>
      <c r="H881" s="362"/>
      <c r="I881" s="362"/>
      <c r="J881" s="362"/>
      <c r="K881" s="362"/>
      <c r="L881" s="362"/>
      <c r="M881" s="362"/>
      <c r="N881" s="362"/>
      <c r="O881" s="362"/>
      <c r="P881" s="362"/>
      <c r="Q881" s="362"/>
      <c r="R881" s="362"/>
      <c r="S881" s="362"/>
      <c r="T881" s="362"/>
      <c r="U881" s="362"/>
      <c r="V881" s="461"/>
      <c r="W881" s="465"/>
      <c r="X881" s="362"/>
      <c r="Y881" s="362"/>
      <c r="Z881" s="362"/>
    </row>
    <row r="882" spans="1:26" ht="21.75" customHeight="1" x14ac:dyDescent="0.2">
      <c r="A882" s="362"/>
      <c r="B882" s="362"/>
      <c r="C882" s="362"/>
      <c r="D882" s="362"/>
      <c r="E882" s="362"/>
      <c r="F882" s="362"/>
      <c r="G882" s="362"/>
      <c r="H882" s="362"/>
      <c r="I882" s="362"/>
      <c r="J882" s="362"/>
      <c r="K882" s="362"/>
      <c r="L882" s="362"/>
      <c r="M882" s="362"/>
      <c r="N882" s="362"/>
      <c r="O882" s="362"/>
      <c r="P882" s="362"/>
      <c r="Q882" s="362"/>
      <c r="R882" s="362"/>
      <c r="S882" s="362"/>
      <c r="T882" s="362"/>
      <c r="U882" s="362"/>
      <c r="V882" s="461"/>
      <c r="W882" s="465"/>
      <c r="X882" s="362"/>
      <c r="Y882" s="362"/>
      <c r="Z882" s="362"/>
    </row>
    <row r="883" spans="1:26" ht="21.75" customHeight="1" x14ac:dyDescent="0.2">
      <c r="A883" s="362"/>
      <c r="B883" s="362"/>
      <c r="C883" s="362"/>
      <c r="D883" s="362"/>
      <c r="E883" s="362"/>
      <c r="F883" s="362"/>
      <c r="G883" s="362"/>
      <c r="H883" s="362"/>
      <c r="I883" s="362"/>
      <c r="J883" s="362"/>
      <c r="K883" s="362"/>
      <c r="L883" s="362"/>
      <c r="M883" s="362"/>
      <c r="N883" s="362"/>
      <c r="O883" s="362"/>
      <c r="P883" s="362"/>
      <c r="Q883" s="362"/>
      <c r="R883" s="362"/>
      <c r="S883" s="362"/>
      <c r="T883" s="362"/>
      <c r="U883" s="362"/>
      <c r="V883" s="461"/>
      <c r="W883" s="465"/>
      <c r="X883" s="362"/>
      <c r="Y883" s="362"/>
      <c r="Z883" s="362"/>
    </row>
    <row r="884" spans="1:26" ht="21.75" customHeight="1" x14ac:dyDescent="0.2">
      <c r="A884" s="362"/>
      <c r="B884" s="362"/>
      <c r="C884" s="362"/>
      <c r="D884" s="362"/>
      <c r="E884" s="362"/>
      <c r="F884" s="362"/>
      <c r="G884" s="362"/>
      <c r="H884" s="362"/>
      <c r="I884" s="362"/>
      <c r="J884" s="362"/>
      <c r="K884" s="362"/>
      <c r="L884" s="362"/>
      <c r="M884" s="362"/>
      <c r="N884" s="362"/>
      <c r="O884" s="362"/>
      <c r="P884" s="362"/>
      <c r="Q884" s="362"/>
      <c r="R884" s="362"/>
      <c r="S884" s="362"/>
      <c r="T884" s="362"/>
      <c r="U884" s="362"/>
      <c r="V884" s="461"/>
      <c r="W884" s="465"/>
      <c r="X884" s="362"/>
      <c r="Y884" s="362"/>
      <c r="Z884" s="362"/>
    </row>
    <row r="885" spans="1:26" ht="21.75" customHeight="1" x14ac:dyDescent="0.2">
      <c r="A885" s="362"/>
      <c r="B885" s="362"/>
      <c r="C885" s="362"/>
      <c r="D885" s="362"/>
      <c r="E885" s="362"/>
      <c r="F885" s="362"/>
      <c r="G885" s="362"/>
      <c r="H885" s="362"/>
      <c r="I885" s="362"/>
      <c r="J885" s="362"/>
      <c r="K885" s="362"/>
      <c r="L885" s="362"/>
      <c r="M885" s="362"/>
      <c r="N885" s="362"/>
      <c r="O885" s="362"/>
      <c r="P885" s="362"/>
      <c r="Q885" s="362"/>
      <c r="R885" s="362"/>
      <c r="S885" s="362"/>
      <c r="T885" s="362"/>
      <c r="U885" s="362"/>
      <c r="V885" s="461"/>
      <c r="W885" s="465"/>
      <c r="X885" s="362"/>
      <c r="Y885" s="362"/>
      <c r="Z885" s="362"/>
    </row>
    <row r="886" spans="1:26" ht="21.75" customHeight="1" x14ac:dyDescent="0.2">
      <c r="A886" s="362"/>
      <c r="B886" s="362"/>
      <c r="C886" s="362"/>
      <c r="D886" s="362"/>
      <c r="E886" s="362"/>
      <c r="F886" s="362"/>
      <c r="G886" s="362"/>
      <c r="H886" s="362"/>
      <c r="I886" s="362"/>
      <c r="J886" s="362"/>
      <c r="K886" s="362"/>
      <c r="L886" s="362"/>
      <c r="M886" s="362"/>
      <c r="N886" s="362"/>
      <c r="O886" s="362"/>
      <c r="P886" s="362"/>
      <c r="Q886" s="362"/>
      <c r="R886" s="362"/>
      <c r="S886" s="362"/>
      <c r="T886" s="362"/>
      <c r="U886" s="362"/>
      <c r="V886" s="461"/>
      <c r="W886" s="465"/>
      <c r="X886" s="362"/>
      <c r="Y886" s="362"/>
      <c r="Z886" s="362"/>
    </row>
    <row r="887" spans="1:26" ht="21.75" customHeight="1" x14ac:dyDescent="0.2">
      <c r="A887" s="362"/>
      <c r="B887" s="362"/>
      <c r="C887" s="362"/>
      <c r="D887" s="362"/>
      <c r="E887" s="362"/>
      <c r="F887" s="362"/>
      <c r="G887" s="362"/>
      <c r="H887" s="362"/>
      <c r="I887" s="362"/>
      <c r="J887" s="362"/>
      <c r="K887" s="362"/>
      <c r="L887" s="362"/>
      <c r="M887" s="362"/>
      <c r="N887" s="362"/>
      <c r="O887" s="362"/>
      <c r="P887" s="362"/>
      <c r="Q887" s="362"/>
      <c r="R887" s="362"/>
      <c r="S887" s="362"/>
      <c r="T887" s="362"/>
      <c r="U887" s="362"/>
      <c r="V887" s="461"/>
      <c r="W887" s="465"/>
      <c r="X887" s="362"/>
      <c r="Y887" s="362"/>
      <c r="Z887" s="362"/>
    </row>
    <row r="888" spans="1:26" ht="21.75" customHeight="1" x14ac:dyDescent="0.2">
      <c r="A888" s="362"/>
      <c r="B888" s="362"/>
      <c r="C888" s="362"/>
      <c r="D888" s="362"/>
      <c r="E888" s="362"/>
      <c r="F888" s="362"/>
      <c r="G888" s="362"/>
      <c r="H888" s="362"/>
      <c r="I888" s="362"/>
      <c r="J888" s="362"/>
      <c r="K888" s="362"/>
      <c r="L888" s="362"/>
      <c r="M888" s="362"/>
      <c r="N888" s="362"/>
      <c r="O888" s="362"/>
      <c r="P888" s="362"/>
      <c r="Q888" s="362"/>
      <c r="R888" s="362"/>
      <c r="S888" s="362"/>
      <c r="T888" s="362"/>
      <c r="U888" s="362"/>
      <c r="V888" s="461"/>
      <c r="W888" s="465"/>
      <c r="X888" s="362"/>
      <c r="Y888" s="362"/>
      <c r="Z888" s="362"/>
    </row>
    <row r="889" spans="1:26" ht="21.75" customHeight="1" x14ac:dyDescent="0.2">
      <c r="A889" s="362"/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362"/>
      <c r="M889" s="362"/>
      <c r="N889" s="362"/>
      <c r="O889" s="362"/>
      <c r="P889" s="362"/>
      <c r="Q889" s="362"/>
      <c r="R889" s="362"/>
      <c r="S889" s="362"/>
      <c r="T889" s="362"/>
      <c r="U889" s="362"/>
      <c r="V889" s="461"/>
      <c r="W889" s="465"/>
      <c r="X889" s="362"/>
      <c r="Y889" s="362"/>
      <c r="Z889" s="362"/>
    </row>
    <row r="890" spans="1:26" ht="21.75" customHeight="1" x14ac:dyDescent="0.2">
      <c r="A890" s="362"/>
      <c r="B890" s="362"/>
      <c r="C890" s="362"/>
      <c r="D890" s="362"/>
      <c r="E890" s="362"/>
      <c r="F890" s="362"/>
      <c r="G890" s="362"/>
      <c r="H890" s="362"/>
      <c r="I890" s="362"/>
      <c r="J890" s="362"/>
      <c r="K890" s="362"/>
      <c r="L890" s="362"/>
      <c r="M890" s="362"/>
      <c r="N890" s="362"/>
      <c r="O890" s="362"/>
      <c r="P890" s="362"/>
      <c r="Q890" s="362"/>
      <c r="R890" s="362"/>
      <c r="S890" s="362"/>
      <c r="T890" s="362"/>
      <c r="U890" s="362"/>
      <c r="V890" s="461"/>
      <c r="W890" s="465"/>
      <c r="X890" s="362"/>
      <c r="Y890" s="362"/>
      <c r="Z890" s="362"/>
    </row>
    <row r="891" spans="1:26" ht="21.75" customHeight="1" x14ac:dyDescent="0.2">
      <c r="A891" s="362"/>
      <c r="B891" s="362"/>
      <c r="C891" s="362"/>
      <c r="D891" s="362"/>
      <c r="E891" s="362"/>
      <c r="F891" s="362"/>
      <c r="G891" s="362"/>
      <c r="H891" s="362"/>
      <c r="I891" s="362"/>
      <c r="J891" s="362"/>
      <c r="K891" s="362"/>
      <c r="L891" s="362"/>
      <c r="M891" s="362"/>
      <c r="N891" s="362"/>
      <c r="O891" s="362"/>
      <c r="P891" s="362"/>
      <c r="Q891" s="362"/>
      <c r="R891" s="362"/>
      <c r="S891" s="362"/>
      <c r="T891" s="362"/>
      <c r="U891" s="362"/>
      <c r="V891" s="461"/>
      <c r="W891" s="465"/>
      <c r="X891" s="362"/>
      <c r="Y891" s="362"/>
      <c r="Z891" s="362"/>
    </row>
    <row r="892" spans="1:26" ht="21.75" customHeight="1" x14ac:dyDescent="0.2">
      <c r="A892" s="362"/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2"/>
      <c r="P892" s="362"/>
      <c r="Q892" s="362"/>
      <c r="R892" s="362"/>
      <c r="S892" s="362"/>
      <c r="T892" s="362"/>
      <c r="U892" s="362"/>
      <c r="V892" s="461"/>
      <c r="W892" s="465"/>
      <c r="X892" s="362"/>
      <c r="Y892" s="362"/>
      <c r="Z892" s="362"/>
    </row>
    <row r="893" spans="1:26" ht="21.75" customHeight="1" x14ac:dyDescent="0.2">
      <c r="A893" s="362"/>
      <c r="B893" s="362"/>
      <c r="C893" s="362"/>
      <c r="D893" s="362"/>
      <c r="E893" s="362"/>
      <c r="F893" s="362"/>
      <c r="G893" s="362"/>
      <c r="H893" s="362"/>
      <c r="I893" s="362"/>
      <c r="J893" s="362"/>
      <c r="K893" s="362"/>
      <c r="L893" s="362"/>
      <c r="M893" s="362"/>
      <c r="N893" s="362"/>
      <c r="O893" s="362"/>
      <c r="P893" s="362"/>
      <c r="Q893" s="362"/>
      <c r="R893" s="362"/>
      <c r="S893" s="362"/>
      <c r="T893" s="362"/>
      <c r="U893" s="362"/>
      <c r="V893" s="461"/>
      <c r="W893" s="465"/>
      <c r="X893" s="362"/>
      <c r="Y893" s="362"/>
      <c r="Z893" s="362"/>
    </row>
    <row r="894" spans="1:26" ht="21.75" customHeight="1" x14ac:dyDescent="0.2">
      <c r="A894" s="362"/>
      <c r="B894" s="362"/>
      <c r="C894" s="362"/>
      <c r="D894" s="362"/>
      <c r="E894" s="362"/>
      <c r="F894" s="362"/>
      <c r="G894" s="362"/>
      <c r="H894" s="362"/>
      <c r="I894" s="362"/>
      <c r="J894" s="362"/>
      <c r="K894" s="362"/>
      <c r="L894" s="362"/>
      <c r="M894" s="362"/>
      <c r="N894" s="362"/>
      <c r="O894" s="362"/>
      <c r="P894" s="362"/>
      <c r="Q894" s="362"/>
      <c r="R894" s="362"/>
      <c r="S894" s="362"/>
      <c r="T894" s="362"/>
      <c r="U894" s="362"/>
      <c r="V894" s="461"/>
      <c r="W894" s="465"/>
      <c r="X894" s="362"/>
      <c r="Y894" s="362"/>
      <c r="Z894" s="362"/>
    </row>
    <row r="895" spans="1:26" ht="21.75" customHeight="1" x14ac:dyDescent="0.2">
      <c r="A895" s="362"/>
      <c r="B895" s="362"/>
      <c r="C895" s="362"/>
      <c r="D895" s="362"/>
      <c r="E895" s="362"/>
      <c r="F895" s="362"/>
      <c r="G895" s="362"/>
      <c r="H895" s="362"/>
      <c r="I895" s="362"/>
      <c r="J895" s="362"/>
      <c r="K895" s="362"/>
      <c r="L895" s="362"/>
      <c r="M895" s="362"/>
      <c r="N895" s="362"/>
      <c r="O895" s="362"/>
      <c r="P895" s="362"/>
      <c r="Q895" s="362"/>
      <c r="R895" s="362"/>
      <c r="S895" s="362"/>
      <c r="T895" s="362"/>
      <c r="U895" s="362"/>
      <c r="V895" s="461"/>
      <c r="W895" s="465"/>
      <c r="X895" s="362"/>
      <c r="Y895" s="362"/>
      <c r="Z895" s="362"/>
    </row>
    <row r="896" spans="1:26" ht="21.75" customHeight="1" x14ac:dyDescent="0.2">
      <c r="A896" s="362"/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461"/>
      <c r="W896" s="465"/>
      <c r="X896" s="362"/>
      <c r="Y896" s="362"/>
      <c r="Z896" s="362"/>
    </row>
    <row r="897" spans="1:26" ht="21.75" customHeight="1" x14ac:dyDescent="0.2">
      <c r="A897" s="362"/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  <c r="U897" s="362"/>
      <c r="V897" s="461"/>
      <c r="W897" s="465"/>
      <c r="X897" s="362"/>
      <c r="Y897" s="362"/>
      <c r="Z897" s="362"/>
    </row>
    <row r="898" spans="1:26" ht="21.75" customHeight="1" x14ac:dyDescent="0.2">
      <c r="A898" s="362"/>
      <c r="B898" s="362"/>
      <c r="C898" s="362"/>
      <c r="D898" s="362"/>
      <c r="E898" s="362"/>
      <c r="F898" s="362"/>
      <c r="G898" s="362"/>
      <c r="H898" s="362"/>
      <c r="I898" s="362"/>
      <c r="J898" s="362"/>
      <c r="K898" s="362"/>
      <c r="L898" s="362"/>
      <c r="M898" s="362"/>
      <c r="N898" s="362"/>
      <c r="O898" s="362"/>
      <c r="P898" s="362"/>
      <c r="Q898" s="362"/>
      <c r="R898" s="362"/>
      <c r="S898" s="362"/>
      <c r="T898" s="362"/>
      <c r="U898" s="362"/>
      <c r="V898" s="461"/>
      <c r="W898" s="465"/>
      <c r="X898" s="362"/>
      <c r="Y898" s="362"/>
      <c r="Z898" s="362"/>
    </row>
    <row r="899" spans="1:26" ht="21.75" customHeight="1" x14ac:dyDescent="0.2">
      <c r="A899" s="362"/>
      <c r="B899" s="362"/>
      <c r="C899" s="362"/>
      <c r="D899" s="362"/>
      <c r="E899" s="362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62"/>
      <c r="S899" s="362"/>
      <c r="T899" s="362"/>
      <c r="U899" s="362"/>
      <c r="V899" s="461"/>
      <c r="W899" s="465"/>
      <c r="X899" s="362"/>
      <c r="Y899" s="362"/>
      <c r="Z899" s="362"/>
    </row>
    <row r="900" spans="1:26" ht="21.75" customHeight="1" x14ac:dyDescent="0.2">
      <c r="A900" s="362"/>
      <c r="B900" s="362"/>
      <c r="C900" s="362"/>
      <c r="D900" s="362"/>
      <c r="E900" s="362"/>
      <c r="F900" s="362"/>
      <c r="G900" s="362"/>
      <c r="H900" s="362"/>
      <c r="I900" s="362"/>
      <c r="J900" s="362"/>
      <c r="K900" s="362"/>
      <c r="L900" s="362"/>
      <c r="M900" s="362"/>
      <c r="N900" s="362"/>
      <c r="O900" s="362"/>
      <c r="P900" s="362"/>
      <c r="Q900" s="362"/>
      <c r="R900" s="362"/>
      <c r="S900" s="362"/>
      <c r="T900" s="362"/>
      <c r="U900" s="362"/>
      <c r="V900" s="461"/>
      <c r="W900" s="465"/>
      <c r="X900" s="362"/>
      <c r="Y900" s="362"/>
      <c r="Z900" s="362"/>
    </row>
    <row r="901" spans="1:26" ht="21.75" customHeight="1" x14ac:dyDescent="0.2">
      <c r="A901" s="362"/>
      <c r="B901" s="362"/>
      <c r="C901" s="362"/>
      <c r="D901" s="362"/>
      <c r="E901" s="362"/>
      <c r="F901" s="362"/>
      <c r="G901" s="362"/>
      <c r="H901" s="362"/>
      <c r="I901" s="362"/>
      <c r="J901" s="362"/>
      <c r="K901" s="362"/>
      <c r="L901" s="362"/>
      <c r="M901" s="362"/>
      <c r="N901" s="362"/>
      <c r="O901" s="362"/>
      <c r="P901" s="362"/>
      <c r="Q901" s="362"/>
      <c r="R901" s="362"/>
      <c r="S901" s="362"/>
      <c r="T901" s="362"/>
      <c r="U901" s="362"/>
      <c r="V901" s="461"/>
      <c r="W901" s="465"/>
      <c r="X901" s="362"/>
      <c r="Y901" s="362"/>
      <c r="Z901" s="362"/>
    </row>
    <row r="902" spans="1:26" ht="21.75" customHeight="1" x14ac:dyDescent="0.2">
      <c r="A902" s="362"/>
      <c r="B902" s="362"/>
      <c r="C902" s="362"/>
      <c r="D902" s="362"/>
      <c r="E902" s="362"/>
      <c r="F902" s="362"/>
      <c r="G902" s="362"/>
      <c r="H902" s="362"/>
      <c r="I902" s="362"/>
      <c r="J902" s="362"/>
      <c r="K902" s="362"/>
      <c r="L902" s="362"/>
      <c r="M902" s="362"/>
      <c r="N902" s="362"/>
      <c r="O902" s="362"/>
      <c r="P902" s="362"/>
      <c r="Q902" s="362"/>
      <c r="R902" s="362"/>
      <c r="S902" s="362"/>
      <c r="T902" s="362"/>
      <c r="U902" s="362"/>
      <c r="V902" s="461"/>
      <c r="W902" s="465"/>
      <c r="X902" s="362"/>
      <c r="Y902" s="362"/>
      <c r="Z902" s="362"/>
    </row>
    <row r="903" spans="1:26" ht="21.75" customHeight="1" x14ac:dyDescent="0.2">
      <c r="A903" s="362"/>
      <c r="B903" s="362"/>
      <c r="C903" s="362"/>
      <c r="D903" s="362"/>
      <c r="E903" s="362"/>
      <c r="F903" s="362"/>
      <c r="G903" s="362"/>
      <c r="H903" s="362"/>
      <c r="I903" s="362"/>
      <c r="J903" s="362"/>
      <c r="K903" s="362"/>
      <c r="L903" s="362"/>
      <c r="M903" s="362"/>
      <c r="N903" s="362"/>
      <c r="O903" s="362"/>
      <c r="P903" s="362"/>
      <c r="Q903" s="362"/>
      <c r="R903" s="362"/>
      <c r="S903" s="362"/>
      <c r="T903" s="362"/>
      <c r="U903" s="362"/>
      <c r="V903" s="461"/>
      <c r="W903" s="465"/>
      <c r="X903" s="362"/>
      <c r="Y903" s="362"/>
      <c r="Z903" s="362"/>
    </row>
    <row r="904" spans="1:26" ht="21.75" customHeight="1" x14ac:dyDescent="0.2">
      <c r="A904" s="362"/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362"/>
      <c r="M904" s="362"/>
      <c r="N904" s="362"/>
      <c r="O904" s="362"/>
      <c r="P904" s="362"/>
      <c r="Q904" s="362"/>
      <c r="R904" s="362"/>
      <c r="S904" s="362"/>
      <c r="T904" s="362"/>
      <c r="U904" s="362"/>
      <c r="V904" s="461"/>
      <c r="W904" s="465"/>
      <c r="X904" s="362"/>
      <c r="Y904" s="362"/>
      <c r="Z904" s="362"/>
    </row>
    <row r="905" spans="1:26" ht="21.75" customHeight="1" x14ac:dyDescent="0.2">
      <c r="A905" s="362"/>
      <c r="B905" s="362"/>
      <c r="C905" s="362"/>
      <c r="D905" s="362"/>
      <c r="E905" s="362"/>
      <c r="F905" s="362"/>
      <c r="G905" s="362"/>
      <c r="H905" s="362"/>
      <c r="I905" s="362"/>
      <c r="J905" s="362"/>
      <c r="K905" s="362"/>
      <c r="L905" s="362"/>
      <c r="M905" s="362"/>
      <c r="N905" s="362"/>
      <c r="O905" s="362"/>
      <c r="P905" s="362"/>
      <c r="Q905" s="362"/>
      <c r="R905" s="362"/>
      <c r="S905" s="362"/>
      <c r="T905" s="362"/>
      <c r="U905" s="362"/>
      <c r="V905" s="461"/>
      <c r="W905" s="465"/>
      <c r="X905" s="362"/>
      <c r="Y905" s="362"/>
      <c r="Z905" s="362"/>
    </row>
    <row r="906" spans="1:26" ht="21.75" customHeight="1" x14ac:dyDescent="0.2">
      <c r="A906" s="362"/>
      <c r="B906" s="362"/>
      <c r="C906" s="362"/>
      <c r="D906" s="362"/>
      <c r="E906" s="362"/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461"/>
      <c r="W906" s="465"/>
      <c r="X906" s="362"/>
      <c r="Y906" s="362"/>
      <c r="Z906" s="362"/>
    </row>
    <row r="907" spans="1:26" ht="21.75" customHeight="1" x14ac:dyDescent="0.2">
      <c r="A907" s="362"/>
      <c r="B907" s="362"/>
      <c r="C907" s="362"/>
      <c r="D907" s="362"/>
      <c r="E907" s="362"/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461"/>
      <c r="W907" s="465"/>
      <c r="X907" s="362"/>
      <c r="Y907" s="362"/>
      <c r="Z907" s="362"/>
    </row>
    <row r="908" spans="1:26" ht="21.75" customHeight="1" x14ac:dyDescent="0.2">
      <c r="A908" s="362"/>
      <c r="B908" s="362"/>
      <c r="C908" s="362"/>
      <c r="D908" s="362"/>
      <c r="E908" s="362"/>
      <c r="F908" s="362"/>
      <c r="G908" s="362"/>
      <c r="H908" s="362"/>
      <c r="I908" s="362"/>
      <c r="J908" s="362"/>
      <c r="K908" s="362"/>
      <c r="L908" s="362"/>
      <c r="M908" s="362"/>
      <c r="N908" s="362"/>
      <c r="O908" s="362"/>
      <c r="P908" s="362"/>
      <c r="Q908" s="362"/>
      <c r="R908" s="362"/>
      <c r="S908" s="362"/>
      <c r="T908" s="362"/>
      <c r="U908" s="362"/>
      <c r="V908" s="461"/>
      <c r="W908" s="465"/>
      <c r="X908" s="362"/>
      <c r="Y908" s="362"/>
      <c r="Z908" s="362"/>
    </row>
    <row r="909" spans="1:26" ht="21.75" customHeight="1" x14ac:dyDescent="0.2">
      <c r="A909" s="362"/>
      <c r="B909" s="362"/>
      <c r="C909" s="362"/>
      <c r="D909" s="362"/>
      <c r="E909" s="362"/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461"/>
      <c r="W909" s="465"/>
      <c r="X909" s="362"/>
      <c r="Y909" s="362"/>
      <c r="Z909" s="362"/>
    </row>
    <row r="910" spans="1:26" ht="21.75" customHeight="1" x14ac:dyDescent="0.2">
      <c r="A910" s="362"/>
      <c r="B910" s="362"/>
      <c r="C910" s="362"/>
      <c r="D910" s="362"/>
      <c r="E910" s="362"/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461"/>
      <c r="W910" s="465"/>
      <c r="X910" s="362"/>
      <c r="Y910" s="362"/>
      <c r="Z910" s="362"/>
    </row>
    <row r="911" spans="1:26" ht="21.75" customHeight="1" x14ac:dyDescent="0.2">
      <c r="A911" s="362"/>
      <c r="B911" s="362"/>
      <c r="C911" s="362"/>
      <c r="D911" s="362"/>
      <c r="E911" s="362"/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461"/>
      <c r="W911" s="465"/>
      <c r="X911" s="362"/>
      <c r="Y911" s="362"/>
      <c r="Z911" s="362"/>
    </row>
    <row r="912" spans="1:26" ht="21.75" customHeight="1" x14ac:dyDescent="0.2">
      <c r="A912" s="362"/>
      <c r="B912" s="362"/>
      <c r="C912" s="362"/>
      <c r="D912" s="362"/>
      <c r="E912" s="362"/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461"/>
      <c r="W912" s="465"/>
      <c r="X912" s="362"/>
      <c r="Y912" s="362"/>
      <c r="Z912" s="362"/>
    </row>
    <row r="913" spans="1:26" ht="21.75" customHeight="1" x14ac:dyDescent="0.2">
      <c r="A913" s="362"/>
      <c r="B913" s="362"/>
      <c r="C913" s="362"/>
      <c r="D913" s="362"/>
      <c r="E913" s="362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461"/>
      <c r="W913" s="465"/>
      <c r="X913" s="362"/>
      <c r="Y913" s="362"/>
      <c r="Z913" s="362"/>
    </row>
    <row r="914" spans="1:26" ht="21.75" customHeight="1" x14ac:dyDescent="0.2">
      <c r="A914" s="362"/>
      <c r="B914" s="362"/>
      <c r="C914" s="362"/>
      <c r="D914" s="362"/>
      <c r="E914" s="362"/>
      <c r="F914" s="362"/>
      <c r="G914" s="362"/>
      <c r="H914" s="362"/>
      <c r="I914" s="362"/>
      <c r="J914" s="362"/>
      <c r="K914" s="362"/>
      <c r="L914" s="362"/>
      <c r="M914" s="362"/>
      <c r="N914" s="362"/>
      <c r="O914" s="362"/>
      <c r="P914" s="362"/>
      <c r="Q914" s="362"/>
      <c r="R914" s="362"/>
      <c r="S914" s="362"/>
      <c r="T914" s="362"/>
      <c r="U914" s="362"/>
      <c r="V914" s="461"/>
      <c r="W914" s="465"/>
      <c r="X914" s="362"/>
      <c r="Y914" s="362"/>
      <c r="Z914" s="362"/>
    </row>
    <row r="915" spans="1:26" ht="21.75" customHeight="1" x14ac:dyDescent="0.2">
      <c r="A915" s="362"/>
      <c r="B915" s="362"/>
      <c r="C915" s="362"/>
      <c r="D915" s="362"/>
      <c r="E915" s="362"/>
      <c r="F915" s="362"/>
      <c r="G915" s="362"/>
      <c r="H915" s="362"/>
      <c r="I915" s="362"/>
      <c r="J915" s="362"/>
      <c r="K915" s="362"/>
      <c r="L915" s="362"/>
      <c r="M915" s="362"/>
      <c r="N915" s="362"/>
      <c r="O915" s="362"/>
      <c r="P915" s="362"/>
      <c r="Q915" s="362"/>
      <c r="R915" s="362"/>
      <c r="S915" s="362"/>
      <c r="T915" s="362"/>
      <c r="U915" s="362"/>
      <c r="V915" s="461"/>
      <c r="W915" s="465"/>
      <c r="X915" s="362"/>
      <c r="Y915" s="362"/>
      <c r="Z915" s="362"/>
    </row>
    <row r="916" spans="1:26" ht="21.75" customHeight="1" x14ac:dyDescent="0.2">
      <c r="A916" s="362"/>
      <c r="B916" s="362"/>
      <c r="C916" s="362"/>
      <c r="D916" s="362"/>
      <c r="E916" s="362"/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461"/>
      <c r="W916" s="465"/>
      <c r="X916" s="362"/>
      <c r="Y916" s="362"/>
      <c r="Z916" s="362"/>
    </row>
    <row r="917" spans="1:26" ht="21.75" customHeight="1" x14ac:dyDescent="0.2">
      <c r="A917" s="362"/>
      <c r="B917" s="362"/>
      <c r="C917" s="362"/>
      <c r="D917" s="362"/>
      <c r="E917" s="362"/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461"/>
      <c r="W917" s="465"/>
      <c r="X917" s="362"/>
      <c r="Y917" s="362"/>
      <c r="Z917" s="362"/>
    </row>
    <row r="918" spans="1:26" ht="21.75" customHeight="1" x14ac:dyDescent="0.2">
      <c r="A918" s="362"/>
      <c r="B918" s="362"/>
      <c r="C918" s="362"/>
      <c r="D918" s="362"/>
      <c r="E918" s="362"/>
      <c r="F918" s="362"/>
      <c r="G918" s="362"/>
      <c r="H918" s="362"/>
      <c r="I918" s="362"/>
      <c r="J918" s="362"/>
      <c r="K918" s="362"/>
      <c r="L918" s="362"/>
      <c r="M918" s="362"/>
      <c r="N918" s="362"/>
      <c r="O918" s="362"/>
      <c r="P918" s="362"/>
      <c r="Q918" s="362"/>
      <c r="R918" s="362"/>
      <c r="S918" s="362"/>
      <c r="T918" s="362"/>
      <c r="U918" s="362"/>
      <c r="V918" s="461"/>
      <c r="W918" s="465"/>
      <c r="X918" s="362"/>
      <c r="Y918" s="362"/>
      <c r="Z918" s="362"/>
    </row>
    <row r="919" spans="1:26" ht="21.75" customHeight="1" x14ac:dyDescent="0.2">
      <c r="A919" s="362"/>
      <c r="B919" s="362"/>
      <c r="C919" s="362"/>
      <c r="D919" s="362"/>
      <c r="E919" s="362"/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461"/>
      <c r="W919" s="465"/>
      <c r="X919" s="362"/>
      <c r="Y919" s="362"/>
      <c r="Z919" s="362"/>
    </row>
    <row r="920" spans="1:26" ht="21.75" customHeight="1" x14ac:dyDescent="0.2">
      <c r="A920" s="362"/>
      <c r="B920" s="362"/>
      <c r="C920" s="362"/>
      <c r="D920" s="362"/>
      <c r="E920" s="362"/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461"/>
      <c r="W920" s="465"/>
      <c r="X920" s="362"/>
      <c r="Y920" s="362"/>
      <c r="Z920" s="362"/>
    </row>
    <row r="921" spans="1:26" ht="21.75" customHeight="1" x14ac:dyDescent="0.2">
      <c r="A921" s="362"/>
      <c r="B921" s="362"/>
      <c r="C921" s="362"/>
      <c r="D921" s="362"/>
      <c r="E921" s="362"/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461"/>
      <c r="W921" s="465"/>
      <c r="X921" s="362"/>
      <c r="Y921" s="362"/>
      <c r="Z921" s="362"/>
    </row>
    <row r="922" spans="1:26" ht="21.75" customHeight="1" x14ac:dyDescent="0.2">
      <c r="A922" s="362"/>
      <c r="B922" s="362"/>
      <c r="C922" s="362"/>
      <c r="D922" s="362"/>
      <c r="E922" s="362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461"/>
      <c r="W922" s="465"/>
      <c r="X922" s="362"/>
      <c r="Y922" s="362"/>
      <c r="Z922" s="362"/>
    </row>
    <row r="923" spans="1:26" ht="21.75" customHeight="1" x14ac:dyDescent="0.2">
      <c r="A923" s="362"/>
      <c r="B923" s="362"/>
      <c r="C923" s="362"/>
      <c r="D923" s="362"/>
      <c r="E923" s="362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461"/>
      <c r="W923" s="465"/>
      <c r="X923" s="362"/>
      <c r="Y923" s="362"/>
      <c r="Z923" s="362"/>
    </row>
    <row r="924" spans="1:26" ht="21.75" customHeight="1" x14ac:dyDescent="0.2">
      <c r="A924" s="362"/>
      <c r="B924" s="362"/>
      <c r="C924" s="362"/>
      <c r="D924" s="362"/>
      <c r="E924" s="362"/>
      <c r="F924" s="362"/>
      <c r="G924" s="362"/>
      <c r="H924" s="362"/>
      <c r="I924" s="362"/>
      <c r="J924" s="362"/>
      <c r="K924" s="362"/>
      <c r="L924" s="362"/>
      <c r="M924" s="362"/>
      <c r="N924" s="362"/>
      <c r="O924" s="362"/>
      <c r="P924" s="362"/>
      <c r="Q924" s="362"/>
      <c r="R924" s="362"/>
      <c r="S924" s="362"/>
      <c r="T924" s="362"/>
      <c r="U924" s="362"/>
      <c r="V924" s="461"/>
      <c r="W924" s="465"/>
      <c r="X924" s="362"/>
      <c r="Y924" s="362"/>
      <c r="Z924" s="362"/>
    </row>
    <row r="925" spans="1:26" ht="21.75" customHeight="1" x14ac:dyDescent="0.2">
      <c r="A925" s="362"/>
      <c r="B925" s="362"/>
      <c r="C925" s="362"/>
      <c r="D925" s="362"/>
      <c r="E925" s="362"/>
      <c r="F925" s="362"/>
      <c r="G925" s="362"/>
      <c r="H925" s="362"/>
      <c r="I925" s="362"/>
      <c r="J925" s="362"/>
      <c r="K925" s="362"/>
      <c r="L925" s="362"/>
      <c r="M925" s="362"/>
      <c r="N925" s="362"/>
      <c r="O925" s="362"/>
      <c r="P925" s="362"/>
      <c r="Q925" s="362"/>
      <c r="R925" s="362"/>
      <c r="S925" s="362"/>
      <c r="T925" s="362"/>
      <c r="U925" s="362"/>
      <c r="V925" s="461"/>
      <c r="W925" s="465"/>
      <c r="X925" s="362"/>
      <c r="Y925" s="362"/>
      <c r="Z925" s="362"/>
    </row>
    <row r="926" spans="1:26" ht="21.75" customHeight="1" x14ac:dyDescent="0.2">
      <c r="A926" s="362"/>
      <c r="B926" s="362"/>
      <c r="C926" s="362"/>
      <c r="D926" s="362"/>
      <c r="E926" s="362"/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461"/>
      <c r="W926" s="465"/>
      <c r="X926" s="362"/>
      <c r="Y926" s="362"/>
      <c r="Z926" s="362"/>
    </row>
    <row r="927" spans="1:26" ht="21.75" customHeight="1" x14ac:dyDescent="0.2">
      <c r="A927" s="362"/>
      <c r="B927" s="362"/>
      <c r="C927" s="362"/>
      <c r="D927" s="362"/>
      <c r="E927" s="362"/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461"/>
      <c r="W927" s="465"/>
      <c r="X927" s="362"/>
      <c r="Y927" s="362"/>
      <c r="Z927" s="362"/>
    </row>
    <row r="928" spans="1:26" ht="21.75" customHeight="1" x14ac:dyDescent="0.2">
      <c r="A928" s="362"/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461"/>
      <c r="W928" s="465"/>
      <c r="X928" s="362"/>
      <c r="Y928" s="362"/>
      <c r="Z928" s="362"/>
    </row>
    <row r="929" spans="1:26" ht="21.75" customHeight="1" x14ac:dyDescent="0.2">
      <c r="A929" s="362"/>
      <c r="B929" s="362"/>
      <c r="C929" s="362"/>
      <c r="D929" s="362"/>
      <c r="E929" s="362"/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461"/>
      <c r="W929" s="465"/>
      <c r="X929" s="362"/>
      <c r="Y929" s="362"/>
      <c r="Z929" s="362"/>
    </row>
    <row r="930" spans="1:26" ht="21.75" customHeight="1" x14ac:dyDescent="0.2">
      <c r="A930" s="362"/>
      <c r="B930" s="362"/>
      <c r="C930" s="362"/>
      <c r="D930" s="362"/>
      <c r="E930" s="362"/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461"/>
      <c r="W930" s="465"/>
      <c r="X930" s="362"/>
      <c r="Y930" s="362"/>
      <c r="Z930" s="362"/>
    </row>
    <row r="931" spans="1:26" ht="21.75" customHeight="1" x14ac:dyDescent="0.2">
      <c r="A931" s="362"/>
      <c r="B931" s="362"/>
      <c r="C931" s="362"/>
      <c r="D931" s="362"/>
      <c r="E931" s="362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461"/>
      <c r="W931" s="465"/>
      <c r="X931" s="362"/>
      <c r="Y931" s="362"/>
      <c r="Z931" s="362"/>
    </row>
    <row r="932" spans="1:26" ht="21.75" customHeight="1" x14ac:dyDescent="0.2">
      <c r="A932" s="362"/>
      <c r="B932" s="362"/>
      <c r="C932" s="362"/>
      <c r="D932" s="362"/>
      <c r="E932" s="362"/>
      <c r="F932" s="362"/>
      <c r="G932" s="362"/>
      <c r="H932" s="362"/>
      <c r="I932" s="362"/>
      <c r="J932" s="362"/>
      <c r="K932" s="362"/>
      <c r="L932" s="362"/>
      <c r="M932" s="362"/>
      <c r="N932" s="362"/>
      <c r="O932" s="362"/>
      <c r="P932" s="362"/>
      <c r="Q932" s="362"/>
      <c r="R932" s="362"/>
      <c r="S932" s="362"/>
      <c r="T932" s="362"/>
      <c r="U932" s="362"/>
      <c r="V932" s="461"/>
      <c r="W932" s="465"/>
      <c r="X932" s="362"/>
      <c r="Y932" s="362"/>
      <c r="Z932" s="362"/>
    </row>
    <row r="933" spans="1:26" ht="21.75" customHeight="1" x14ac:dyDescent="0.2">
      <c r="A933" s="362"/>
      <c r="B933" s="362"/>
      <c r="C933" s="362"/>
      <c r="D933" s="362"/>
      <c r="E933" s="362"/>
      <c r="F933" s="362"/>
      <c r="G933" s="362"/>
      <c r="H933" s="362"/>
      <c r="I933" s="362"/>
      <c r="J933" s="362"/>
      <c r="K933" s="362"/>
      <c r="L933" s="362"/>
      <c r="M933" s="362"/>
      <c r="N933" s="362"/>
      <c r="O933" s="362"/>
      <c r="P933" s="362"/>
      <c r="Q933" s="362"/>
      <c r="R933" s="362"/>
      <c r="S933" s="362"/>
      <c r="T933" s="362"/>
      <c r="U933" s="362"/>
      <c r="V933" s="461"/>
      <c r="W933" s="465"/>
      <c r="X933" s="362"/>
      <c r="Y933" s="362"/>
      <c r="Z933" s="362"/>
    </row>
    <row r="934" spans="1:26" ht="21.75" customHeight="1" x14ac:dyDescent="0.2">
      <c r="A934" s="362"/>
      <c r="B934" s="362"/>
      <c r="C934" s="362"/>
      <c r="D934" s="362"/>
      <c r="E934" s="362"/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461"/>
      <c r="W934" s="465"/>
      <c r="X934" s="362"/>
      <c r="Y934" s="362"/>
      <c r="Z934" s="362"/>
    </row>
    <row r="935" spans="1:26" ht="21.75" customHeight="1" x14ac:dyDescent="0.2">
      <c r="A935" s="362"/>
      <c r="B935" s="362"/>
      <c r="C935" s="362"/>
      <c r="D935" s="362"/>
      <c r="E935" s="362"/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461"/>
      <c r="W935" s="465"/>
      <c r="X935" s="362"/>
      <c r="Y935" s="362"/>
      <c r="Z935" s="362"/>
    </row>
    <row r="936" spans="1:26" ht="21.75" customHeight="1" x14ac:dyDescent="0.2">
      <c r="A936" s="362"/>
      <c r="B936" s="362"/>
      <c r="C936" s="362"/>
      <c r="D936" s="362"/>
      <c r="E936" s="362"/>
      <c r="F936" s="362"/>
      <c r="G936" s="362"/>
      <c r="H936" s="362"/>
      <c r="I936" s="362"/>
      <c r="J936" s="362"/>
      <c r="K936" s="362"/>
      <c r="L936" s="362"/>
      <c r="M936" s="362"/>
      <c r="N936" s="362"/>
      <c r="O936" s="362"/>
      <c r="P936" s="362"/>
      <c r="Q936" s="362"/>
      <c r="R936" s="362"/>
      <c r="S936" s="362"/>
      <c r="T936" s="362"/>
      <c r="U936" s="362"/>
      <c r="V936" s="461"/>
      <c r="W936" s="465"/>
      <c r="X936" s="362"/>
      <c r="Y936" s="362"/>
      <c r="Z936" s="362"/>
    </row>
    <row r="937" spans="1:26" ht="21.75" customHeight="1" x14ac:dyDescent="0.2">
      <c r="A937" s="362"/>
      <c r="B937" s="362"/>
      <c r="C937" s="362"/>
      <c r="D937" s="362"/>
      <c r="E937" s="362"/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461"/>
      <c r="W937" s="465"/>
      <c r="X937" s="362"/>
      <c r="Y937" s="362"/>
      <c r="Z937" s="362"/>
    </row>
    <row r="938" spans="1:26" ht="21.75" customHeight="1" x14ac:dyDescent="0.2">
      <c r="A938" s="362"/>
      <c r="B938" s="362"/>
      <c r="C938" s="362"/>
      <c r="D938" s="362"/>
      <c r="E938" s="362"/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461"/>
      <c r="W938" s="465"/>
      <c r="X938" s="362"/>
      <c r="Y938" s="362"/>
      <c r="Z938" s="362"/>
    </row>
    <row r="939" spans="1:26" ht="21.75" customHeight="1" x14ac:dyDescent="0.2">
      <c r="A939" s="362"/>
      <c r="B939" s="362"/>
      <c r="C939" s="362"/>
      <c r="D939" s="362"/>
      <c r="E939" s="362"/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461"/>
      <c r="W939" s="465"/>
      <c r="X939" s="362"/>
      <c r="Y939" s="362"/>
      <c r="Z939" s="362"/>
    </row>
    <row r="940" spans="1:26" ht="21.75" customHeight="1" x14ac:dyDescent="0.2">
      <c r="A940" s="362"/>
      <c r="B940" s="362"/>
      <c r="C940" s="362"/>
      <c r="D940" s="362"/>
      <c r="E940" s="362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461"/>
      <c r="W940" s="465"/>
      <c r="X940" s="362"/>
      <c r="Y940" s="362"/>
      <c r="Z940" s="362"/>
    </row>
    <row r="941" spans="1:26" ht="21.75" customHeight="1" x14ac:dyDescent="0.2">
      <c r="A941" s="362"/>
      <c r="B941" s="362"/>
      <c r="C941" s="362"/>
      <c r="D941" s="362"/>
      <c r="E941" s="362"/>
      <c r="F941" s="362"/>
      <c r="G941" s="362"/>
      <c r="H941" s="362"/>
      <c r="I941" s="362"/>
      <c r="J941" s="362"/>
      <c r="K941" s="362"/>
      <c r="L941" s="362"/>
      <c r="M941" s="362"/>
      <c r="N941" s="362"/>
      <c r="O941" s="362"/>
      <c r="P941" s="362"/>
      <c r="Q941" s="362"/>
      <c r="R941" s="362"/>
      <c r="S941" s="362"/>
      <c r="T941" s="362"/>
      <c r="U941" s="362"/>
      <c r="V941" s="461"/>
      <c r="W941" s="465"/>
      <c r="X941" s="362"/>
      <c r="Y941" s="362"/>
      <c r="Z941" s="362"/>
    </row>
    <row r="942" spans="1:26" ht="21.75" customHeight="1" x14ac:dyDescent="0.2">
      <c r="A942" s="362"/>
      <c r="B942" s="362"/>
      <c r="C942" s="362"/>
      <c r="D942" s="362"/>
      <c r="E942" s="362"/>
      <c r="F942" s="362"/>
      <c r="G942" s="362"/>
      <c r="H942" s="362"/>
      <c r="I942" s="362"/>
      <c r="J942" s="362"/>
      <c r="K942" s="362"/>
      <c r="L942" s="362"/>
      <c r="M942" s="362"/>
      <c r="N942" s="362"/>
      <c r="O942" s="362"/>
      <c r="P942" s="362"/>
      <c r="Q942" s="362"/>
      <c r="R942" s="362"/>
      <c r="S942" s="362"/>
      <c r="T942" s="362"/>
      <c r="U942" s="362"/>
      <c r="V942" s="461"/>
      <c r="W942" s="465"/>
      <c r="X942" s="362"/>
      <c r="Y942" s="362"/>
      <c r="Z942" s="362"/>
    </row>
    <row r="943" spans="1:26" ht="21.75" customHeight="1" x14ac:dyDescent="0.2">
      <c r="A943" s="362"/>
      <c r="B943" s="362"/>
      <c r="C943" s="362"/>
      <c r="D943" s="362"/>
      <c r="E943" s="362"/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461"/>
      <c r="W943" s="465"/>
      <c r="X943" s="362"/>
      <c r="Y943" s="362"/>
      <c r="Z943" s="362"/>
    </row>
    <row r="944" spans="1:26" ht="21.75" customHeight="1" x14ac:dyDescent="0.2">
      <c r="A944" s="362"/>
      <c r="B944" s="362"/>
      <c r="C944" s="362"/>
      <c r="D944" s="362"/>
      <c r="E944" s="362"/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461"/>
      <c r="W944" s="465"/>
      <c r="X944" s="362"/>
      <c r="Y944" s="362"/>
      <c r="Z944" s="362"/>
    </row>
    <row r="945" spans="1:26" ht="21.75" customHeight="1" x14ac:dyDescent="0.2">
      <c r="A945" s="362"/>
      <c r="B945" s="362"/>
      <c r="C945" s="362"/>
      <c r="D945" s="362"/>
      <c r="E945" s="362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62"/>
      <c r="S945" s="362"/>
      <c r="T945" s="362"/>
      <c r="U945" s="362"/>
      <c r="V945" s="461"/>
      <c r="W945" s="465"/>
      <c r="X945" s="362"/>
      <c r="Y945" s="362"/>
      <c r="Z945" s="362"/>
    </row>
    <row r="946" spans="1:26" ht="21.75" customHeight="1" x14ac:dyDescent="0.2">
      <c r="A946" s="362"/>
      <c r="B946" s="362"/>
      <c r="C946" s="362"/>
      <c r="D946" s="362"/>
      <c r="E946" s="362"/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461"/>
      <c r="W946" s="465"/>
      <c r="X946" s="362"/>
      <c r="Y946" s="362"/>
      <c r="Z946" s="362"/>
    </row>
    <row r="947" spans="1:26" ht="21.75" customHeight="1" x14ac:dyDescent="0.2">
      <c r="A947" s="362"/>
      <c r="B947" s="362"/>
      <c r="C947" s="362"/>
      <c r="D947" s="362"/>
      <c r="E947" s="362"/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461"/>
      <c r="W947" s="465"/>
      <c r="X947" s="362"/>
      <c r="Y947" s="362"/>
      <c r="Z947" s="362"/>
    </row>
    <row r="948" spans="1:26" ht="21.75" customHeight="1" x14ac:dyDescent="0.2">
      <c r="A948" s="362"/>
      <c r="B948" s="362"/>
      <c r="C948" s="362"/>
      <c r="D948" s="362"/>
      <c r="E948" s="362"/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461"/>
      <c r="W948" s="465"/>
      <c r="X948" s="362"/>
      <c r="Y948" s="362"/>
      <c r="Z948" s="362"/>
    </row>
    <row r="949" spans="1:26" ht="21.75" customHeight="1" x14ac:dyDescent="0.2">
      <c r="A949" s="362"/>
      <c r="B949" s="362"/>
      <c r="C949" s="362"/>
      <c r="D949" s="362"/>
      <c r="E949" s="362"/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461"/>
      <c r="W949" s="465"/>
      <c r="X949" s="362"/>
      <c r="Y949" s="362"/>
      <c r="Z949" s="362"/>
    </row>
    <row r="950" spans="1:26" ht="21.75" customHeight="1" x14ac:dyDescent="0.2">
      <c r="A950" s="362"/>
      <c r="B950" s="362"/>
      <c r="C950" s="362"/>
      <c r="D950" s="362"/>
      <c r="E950" s="362"/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461"/>
      <c r="W950" s="465"/>
      <c r="X950" s="362"/>
      <c r="Y950" s="362"/>
      <c r="Z950" s="362"/>
    </row>
    <row r="951" spans="1:26" ht="21.75" customHeight="1" x14ac:dyDescent="0.2">
      <c r="A951" s="362"/>
      <c r="B951" s="362"/>
      <c r="C951" s="362"/>
      <c r="D951" s="362"/>
      <c r="E951" s="362"/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461"/>
      <c r="W951" s="465"/>
      <c r="X951" s="362"/>
      <c r="Y951" s="362"/>
      <c r="Z951" s="362"/>
    </row>
    <row r="952" spans="1:26" ht="21.75" customHeight="1" x14ac:dyDescent="0.2">
      <c r="A952" s="362"/>
      <c r="B952" s="362"/>
      <c r="C952" s="362"/>
      <c r="D952" s="362"/>
      <c r="E952" s="362"/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461"/>
      <c r="W952" s="465"/>
      <c r="X952" s="362"/>
      <c r="Y952" s="362"/>
      <c r="Z952" s="362"/>
    </row>
    <row r="953" spans="1:26" ht="21.75" customHeight="1" x14ac:dyDescent="0.2">
      <c r="A953" s="362"/>
      <c r="B953" s="362"/>
      <c r="C953" s="362"/>
      <c r="D953" s="362"/>
      <c r="E953" s="362"/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461"/>
      <c r="W953" s="465"/>
      <c r="X953" s="362"/>
      <c r="Y953" s="362"/>
      <c r="Z953" s="362"/>
    </row>
    <row r="954" spans="1:26" ht="21.75" customHeight="1" x14ac:dyDescent="0.2">
      <c r="A954" s="362"/>
      <c r="B954" s="362"/>
      <c r="C954" s="362"/>
      <c r="D954" s="362"/>
      <c r="E954" s="362"/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461"/>
      <c r="W954" s="465"/>
      <c r="X954" s="362"/>
      <c r="Y954" s="362"/>
      <c r="Z954" s="362"/>
    </row>
    <row r="955" spans="1:26" ht="21.75" customHeight="1" x14ac:dyDescent="0.2">
      <c r="A955" s="362"/>
      <c r="B955" s="362"/>
      <c r="C955" s="362"/>
      <c r="D955" s="362"/>
      <c r="E955" s="362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461"/>
      <c r="W955" s="465"/>
      <c r="X955" s="362"/>
      <c r="Y955" s="362"/>
      <c r="Z955" s="362"/>
    </row>
    <row r="956" spans="1:26" ht="21.75" customHeight="1" x14ac:dyDescent="0.2">
      <c r="A956" s="362"/>
      <c r="B956" s="362"/>
      <c r="C956" s="362"/>
      <c r="D956" s="362"/>
      <c r="E956" s="362"/>
      <c r="F956" s="362"/>
      <c r="G956" s="362"/>
      <c r="H956" s="362"/>
      <c r="I956" s="362"/>
      <c r="J956" s="362"/>
      <c r="K956" s="362"/>
      <c r="L956" s="362"/>
      <c r="M956" s="362"/>
      <c r="N956" s="362"/>
      <c r="O956" s="362"/>
      <c r="P956" s="362"/>
      <c r="Q956" s="362"/>
      <c r="R956" s="362"/>
      <c r="S956" s="362"/>
      <c r="T956" s="362"/>
      <c r="U956" s="362"/>
      <c r="V956" s="461"/>
      <c r="W956" s="465"/>
      <c r="X956" s="362"/>
      <c r="Y956" s="362"/>
      <c r="Z956" s="362"/>
    </row>
    <row r="957" spans="1:26" ht="21.75" customHeight="1" x14ac:dyDescent="0.2">
      <c r="A957" s="362"/>
      <c r="B957" s="362"/>
      <c r="C957" s="362"/>
      <c r="D957" s="362"/>
      <c r="E957" s="362"/>
      <c r="F957" s="362"/>
      <c r="G957" s="362"/>
      <c r="H957" s="362"/>
      <c r="I957" s="362"/>
      <c r="J957" s="362"/>
      <c r="K957" s="362"/>
      <c r="L957" s="362"/>
      <c r="M957" s="362"/>
      <c r="N957" s="362"/>
      <c r="O957" s="362"/>
      <c r="P957" s="362"/>
      <c r="Q957" s="362"/>
      <c r="R957" s="362"/>
      <c r="S957" s="362"/>
      <c r="T957" s="362"/>
      <c r="U957" s="362"/>
      <c r="V957" s="461"/>
      <c r="W957" s="465"/>
      <c r="X957" s="362"/>
      <c r="Y957" s="362"/>
      <c r="Z957" s="362"/>
    </row>
    <row r="958" spans="1:26" ht="21.75" customHeight="1" x14ac:dyDescent="0.2">
      <c r="A958" s="362"/>
      <c r="B958" s="362"/>
      <c r="C958" s="362"/>
      <c r="D958" s="362"/>
      <c r="E958" s="362"/>
      <c r="F958" s="362"/>
      <c r="G958" s="362"/>
      <c r="H958" s="362"/>
      <c r="I958" s="362"/>
      <c r="J958" s="362"/>
      <c r="K958" s="362"/>
      <c r="L958" s="362"/>
      <c r="M958" s="362"/>
      <c r="N958" s="362"/>
      <c r="O958" s="362"/>
      <c r="P958" s="362"/>
      <c r="Q958" s="362"/>
      <c r="R958" s="362"/>
      <c r="S958" s="362"/>
      <c r="T958" s="362"/>
      <c r="U958" s="362"/>
      <c r="V958" s="461"/>
      <c r="W958" s="465"/>
      <c r="X958" s="362"/>
      <c r="Y958" s="362"/>
      <c r="Z958" s="362"/>
    </row>
    <row r="959" spans="1:26" ht="21.75" customHeight="1" x14ac:dyDescent="0.2">
      <c r="A959" s="362"/>
      <c r="B959" s="362"/>
      <c r="C959" s="362"/>
      <c r="D959" s="362"/>
      <c r="E959" s="362"/>
      <c r="F959" s="362"/>
      <c r="G959" s="362"/>
      <c r="H959" s="362"/>
      <c r="I959" s="362"/>
      <c r="J959" s="362"/>
      <c r="K959" s="362"/>
      <c r="L959" s="362"/>
      <c r="M959" s="362"/>
      <c r="N959" s="362"/>
      <c r="O959" s="362"/>
      <c r="P959" s="362"/>
      <c r="Q959" s="362"/>
      <c r="R959" s="362"/>
      <c r="S959" s="362"/>
      <c r="T959" s="362"/>
      <c r="U959" s="362"/>
      <c r="V959" s="461"/>
      <c r="W959" s="465"/>
      <c r="X959" s="362"/>
      <c r="Y959" s="362"/>
      <c r="Z959" s="362"/>
    </row>
    <row r="960" spans="1:26" ht="21.75" customHeight="1" x14ac:dyDescent="0.2">
      <c r="A960" s="362"/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461"/>
      <c r="W960" s="465"/>
      <c r="X960" s="362"/>
      <c r="Y960" s="362"/>
      <c r="Z960" s="362"/>
    </row>
    <row r="961" spans="1:26" ht="21.75" customHeight="1" x14ac:dyDescent="0.2">
      <c r="A961" s="362"/>
      <c r="B961" s="362"/>
      <c r="C961" s="362"/>
      <c r="D961" s="362"/>
      <c r="E961" s="362"/>
      <c r="F961" s="362"/>
      <c r="G961" s="362"/>
      <c r="H961" s="362"/>
      <c r="I961" s="362"/>
      <c r="J961" s="362"/>
      <c r="K961" s="362"/>
      <c r="L961" s="362"/>
      <c r="M961" s="362"/>
      <c r="N961" s="362"/>
      <c r="O961" s="362"/>
      <c r="P961" s="362"/>
      <c r="Q961" s="362"/>
      <c r="R961" s="362"/>
      <c r="S961" s="362"/>
      <c r="T961" s="362"/>
      <c r="U961" s="362"/>
      <c r="V961" s="461"/>
      <c r="W961" s="465"/>
      <c r="X961" s="362"/>
      <c r="Y961" s="362"/>
      <c r="Z961" s="362"/>
    </row>
    <row r="962" spans="1:26" ht="21.75" customHeight="1" x14ac:dyDescent="0.2">
      <c r="A962" s="362"/>
      <c r="B962" s="362"/>
      <c r="C962" s="362"/>
      <c r="D962" s="362"/>
      <c r="E962" s="362"/>
      <c r="F962" s="362"/>
      <c r="G962" s="362"/>
      <c r="H962" s="362"/>
      <c r="I962" s="362"/>
      <c r="J962" s="362"/>
      <c r="K962" s="362"/>
      <c r="L962" s="362"/>
      <c r="M962" s="362"/>
      <c r="N962" s="362"/>
      <c r="O962" s="362"/>
      <c r="P962" s="362"/>
      <c r="Q962" s="362"/>
      <c r="R962" s="362"/>
      <c r="S962" s="362"/>
      <c r="T962" s="362"/>
      <c r="U962" s="362"/>
      <c r="V962" s="461"/>
      <c r="W962" s="465"/>
      <c r="X962" s="362"/>
      <c r="Y962" s="362"/>
      <c r="Z962" s="362"/>
    </row>
    <row r="963" spans="1:26" ht="21.75" customHeight="1" x14ac:dyDescent="0.2">
      <c r="A963" s="362"/>
      <c r="B963" s="362"/>
      <c r="C963" s="362"/>
      <c r="D963" s="362"/>
      <c r="E963" s="362"/>
      <c r="F963" s="362"/>
      <c r="G963" s="362"/>
      <c r="H963" s="362"/>
      <c r="I963" s="362"/>
      <c r="J963" s="362"/>
      <c r="K963" s="362"/>
      <c r="L963" s="362"/>
      <c r="M963" s="362"/>
      <c r="N963" s="362"/>
      <c r="O963" s="362"/>
      <c r="P963" s="362"/>
      <c r="Q963" s="362"/>
      <c r="R963" s="362"/>
      <c r="S963" s="362"/>
      <c r="T963" s="362"/>
      <c r="U963" s="362"/>
      <c r="V963" s="461"/>
      <c r="W963" s="465"/>
      <c r="X963" s="362"/>
      <c r="Y963" s="362"/>
      <c r="Z963" s="362"/>
    </row>
    <row r="964" spans="1:26" ht="21.75" customHeight="1" x14ac:dyDescent="0.2">
      <c r="A964" s="362"/>
      <c r="B964" s="362"/>
      <c r="C964" s="362"/>
      <c r="D964" s="362"/>
      <c r="E964" s="362"/>
      <c r="F964" s="362"/>
      <c r="G964" s="362"/>
      <c r="H964" s="362"/>
      <c r="I964" s="362"/>
      <c r="J964" s="362"/>
      <c r="K964" s="362"/>
      <c r="L964" s="362"/>
      <c r="M964" s="362"/>
      <c r="N964" s="362"/>
      <c r="O964" s="362"/>
      <c r="P964" s="362"/>
      <c r="Q964" s="362"/>
      <c r="R964" s="362"/>
      <c r="S964" s="362"/>
      <c r="T964" s="362"/>
      <c r="U964" s="362"/>
      <c r="V964" s="461"/>
      <c r="W964" s="465"/>
      <c r="X964" s="362"/>
      <c r="Y964" s="362"/>
      <c r="Z964" s="362"/>
    </row>
    <row r="965" spans="1:26" ht="21.75" customHeight="1" x14ac:dyDescent="0.2">
      <c r="A965" s="362"/>
      <c r="B965" s="362"/>
      <c r="C965" s="362"/>
      <c r="D965" s="362"/>
      <c r="E965" s="362"/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461"/>
      <c r="W965" s="465"/>
      <c r="X965" s="362"/>
      <c r="Y965" s="362"/>
      <c r="Z965" s="362"/>
    </row>
    <row r="966" spans="1:26" ht="21.75" customHeight="1" x14ac:dyDescent="0.2">
      <c r="A966" s="362"/>
      <c r="B966" s="362"/>
      <c r="C966" s="362"/>
      <c r="D966" s="362"/>
      <c r="E966" s="362"/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461"/>
      <c r="W966" s="465"/>
      <c r="X966" s="362"/>
      <c r="Y966" s="362"/>
      <c r="Z966" s="362"/>
    </row>
    <row r="967" spans="1:26" ht="21.75" customHeight="1" x14ac:dyDescent="0.2">
      <c r="A967" s="362"/>
      <c r="B967" s="362"/>
      <c r="C967" s="362"/>
      <c r="D967" s="362"/>
      <c r="E967" s="362"/>
      <c r="F967" s="362"/>
      <c r="G967" s="362"/>
      <c r="H967" s="362"/>
      <c r="I967" s="362"/>
      <c r="J967" s="362"/>
      <c r="K967" s="362"/>
      <c r="L967" s="362"/>
      <c r="M967" s="362"/>
      <c r="N967" s="362"/>
      <c r="O967" s="362"/>
      <c r="P967" s="362"/>
      <c r="Q967" s="362"/>
      <c r="R967" s="362"/>
      <c r="S967" s="362"/>
      <c r="T967" s="362"/>
      <c r="U967" s="362"/>
      <c r="V967" s="461"/>
      <c r="W967" s="465"/>
      <c r="X967" s="362"/>
      <c r="Y967" s="362"/>
      <c r="Z967" s="362"/>
    </row>
    <row r="968" spans="1:26" ht="21.75" customHeight="1" x14ac:dyDescent="0.2">
      <c r="A968" s="362"/>
      <c r="B968" s="362"/>
      <c r="C968" s="362"/>
      <c r="D968" s="362"/>
      <c r="E968" s="362"/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461"/>
      <c r="W968" s="465"/>
      <c r="X968" s="362"/>
      <c r="Y968" s="362"/>
      <c r="Z968" s="362"/>
    </row>
    <row r="969" spans="1:26" ht="21.75" customHeight="1" x14ac:dyDescent="0.2">
      <c r="A969" s="362"/>
      <c r="B969" s="362"/>
      <c r="C969" s="362"/>
      <c r="D969" s="362"/>
      <c r="E969" s="362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461"/>
      <c r="W969" s="465"/>
      <c r="X969" s="362"/>
      <c r="Y969" s="362"/>
      <c r="Z969" s="362"/>
    </row>
    <row r="970" spans="1:26" ht="21.75" customHeight="1" x14ac:dyDescent="0.2">
      <c r="A970" s="362"/>
      <c r="B970" s="362"/>
      <c r="C970" s="362"/>
      <c r="D970" s="362"/>
      <c r="E970" s="362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461"/>
      <c r="W970" s="465"/>
      <c r="X970" s="362"/>
      <c r="Y970" s="362"/>
      <c r="Z970" s="362"/>
    </row>
    <row r="971" spans="1:26" ht="21.75" customHeight="1" x14ac:dyDescent="0.2">
      <c r="A971" s="362"/>
      <c r="B971" s="362"/>
      <c r="C971" s="362"/>
      <c r="D971" s="362"/>
      <c r="E971" s="362"/>
      <c r="F971" s="362"/>
      <c r="G971" s="362"/>
      <c r="H971" s="362"/>
      <c r="I971" s="362"/>
      <c r="J971" s="362"/>
      <c r="K971" s="362"/>
      <c r="L971" s="362"/>
      <c r="M971" s="362"/>
      <c r="N971" s="362"/>
      <c r="O971" s="362"/>
      <c r="P971" s="362"/>
      <c r="Q971" s="362"/>
      <c r="R971" s="362"/>
      <c r="S971" s="362"/>
      <c r="T971" s="362"/>
      <c r="U971" s="362"/>
      <c r="V971" s="461"/>
      <c r="W971" s="465"/>
      <c r="X971" s="362"/>
      <c r="Y971" s="362"/>
      <c r="Z971" s="362"/>
    </row>
    <row r="972" spans="1:26" ht="21.75" customHeight="1" x14ac:dyDescent="0.2">
      <c r="A972" s="362"/>
      <c r="B972" s="362"/>
      <c r="C972" s="362"/>
      <c r="D972" s="362"/>
      <c r="E972" s="362"/>
      <c r="F972" s="362"/>
      <c r="G972" s="362"/>
      <c r="H972" s="362"/>
      <c r="I972" s="362"/>
      <c r="J972" s="362"/>
      <c r="K972" s="362"/>
      <c r="L972" s="362"/>
      <c r="M972" s="362"/>
      <c r="N972" s="362"/>
      <c r="O972" s="362"/>
      <c r="P972" s="362"/>
      <c r="Q972" s="362"/>
      <c r="R972" s="362"/>
      <c r="S972" s="362"/>
      <c r="T972" s="362"/>
      <c r="U972" s="362"/>
      <c r="V972" s="461"/>
      <c r="W972" s="465"/>
      <c r="X972" s="362"/>
      <c r="Y972" s="362"/>
      <c r="Z972" s="362"/>
    </row>
    <row r="973" spans="1:26" ht="21.75" customHeight="1" x14ac:dyDescent="0.2">
      <c r="A973" s="362"/>
      <c r="B973" s="362"/>
      <c r="C973" s="362"/>
      <c r="D973" s="362"/>
      <c r="E973" s="362"/>
      <c r="F973" s="362"/>
      <c r="G973" s="362"/>
      <c r="H973" s="362"/>
      <c r="I973" s="362"/>
      <c r="J973" s="362"/>
      <c r="K973" s="362"/>
      <c r="L973" s="362"/>
      <c r="M973" s="362"/>
      <c r="N973" s="362"/>
      <c r="O973" s="362"/>
      <c r="P973" s="362"/>
      <c r="Q973" s="362"/>
      <c r="R973" s="362"/>
      <c r="S973" s="362"/>
      <c r="T973" s="362"/>
      <c r="U973" s="362"/>
      <c r="V973" s="461"/>
      <c r="W973" s="465"/>
      <c r="X973" s="362"/>
      <c r="Y973" s="362"/>
      <c r="Z973" s="362"/>
    </row>
    <row r="974" spans="1:26" ht="21.75" customHeight="1" x14ac:dyDescent="0.2">
      <c r="A974" s="362"/>
      <c r="B974" s="362"/>
      <c r="C974" s="362"/>
      <c r="D974" s="362"/>
      <c r="E974" s="362"/>
      <c r="F974" s="362"/>
      <c r="G974" s="362"/>
      <c r="H974" s="362"/>
      <c r="I974" s="362"/>
      <c r="J974" s="362"/>
      <c r="K974" s="362"/>
      <c r="L974" s="362"/>
      <c r="M974" s="362"/>
      <c r="N974" s="362"/>
      <c r="O974" s="362"/>
      <c r="P974" s="362"/>
      <c r="Q974" s="362"/>
      <c r="R974" s="362"/>
      <c r="S974" s="362"/>
      <c r="T974" s="362"/>
      <c r="U974" s="362"/>
      <c r="V974" s="461"/>
      <c r="W974" s="465"/>
      <c r="X974" s="362"/>
      <c r="Y974" s="362"/>
      <c r="Z974" s="362"/>
    </row>
    <row r="975" spans="1:26" ht="21.75" customHeight="1" x14ac:dyDescent="0.2">
      <c r="A975" s="362"/>
      <c r="B975" s="362"/>
      <c r="C975" s="362"/>
      <c r="D975" s="362"/>
      <c r="E975" s="362"/>
      <c r="F975" s="362"/>
      <c r="G975" s="362"/>
      <c r="H975" s="362"/>
      <c r="I975" s="362"/>
      <c r="J975" s="362"/>
      <c r="K975" s="362"/>
      <c r="L975" s="362"/>
      <c r="M975" s="362"/>
      <c r="N975" s="362"/>
      <c r="O975" s="362"/>
      <c r="P975" s="362"/>
      <c r="Q975" s="362"/>
      <c r="R975" s="362"/>
      <c r="S975" s="362"/>
      <c r="T975" s="362"/>
      <c r="U975" s="362"/>
      <c r="V975" s="461"/>
      <c r="W975" s="465"/>
      <c r="X975" s="362"/>
      <c r="Y975" s="362"/>
      <c r="Z975" s="362"/>
    </row>
    <row r="976" spans="1:26" ht="21.75" customHeight="1" x14ac:dyDescent="0.2">
      <c r="A976" s="362"/>
      <c r="B976" s="362"/>
      <c r="C976" s="362"/>
      <c r="D976" s="362"/>
      <c r="E976" s="362"/>
      <c r="F976" s="362"/>
      <c r="G976" s="362"/>
      <c r="H976" s="362"/>
      <c r="I976" s="362"/>
      <c r="J976" s="362"/>
      <c r="K976" s="362"/>
      <c r="L976" s="362"/>
      <c r="M976" s="362"/>
      <c r="N976" s="362"/>
      <c r="O976" s="362"/>
      <c r="P976" s="362"/>
      <c r="Q976" s="362"/>
      <c r="R976" s="362"/>
      <c r="S976" s="362"/>
      <c r="T976" s="362"/>
      <c r="U976" s="362"/>
      <c r="V976" s="461"/>
      <c r="W976" s="465"/>
      <c r="X976" s="362"/>
      <c r="Y976" s="362"/>
      <c r="Z976" s="362"/>
    </row>
    <row r="977" spans="1:26" ht="21.75" customHeight="1" x14ac:dyDescent="0.2">
      <c r="A977" s="362"/>
      <c r="B977" s="362"/>
      <c r="C977" s="362"/>
      <c r="D977" s="362"/>
      <c r="E977" s="362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461"/>
      <c r="W977" s="465"/>
      <c r="X977" s="362"/>
      <c r="Y977" s="362"/>
      <c r="Z977" s="362"/>
    </row>
    <row r="978" spans="1:26" ht="21.75" customHeight="1" x14ac:dyDescent="0.2">
      <c r="A978" s="362"/>
      <c r="B978" s="362"/>
      <c r="C978" s="362"/>
      <c r="D978" s="362"/>
      <c r="E978" s="362"/>
      <c r="F978" s="362"/>
      <c r="G978" s="362"/>
      <c r="H978" s="362"/>
      <c r="I978" s="362"/>
      <c r="J978" s="362"/>
      <c r="K978" s="362"/>
      <c r="L978" s="362"/>
      <c r="M978" s="362"/>
      <c r="N978" s="362"/>
      <c r="O978" s="362"/>
      <c r="P978" s="362"/>
      <c r="Q978" s="362"/>
      <c r="R978" s="362"/>
      <c r="S978" s="362"/>
      <c r="T978" s="362"/>
      <c r="U978" s="362"/>
      <c r="V978" s="461"/>
      <c r="W978" s="465"/>
      <c r="X978" s="362"/>
      <c r="Y978" s="362"/>
      <c r="Z978" s="362"/>
    </row>
    <row r="979" spans="1:26" ht="21.75" customHeight="1" x14ac:dyDescent="0.2">
      <c r="A979" s="362"/>
      <c r="B979" s="362"/>
      <c r="C979" s="362"/>
      <c r="D979" s="362"/>
      <c r="E979" s="362"/>
      <c r="F979" s="362"/>
      <c r="G979" s="362"/>
      <c r="H979" s="362"/>
      <c r="I979" s="362"/>
      <c r="J979" s="362"/>
      <c r="K979" s="362"/>
      <c r="L979" s="362"/>
      <c r="M979" s="362"/>
      <c r="N979" s="362"/>
      <c r="O979" s="362"/>
      <c r="P979" s="362"/>
      <c r="Q979" s="362"/>
      <c r="R979" s="362"/>
      <c r="S979" s="362"/>
      <c r="T979" s="362"/>
      <c r="U979" s="362"/>
      <c r="V979" s="461"/>
      <c r="W979" s="465"/>
      <c r="X979" s="362"/>
      <c r="Y979" s="362"/>
      <c r="Z979" s="362"/>
    </row>
    <row r="980" spans="1:26" ht="21.75" customHeight="1" x14ac:dyDescent="0.2">
      <c r="A980" s="362"/>
      <c r="B980" s="362"/>
      <c r="C980" s="362"/>
      <c r="D980" s="362"/>
      <c r="E980" s="362"/>
      <c r="F980" s="362"/>
      <c r="G980" s="362"/>
      <c r="H980" s="362"/>
      <c r="I980" s="362"/>
      <c r="J980" s="362"/>
      <c r="K980" s="362"/>
      <c r="L980" s="362"/>
      <c r="M980" s="362"/>
      <c r="N980" s="362"/>
      <c r="O980" s="362"/>
      <c r="P980" s="362"/>
      <c r="Q980" s="362"/>
      <c r="R980" s="362"/>
      <c r="S980" s="362"/>
      <c r="T980" s="362"/>
      <c r="U980" s="362"/>
      <c r="V980" s="461"/>
      <c r="W980" s="465"/>
      <c r="X980" s="362"/>
      <c r="Y980" s="362"/>
      <c r="Z980" s="362"/>
    </row>
    <row r="981" spans="1:26" ht="21.75" customHeight="1" x14ac:dyDescent="0.2">
      <c r="A981" s="362"/>
      <c r="B981" s="362"/>
      <c r="C981" s="362"/>
      <c r="D981" s="362"/>
      <c r="E981" s="362"/>
      <c r="F981" s="362"/>
      <c r="G981" s="362"/>
      <c r="H981" s="362"/>
      <c r="I981" s="362"/>
      <c r="J981" s="362"/>
      <c r="K981" s="362"/>
      <c r="L981" s="362"/>
      <c r="M981" s="362"/>
      <c r="N981" s="362"/>
      <c r="O981" s="362"/>
      <c r="P981" s="362"/>
      <c r="Q981" s="362"/>
      <c r="R981" s="362"/>
      <c r="S981" s="362"/>
      <c r="T981" s="362"/>
      <c r="U981" s="362"/>
      <c r="V981" s="461"/>
      <c r="W981" s="465"/>
      <c r="X981" s="362"/>
      <c r="Y981" s="362"/>
      <c r="Z981" s="362"/>
    </row>
    <row r="982" spans="1:26" ht="21.75" customHeight="1" x14ac:dyDescent="0.2">
      <c r="A982" s="362"/>
      <c r="B982" s="362"/>
      <c r="C982" s="362"/>
      <c r="D982" s="362"/>
      <c r="E982" s="362"/>
      <c r="F982" s="362"/>
      <c r="G982" s="362"/>
      <c r="H982" s="362"/>
      <c r="I982" s="362"/>
      <c r="J982" s="362"/>
      <c r="K982" s="362"/>
      <c r="L982" s="362"/>
      <c r="M982" s="362"/>
      <c r="N982" s="362"/>
      <c r="O982" s="362"/>
      <c r="P982" s="362"/>
      <c r="Q982" s="362"/>
      <c r="R982" s="362"/>
      <c r="S982" s="362"/>
      <c r="T982" s="362"/>
      <c r="U982" s="362"/>
      <c r="V982" s="461"/>
      <c r="W982" s="465"/>
      <c r="X982" s="362"/>
      <c r="Y982" s="362"/>
      <c r="Z982" s="362"/>
    </row>
    <row r="983" spans="1:26" ht="21.75" customHeight="1" x14ac:dyDescent="0.2">
      <c r="A983" s="362"/>
      <c r="B983" s="362"/>
      <c r="C983" s="362"/>
      <c r="D983" s="362"/>
      <c r="E983" s="362"/>
      <c r="F983" s="362"/>
      <c r="G983" s="362"/>
      <c r="H983" s="362"/>
      <c r="I983" s="362"/>
      <c r="J983" s="362"/>
      <c r="K983" s="362"/>
      <c r="L983" s="362"/>
      <c r="M983" s="362"/>
      <c r="N983" s="362"/>
      <c r="O983" s="362"/>
      <c r="P983" s="362"/>
      <c r="Q983" s="362"/>
      <c r="R983" s="362"/>
      <c r="S983" s="362"/>
      <c r="T983" s="362"/>
      <c r="U983" s="362"/>
      <c r="V983" s="461"/>
      <c r="W983" s="465"/>
      <c r="X983" s="362"/>
      <c r="Y983" s="362"/>
      <c r="Z983" s="362"/>
    </row>
    <row r="984" spans="1:26" ht="21.75" customHeight="1" x14ac:dyDescent="0.2">
      <c r="A984" s="362"/>
      <c r="B984" s="362"/>
      <c r="C984" s="362"/>
      <c r="D984" s="362"/>
      <c r="E984" s="362"/>
      <c r="F984" s="362"/>
      <c r="G984" s="362"/>
      <c r="H984" s="362"/>
      <c r="I984" s="362"/>
      <c r="J984" s="362"/>
      <c r="K984" s="362"/>
      <c r="L984" s="362"/>
      <c r="M984" s="362"/>
      <c r="N984" s="362"/>
      <c r="O984" s="362"/>
      <c r="P984" s="362"/>
      <c r="Q984" s="362"/>
      <c r="R984" s="362"/>
      <c r="S984" s="362"/>
      <c r="T984" s="362"/>
      <c r="U984" s="362"/>
      <c r="V984" s="461"/>
      <c r="W984" s="465"/>
      <c r="X984" s="362"/>
      <c r="Y984" s="362"/>
      <c r="Z984" s="362"/>
    </row>
    <row r="985" spans="1:26" ht="21.75" customHeight="1" x14ac:dyDescent="0.2">
      <c r="A985" s="362"/>
      <c r="B985" s="362"/>
      <c r="C985" s="362"/>
      <c r="D985" s="362"/>
      <c r="E985" s="362"/>
      <c r="F985" s="362"/>
      <c r="G985" s="362"/>
      <c r="H985" s="362"/>
      <c r="I985" s="362"/>
      <c r="J985" s="362"/>
      <c r="K985" s="362"/>
      <c r="L985" s="362"/>
      <c r="M985" s="362"/>
      <c r="N985" s="362"/>
      <c r="O985" s="362"/>
      <c r="P985" s="362"/>
      <c r="Q985" s="362"/>
      <c r="R985" s="362"/>
      <c r="S985" s="362"/>
      <c r="T985" s="362"/>
      <c r="U985" s="362"/>
      <c r="V985" s="461"/>
      <c r="W985" s="465"/>
      <c r="X985" s="362"/>
      <c r="Y985" s="362"/>
      <c r="Z985" s="362"/>
    </row>
    <row r="986" spans="1:26" ht="21.75" customHeight="1" x14ac:dyDescent="0.2">
      <c r="A986" s="362"/>
      <c r="B986" s="362"/>
      <c r="C986" s="362"/>
      <c r="D986" s="362"/>
      <c r="E986" s="362"/>
      <c r="F986" s="362"/>
      <c r="G986" s="362"/>
      <c r="H986" s="362"/>
      <c r="I986" s="362"/>
      <c r="J986" s="362"/>
      <c r="K986" s="362"/>
      <c r="L986" s="362"/>
      <c r="M986" s="362"/>
      <c r="N986" s="362"/>
      <c r="O986" s="362"/>
      <c r="P986" s="362"/>
      <c r="Q986" s="362"/>
      <c r="R986" s="362"/>
      <c r="S986" s="362"/>
      <c r="T986" s="362"/>
      <c r="U986" s="362"/>
      <c r="V986" s="461"/>
      <c r="W986" s="465"/>
      <c r="X986" s="362"/>
      <c r="Y986" s="362"/>
      <c r="Z986" s="362"/>
    </row>
    <row r="987" spans="1:26" ht="21.75" customHeight="1" x14ac:dyDescent="0.2">
      <c r="A987" s="362"/>
      <c r="B987" s="362"/>
      <c r="C987" s="362"/>
      <c r="D987" s="362"/>
      <c r="E987" s="362"/>
      <c r="F987" s="362"/>
      <c r="G987" s="362"/>
      <c r="H987" s="362"/>
      <c r="I987" s="362"/>
      <c r="J987" s="362"/>
      <c r="K987" s="362"/>
      <c r="L987" s="362"/>
      <c r="M987" s="362"/>
      <c r="N987" s="362"/>
      <c r="O987" s="362"/>
      <c r="P987" s="362"/>
      <c r="Q987" s="362"/>
      <c r="R987" s="362"/>
      <c r="S987" s="362"/>
      <c r="T987" s="362"/>
      <c r="U987" s="362"/>
      <c r="V987" s="461"/>
      <c r="W987" s="465"/>
      <c r="X987" s="362"/>
      <c r="Y987" s="362"/>
      <c r="Z987" s="362"/>
    </row>
    <row r="988" spans="1:26" ht="21.75" customHeight="1" x14ac:dyDescent="0.2">
      <c r="A988" s="362"/>
      <c r="B988" s="362"/>
      <c r="C988" s="362"/>
      <c r="D988" s="362"/>
      <c r="E988" s="362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461"/>
      <c r="W988" s="465"/>
      <c r="X988" s="362"/>
      <c r="Y988" s="362"/>
      <c r="Z988" s="362"/>
    </row>
    <row r="989" spans="1:26" ht="21.75" customHeight="1" x14ac:dyDescent="0.2">
      <c r="A989" s="362"/>
      <c r="B989" s="362"/>
      <c r="C989" s="362"/>
      <c r="D989" s="362"/>
      <c r="E989" s="362"/>
      <c r="F989" s="362"/>
      <c r="G989" s="362"/>
      <c r="H989" s="362"/>
      <c r="I989" s="362"/>
      <c r="J989" s="362"/>
      <c r="K989" s="362"/>
      <c r="L989" s="362"/>
      <c r="M989" s="362"/>
      <c r="N989" s="362"/>
      <c r="O989" s="362"/>
      <c r="P989" s="362"/>
      <c r="Q989" s="362"/>
      <c r="R989" s="362"/>
      <c r="S989" s="362"/>
      <c r="T989" s="362"/>
      <c r="U989" s="362"/>
      <c r="V989" s="461"/>
      <c r="W989" s="465"/>
      <c r="X989" s="362"/>
      <c r="Y989" s="362"/>
      <c r="Z989" s="362"/>
    </row>
    <row r="990" spans="1:26" ht="21.75" customHeight="1" x14ac:dyDescent="0.2">
      <c r="A990" s="362"/>
      <c r="B990" s="362"/>
      <c r="C990" s="362"/>
      <c r="D990" s="362"/>
      <c r="E990" s="362"/>
      <c r="F990" s="362"/>
      <c r="G990" s="362"/>
      <c r="H990" s="362"/>
      <c r="I990" s="362"/>
      <c r="J990" s="362"/>
      <c r="K990" s="362"/>
      <c r="L990" s="362"/>
      <c r="M990" s="362"/>
      <c r="N990" s="362"/>
      <c r="O990" s="362"/>
      <c r="P990" s="362"/>
      <c r="Q990" s="362"/>
      <c r="R990" s="362"/>
      <c r="S990" s="362"/>
      <c r="T990" s="362"/>
      <c r="U990" s="362"/>
      <c r="V990" s="461"/>
      <c r="W990" s="465"/>
      <c r="X990" s="362"/>
      <c r="Y990" s="362"/>
      <c r="Z990" s="362"/>
    </row>
    <row r="991" spans="1:26" ht="21.75" customHeight="1" x14ac:dyDescent="0.2">
      <c r="A991" s="362"/>
      <c r="B991" s="362"/>
      <c r="C991" s="362"/>
      <c r="D991" s="362"/>
      <c r="E991" s="362"/>
      <c r="F991" s="362"/>
      <c r="G991" s="362"/>
      <c r="H991" s="362"/>
      <c r="I991" s="362"/>
      <c r="J991" s="362"/>
      <c r="K991" s="362"/>
      <c r="L991" s="362"/>
      <c r="M991" s="362"/>
      <c r="N991" s="362"/>
      <c r="O991" s="362"/>
      <c r="P991" s="362"/>
      <c r="Q991" s="362"/>
      <c r="R991" s="362"/>
      <c r="S991" s="362"/>
      <c r="T991" s="362"/>
      <c r="U991" s="362"/>
      <c r="V991" s="461"/>
      <c r="W991" s="465"/>
      <c r="X991" s="362"/>
      <c r="Y991" s="362"/>
      <c r="Z991" s="362"/>
    </row>
    <row r="992" spans="1:26" ht="21.75" customHeight="1" x14ac:dyDescent="0.2">
      <c r="A992" s="362"/>
      <c r="B992" s="362"/>
      <c r="C992" s="362"/>
      <c r="D992" s="362"/>
      <c r="E992" s="362"/>
      <c r="F992" s="362"/>
      <c r="G992" s="362"/>
      <c r="H992" s="362"/>
      <c r="I992" s="362"/>
      <c r="J992" s="362"/>
      <c r="K992" s="362"/>
      <c r="L992" s="362"/>
      <c r="M992" s="362"/>
      <c r="N992" s="362"/>
      <c r="O992" s="362"/>
      <c r="P992" s="362"/>
      <c r="Q992" s="362"/>
      <c r="R992" s="362"/>
      <c r="S992" s="362"/>
      <c r="T992" s="362"/>
      <c r="U992" s="362"/>
      <c r="V992" s="461"/>
      <c r="W992" s="465"/>
      <c r="X992" s="362"/>
      <c r="Y992" s="362"/>
      <c r="Z992" s="362"/>
    </row>
    <row r="993" spans="1:26" ht="21.75" customHeight="1" x14ac:dyDescent="0.2">
      <c r="A993" s="362"/>
      <c r="B993" s="362"/>
      <c r="C993" s="362"/>
      <c r="D993" s="362"/>
      <c r="E993" s="362"/>
      <c r="F993" s="362"/>
      <c r="G993" s="362"/>
      <c r="H993" s="362"/>
      <c r="I993" s="362"/>
      <c r="J993" s="362"/>
      <c r="K993" s="362"/>
      <c r="L993" s="362"/>
      <c r="M993" s="362"/>
      <c r="N993" s="362"/>
      <c r="O993" s="362"/>
      <c r="P993" s="362"/>
      <c r="Q993" s="362"/>
      <c r="R993" s="362"/>
      <c r="S993" s="362"/>
      <c r="T993" s="362"/>
      <c r="U993" s="362"/>
      <c r="V993" s="461"/>
      <c r="W993" s="465"/>
      <c r="X993" s="362"/>
      <c r="Y993" s="362"/>
      <c r="Z993" s="362"/>
    </row>
    <row r="994" spans="1:26" ht="21.75" customHeight="1" x14ac:dyDescent="0.2">
      <c r="A994" s="362"/>
      <c r="B994" s="362"/>
      <c r="C994" s="362"/>
      <c r="D994" s="362"/>
      <c r="E994" s="362"/>
      <c r="F994" s="362"/>
      <c r="G994" s="362"/>
      <c r="H994" s="362"/>
      <c r="I994" s="362"/>
      <c r="J994" s="362"/>
      <c r="K994" s="362"/>
      <c r="L994" s="362"/>
      <c r="M994" s="362"/>
      <c r="N994" s="362"/>
      <c r="O994" s="362"/>
      <c r="P994" s="362"/>
      <c r="Q994" s="362"/>
      <c r="R994" s="362"/>
      <c r="S994" s="362"/>
      <c r="T994" s="362"/>
      <c r="U994" s="362"/>
      <c r="V994" s="461"/>
      <c r="W994" s="465"/>
      <c r="X994" s="362"/>
      <c r="Y994" s="362"/>
      <c r="Z994" s="362"/>
    </row>
    <row r="995" spans="1:26" ht="21.75" customHeight="1" x14ac:dyDescent="0.2">
      <c r="A995" s="362"/>
      <c r="B995" s="362"/>
      <c r="C995" s="362"/>
      <c r="D995" s="362"/>
      <c r="E995" s="362"/>
      <c r="F995" s="362"/>
      <c r="G995" s="362"/>
      <c r="H995" s="362"/>
      <c r="I995" s="362"/>
      <c r="J995" s="362"/>
      <c r="K995" s="362"/>
      <c r="L995" s="362"/>
      <c r="M995" s="362"/>
      <c r="N995" s="362"/>
      <c r="O995" s="362"/>
      <c r="P995" s="362"/>
      <c r="Q995" s="362"/>
      <c r="R995" s="362"/>
      <c r="S995" s="362"/>
      <c r="T995" s="362"/>
      <c r="U995" s="362"/>
      <c r="V995" s="461"/>
      <c r="W995" s="465"/>
      <c r="X995" s="362"/>
      <c r="Y995" s="362"/>
      <c r="Z995" s="362"/>
    </row>
    <row r="996" spans="1:26" ht="21.75" customHeight="1" x14ac:dyDescent="0.2">
      <c r="A996" s="362"/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  <c r="U996" s="362"/>
      <c r="V996" s="461"/>
      <c r="W996" s="465"/>
      <c r="X996" s="362"/>
      <c r="Y996" s="362"/>
      <c r="Z996" s="362"/>
    </row>
    <row r="997" spans="1:26" ht="21.75" customHeight="1" x14ac:dyDescent="0.2">
      <c r="A997" s="362"/>
      <c r="B997" s="362"/>
      <c r="C997" s="362"/>
      <c r="D997" s="362"/>
      <c r="E997" s="362"/>
      <c r="F997" s="362"/>
      <c r="G997" s="362"/>
      <c r="H997" s="362"/>
      <c r="I997" s="362"/>
      <c r="J997" s="362"/>
      <c r="K997" s="362"/>
      <c r="L997" s="362"/>
      <c r="M997" s="362"/>
      <c r="N997" s="362"/>
      <c r="O997" s="362"/>
      <c r="P997" s="362"/>
      <c r="Q997" s="362"/>
      <c r="R997" s="362"/>
      <c r="S997" s="362"/>
      <c r="T997" s="362"/>
      <c r="U997" s="362"/>
      <c r="V997" s="461"/>
      <c r="W997" s="465"/>
      <c r="X997" s="362"/>
      <c r="Y997" s="362"/>
      <c r="Z997" s="362"/>
    </row>
    <row r="998" spans="1:26" ht="21.75" customHeight="1" x14ac:dyDescent="0.2">
      <c r="A998" s="362"/>
      <c r="B998" s="362"/>
      <c r="C998" s="362"/>
      <c r="D998" s="362"/>
      <c r="E998" s="362"/>
      <c r="F998" s="362"/>
      <c r="G998" s="362"/>
      <c r="H998" s="362"/>
      <c r="I998" s="362"/>
      <c r="J998" s="362"/>
      <c r="K998" s="362"/>
      <c r="L998" s="362"/>
      <c r="M998" s="362"/>
      <c r="N998" s="362"/>
      <c r="O998" s="362"/>
      <c r="P998" s="362"/>
      <c r="Q998" s="362"/>
      <c r="R998" s="362"/>
      <c r="S998" s="362"/>
      <c r="T998" s="362"/>
      <c r="U998" s="362"/>
      <c r="V998" s="461"/>
      <c r="W998" s="465"/>
      <c r="X998" s="362"/>
      <c r="Y998" s="362"/>
      <c r="Z998" s="362"/>
    </row>
    <row r="999" spans="1:26" ht="21.75" customHeight="1" x14ac:dyDescent="0.2">
      <c r="A999" s="362"/>
      <c r="B999" s="362"/>
      <c r="C999" s="362"/>
      <c r="D999" s="362"/>
      <c r="E999" s="362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461"/>
      <c r="W999" s="465"/>
      <c r="X999" s="362"/>
      <c r="Y999" s="362"/>
      <c r="Z999" s="362"/>
    </row>
    <row r="1000" spans="1:26" ht="21.75" customHeight="1" x14ac:dyDescent="0.2">
      <c r="A1000" s="362"/>
      <c r="B1000" s="362"/>
      <c r="C1000" s="362"/>
      <c r="D1000" s="362"/>
      <c r="E1000" s="362"/>
      <c r="F1000" s="362"/>
      <c r="G1000" s="362"/>
      <c r="H1000" s="362"/>
      <c r="I1000" s="362"/>
      <c r="J1000" s="362"/>
      <c r="K1000" s="362"/>
      <c r="L1000" s="362"/>
      <c r="M1000" s="362"/>
      <c r="N1000" s="362"/>
      <c r="O1000" s="362"/>
      <c r="P1000" s="362"/>
      <c r="Q1000" s="362"/>
      <c r="R1000" s="362"/>
      <c r="S1000" s="362"/>
      <c r="T1000" s="362"/>
      <c r="U1000" s="362"/>
      <c r="V1000" s="461"/>
      <c r="W1000" s="465"/>
      <c r="X1000" s="362"/>
      <c r="Y1000" s="362"/>
      <c r="Z1000" s="362"/>
    </row>
    <row r="1001" spans="1:26" ht="21.75" customHeight="1" x14ac:dyDescent="0.2">
      <c r="A1001" s="362"/>
      <c r="B1001" s="362"/>
      <c r="C1001" s="362"/>
      <c r="D1001" s="362"/>
      <c r="E1001" s="362"/>
      <c r="F1001" s="362"/>
      <c r="G1001" s="362"/>
      <c r="H1001" s="362"/>
      <c r="I1001" s="362"/>
      <c r="J1001" s="362"/>
      <c r="K1001" s="362"/>
      <c r="L1001" s="362"/>
      <c r="M1001" s="362"/>
      <c r="N1001" s="362"/>
      <c r="O1001" s="362"/>
      <c r="P1001" s="362"/>
      <c r="Q1001" s="362"/>
      <c r="R1001" s="362"/>
      <c r="S1001" s="362"/>
      <c r="T1001" s="362"/>
      <c r="U1001" s="362"/>
      <c r="V1001" s="461"/>
      <c r="W1001" s="465"/>
      <c r="X1001" s="362"/>
      <c r="Y1001" s="362"/>
      <c r="Z1001" s="362"/>
    </row>
    <row r="1002" spans="1:26" ht="21.75" customHeight="1" x14ac:dyDescent="0.2">
      <c r="A1002" s="362"/>
      <c r="B1002" s="362"/>
      <c r="C1002" s="362"/>
      <c r="D1002" s="362"/>
      <c r="E1002" s="362"/>
      <c r="F1002" s="362"/>
      <c r="G1002" s="362"/>
      <c r="H1002" s="362"/>
      <c r="I1002" s="362"/>
      <c r="J1002" s="362"/>
      <c r="K1002" s="362"/>
      <c r="L1002" s="362"/>
      <c r="M1002" s="362"/>
      <c r="N1002" s="362"/>
      <c r="O1002" s="362"/>
      <c r="P1002" s="362"/>
      <c r="Q1002" s="362"/>
      <c r="R1002" s="362"/>
      <c r="S1002" s="362"/>
      <c r="T1002" s="362"/>
      <c r="U1002" s="362"/>
      <c r="W1002" s="465"/>
      <c r="X1002" s="362"/>
      <c r="Y1002" s="362"/>
      <c r="Z1002" s="362"/>
    </row>
    <row r="1003" spans="1:26" ht="21.75" customHeight="1" x14ac:dyDescent="0.2">
      <c r="A1003" s="362"/>
      <c r="B1003" s="362"/>
      <c r="C1003" s="362"/>
      <c r="D1003" s="362"/>
      <c r="E1003" s="362"/>
      <c r="F1003" s="362"/>
      <c r="G1003" s="362"/>
      <c r="H1003" s="362"/>
      <c r="I1003" s="362"/>
      <c r="J1003" s="362"/>
      <c r="K1003" s="362"/>
      <c r="L1003" s="362"/>
      <c r="M1003" s="362"/>
      <c r="N1003" s="362"/>
      <c r="O1003" s="362"/>
      <c r="P1003" s="362"/>
      <c r="Q1003" s="362"/>
      <c r="R1003" s="362"/>
      <c r="S1003" s="362"/>
      <c r="T1003" s="362"/>
      <c r="U1003" s="362"/>
      <c r="W1003" s="465"/>
      <c r="X1003" s="362"/>
      <c r="Y1003" s="362"/>
      <c r="Z1003" s="362"/>
    </row>
  </sheetData>
  <sheetProtection password="C7EC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R16:R19"/>
    <mergeCell ref="G18:G19"/>
    <mergeCell ref="L12:Q12"/>
    <mergeCell ref="B13:D13"/>
    <mergeCell ref="F13:J13"/>
    <mergeCell ref="L13:Q13"/>
    <mergeCell ref="L14:Q14"/>
    <mergeCell ref="B16:B19"/>
    <mergeCell ref="C16:C19"/>
    <mergeCell ref="D16:D19"/>
    <mergeCell ref="E16:E19"/>
    <mergeCell ref="F16:F19"/>
    <mergeCell ref="H18:I18"/>
    <mergeCell ref="J18:K18"/>
    <mergeCell ref="L18:M18"/>
    <mergeCell ref="N18:O18"/>
    <mergeCell ref="B53:D53"/>
    <mergeCell ref="B54:D59"/>
    <mergeCell ref="E54:G54"/>
    <mergeCell ref="J54:Q59"/>
    <mergeCell ref="E55:G55"/>
    <mergeCell ref="E56:G56"/>
    <mergeCell ref="G16:Q17"/>
    <mergeCell ref="P18:Q18"/>
    <mergeCell ref="O48:Q48"/>
    <mergeCell ref="O49:Q49"/>
    <mergeCell ref="O50:Q50"/>
    <mergeCell ref="J50:L52"/>
  </mergeCells>
  <conditionalFormatting sqref="G20:G46">
    <cfRule type="containsText" dxfId="20" priority="4" stopIfTrue="1" operator="containsText" text="kg">
      <formula>NOT(ISERROR(SEARCH(("kg"),(#REF!))))</formula>
    </cfRule>
  </conditionalFormatting>
  <conditionalFormatting sqref="F20:F46">
    <cfRule type="containsText" dxfId="19" priority="3" stopIfTrue="1" operator="containsText" text="kg">
      <formula>NOT(ISERROR(SEARCH(("kg"),(#REF!))))</formula>
    </cfRule>
  </conditionalFormatting>
  <conditionalFormatting sqref="E20:E46">
    <cfRule type="containsText" dxfId="18" priority="1" stopIfTrue="1" operator="containsText" text="kg">
      <formula>NOT(ISERROR(SEARCH(("kg"),(#REF!))))</formula>
    </cfRule>
  </conditionalFormatting>
  <dataValidations count="4">
    <dataValidation type="list" allowBlank="1" showErrorMessage="1" sqref="H24:H46 O20:Q46 M20:M46 I20:K46 H20:H22" xr:uid="{00000000-0002-0000-0200-000000000000}">
      <formula1>"Yes,No"</formula1>
    </dataValidation>
    <dataValidation type="list" allowBlank="1" showErrorMessage="1" sqref="H23" xr:uid="{00000000-0002-0000-0200-000001000000}">
      <formula1>"ü"</formula1>
    </dataValidation>
    <dataValidation type="list" allowBlank="1" showErrorMessage="1" sqref="L20:L46 N20:N46" xr:uid="{00000000-0002-0000-0200-000002000000}">
      <formula1>"Hotel,Lunch-Box"</formula1>
    </dataValidation>
    <dataValidation imeMode="off" allowBlank="1" showInputMessage="1" showErrorMessage="1" sqref="J50" xr:uid="{00000000-0002-0000-0200-000003000000}"/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>
    <tabColor rgb="FF0000FF"/>
    <pageSetUpPr fitToPage="1"/>
  </sheetPr>
  <dimension ref="A1:AD1005"/>
  <sheetViews>
    <sheetView showGridLines="0" showZeros="0" topLeftCell="A6" zoomScale="67" zoomScaleNormal="67" workbookViewId="0">
      <selection activeCell="C22" sqref="C22"/>
    </sheetView>
  </sheetViews>
  <sheetFormatPr baseColWidth="10" defaultColWidth="14.3984375" defaultRowHeight="15" customHeight="1" x14ac:dyDescent="0.2"/>
  <cols>
    <col min="1" max="1" width="2.796875" style="217" customWidth="1"/>
    <col min="2" max="2" width="9.796875" style="217" customWidth="1"/>
    <col min="3" max="3" width="23.59765625" style="217" customWidth="1"/>
    <col min="4" max="4" width="24.19921875" style="217" customWidth="1"/>
    <col min="5" max="5" width="7.59765625" style="217" customWidth="1"/>
    <col min="6" max="6" width="18.3984375" style="217" customWidth="1"/>
    <col min="7" max="7" width="16.796875" style="217" customWidth="1"/>
    <col min="8" max="11" width="14.796875" style="217" customWidth="1"/>
    <col min="12" max="12" width="16.19921875" style="217" customWidth="1"/>
    <col min="13" max="16" width="14.796875" style="217" customWidth="1"/>
    <col min="17" max="17" width="15.19921875" style="217" customWidth="1"/>
    <col min="18" max="22" width="19.796875" style="217" customWidth="1"/>
    <col min="23" max="23" width="15.796875" style="213" customWidth="1"/>
    <col min="24" max="25" width="14.19921875" style="213" customWidth="1"/>
    <col min="26" max="26" width="14.19921875" style="217" customWidth="1"/>
    <col min="27" max="27" width="13" style="217" customWidth="1"/>
    <col min="28" max="28" width="20.19921875" style="217" customWidth="1"/>
    <col min="29" max="30" width="12.59765625" style="217" customWidth="1"/>
    <col min="31" max="16384" width="14.3984375" style="217"/>
  </cols>
  <sheetData>
    <row r="1" spans="1:30" ht="33" customHeight="1" x14ac:dyDescent="0.45">
      <c r="A1" s="4"/>
      <c r="B1" s="583" t="s">
        <v>4</v>
      </c>
      <c r="C1" s="584"/>
      <c r="D1" s="584"/>
      <c r="E1" s="214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594" t="s">
        <v>125</v>
      </c>
      <c r="C3" s="594"/>
      <c r="D3" s="594"/>
      <c r="E3" s="594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R3" s="644" t="s">
        <v>113</v>
      </c>
      <c r="S3" s="645"/>
      <c r="T3" s="646"/>
      <c r="AA3" s="4"/>
      <c r="AB3" s="4"/>
      <c r="AC3" s="4"/>
      <c r="AD3" s="4"/>
    </row>
    <row r="4" spans="1:30" ht="35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>
        <v>130</v>
      </c>
      <c r="S5" s="137">
        <v>98</v>
      </c>
      <c r="T5" s="137">
        <v>98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>
        <v>150</v>
      </c>
      <c r="S6" s="137">
        <v>118</v>
      </c>
      <c r="T6" s="137">
        <v>118</v>
      </c>
      <c r="U6" s="207" t="s">
        <v>100</v>
      </c>
      <c r="V6" s="647" t="s">
        <v>64</v>
      </c>
      <c r="W6" s="648" t="s">
        <v>83</v>
      </c>
      <c r="X6" s="299" t="s">
        <v>105</v>
      </c>
      <c r="Y6" s="304"/>
      <c r="Z6" s="72"/>
      <c r="AA6" s="12"/>
      <c r="AB6" s="18"/>
    </row>
    <row r="7" spans="1:30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103</v>
      </c>
      <c r="R7" s="137" t="s">
        <v>114</v>
      </c>
      <c r="S7" s="137" t="s">
        <v>114</v>
      </c>
      <c r="T7" s="137" t="s">
        <v>114</v>
      </c>
      <c r="U7" s="300" t="s">
        <v>5</v>
      </c>
      <c r="V7" s="647"/>
      <c r="W7" s="649"/>
      <c r="X7" s="633" t="s">
        <v>106</v>
      </c>
      <c r="Y7" s="305"/>
      <c r="Z7" s="72"/>
      <c r="AA7" s="4"/>
      <c r="AB7" s="4"/>
    </row>
    <row r="8" spans="1:30" ht="25" customHeight="1" thickBot="1" x14ac:dyDescent="0.3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1"/>
      <c r="R8" s="559" t="s">
        <v>136</v>
      </c>
      <c r="S8" s="560"/>
      <c r="T8" s="560"/>
      <c r="U8" s="297" t="s">
        <v>98</v>
      </c>
      <c r="V8" s="302" t="s">
        <v>78</v>
      </c>
      <c r="W8" s="303" t="s">
        <v>73</v>
      </c>
      <c r="X8" s="634"/>
      <c r="Y8" s="305"/>
      <c r="Z8" s="72"/>
      <c r="AA8" s="4"/>
      <c r="AB8" s="4"/>
    </row>
    <row r="9" spans="1:30" ht="2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1"/>
      <c r="R9" s="301"/>
      <c r="S9" s="301"/>
      <c r="T9" s="301"/>
      <c r="U9" s="297" t="s">
        <v>98</v>
      </c>
      <c r="V9" s="160">
        <v>25</v>
      </c>
      <c r="W9" s="156">
        <v>150</v>
      </c>
      <c r="X9" s="325">
        <v>22</v>
      </c>
      <c r="Y9" s="306"/>
      <c r="Z9" s="72"/>
    </row>
    <row r="10" spans="1:30" ht="21.75" customHeight="1" thickBot="1" x14ac:dyDescent="0.25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4">
      <c r="A11" s="4"/>
      <c r="B11" s="585">
        <f>Summary!$A$11</f>
        <v>0</v>
      </c>
      <c r="C11" s="586"/>
      <c r="D11" s="586"/>
      <c r="E11" s="586"/>
      <c r="F11" s="587"/>
      <c r="G11" s="5"/>
      <c r="H11" s="588">
        <f>Summary!$A$17</f>
        <v>0</v>
      </c>
      <c r="I11" s="592"/>
      <c r="J11" s="592"/>
      <c r="K11" s="592"/>
      <c r="L11" s="592"/>
      <c r="M11" s="593"/>
      <c r="N11" s="4"/>
      <c r="O11" s="650" t="str">
        <f>IF(Summary!A11="","Please fill Federation Name (Summary Sheet)","")</f>
        <v>Please fill Federation Name (Summary Sheet)</v>
      </c>
      <c r="P11" s="650"/>
      <c r="Q11" s="650"/>
      <c r="R11" s="650"/>
      <c r="S11" s="650"/>
      <c r="T11" s="650"/>
      <c r="U11" s="651" t="str">
        <f>IF(COUNTIF(R22:V46,"Double (1 Bed)"),"Please confirm if you want 1 bed for 2 persons - check room tipology","")</f>
        <v/>
      </c>
      <c r="V11" s="651"/>
      <c r="W11" s="651"/>
      <c r="X11" s="651"/>
      <c r="Y11" s="651"/>
      <c r="Z11" s="651"/>
      <c r="AA11" s="4"/>
    </row>
    <row r="12" spans="1:30" ht="21.75" customHeight="1" thickBot="1" x14ac:dyDescent="0.4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59" t="str">
        <f>IF(Summary!A14="","Please fill Email (Summary Sheet)","")</f>
        <v>Please fill Email (Summary Sheet)</v>
      </c>
      <c r="P12" s="659"/>
      <c r="Q12" s="659"/>
      <c r="R12" s="659"/>
      <c r="S12" s="659"/>
      <c r="U12" s="651"/>
      <c r="V12" s="651"/>
      <c r="W12" s="651"/>
      <c r="X12" s="651"/>
      <c r="Y12" s="651"/>
      <c r="Z12" s="651"/>
      <c r="AA12" s="4"/>
    </row>
    <row r="13" spans="1:30" ht="25.5" customHeight="1" thickBot="1" x14ac:dyDescent="0.4">
      <c r="A13" s="4"/>
      <c r="B13" s="585">
        <f>Summary!$A$14</f>
        <v>0</v>
      </c>
      <c r="C13" s="592"/>
      <c r="D13" s="592"/>
      <c r="E13" s="592"/>
      <c r="F13" s="593"/>
      <c r="G13" s="5"/>
      <c r="H13" s="591">
        <f>Summary!$A$20</f>
        <v>0</v>
      </c>
      <c r="I13" s="592"/>
      <c r="J13" s="592"/>
      <c r="K13" s="592"/>
      <c r="L13" s="592"/>
      <c r="M13" s="593"/>
      <c r="N13" s="28"/>
      <c r="O13" s="659" t="str">
        <f>IF(Summary!A17="","Please fill Contact Person (Summary Sheet)","")</f>
        <v>Please fill Contact Person (Summary Sheet)</v>
      </c>
      <c r="P13" s="659"/>
      <c r="Q13" s="659"/>
      <c r="R13" s="659"/>
      <c r="S13" s="659"/>
      <c r="T13" s="4"/>
      <c r="U13" s="651"/>
      <c r="V13" s="651"/>
      <c r="W13" s="651"/>
      <c r="X13" s="651"/>
      <c r="Y13" s="651"/>
      <c r="Z13" s="651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60" t="str">
        <f>IF(Summary!A20="","Please fill Phone (Summary Sheet)","")</f>
        <v>Please fill Phone (Summary Sheet)</v>
      </c>
      <c r="P14" s="660"/>
      <c r="Q14" s="660"/>
      <c r="R14" s="660"/>
      <c r="S14" s="660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3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597" t="s">
        <v>11</v>
      </c>
      <c r="C16" s="599" t="s">
        <v>12</v>
      </c>
      <c r="D16" s="602" t="s">
        <v>13</v>
      </c>
      <c r="E16" s="612" t="s">
        <v>85</v>
      </c>
      <c r="F16" s="604" t="s">
        <v>14</v>
      </c>
      <c r="G16" s="606" t="s">
        <v>15</v>
      </c>
      <c r="H16" s="607"/>
      <c r="I16" s="607"/>
      <c r="J16" s="607"/>
      <c r="K16" s="607"/>
      <c r="L16" s="607"/>
      <c r="M16" s="607"/>
      <c r="N16" s="607"/>
      <c r="O16" s="607"/>
      <c r="P16" s="608"/>
      <c r="Q16" s="606" t="s">
        <v>84</v>
      </c>
      <c r="R16" s="620"/>
      <c r="S16" s="620"/>
      <c r="T16" s="620"/>
      <c r="U16" s="620"/>
      <c r="V16" s="621"/>
      <c r="W16" s="635" t="s">
        <v>83</v>
      </c>
      <c r="X16" s="635" t="s">
        <v>107</v>
      </c>
      <c r="Y16" s="636"/>
      <c r="Z16" s="652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598"/>
      <c r="C17" s="600"/>
      <c r="D17" s="603"/>
      <c r="E17" s="613"/>
      <c r="F17" s="605"/>
      <c r="G17" s="609"/>
      <c r="H17" s="610"/>
      <c r="I17" s="610"/>
      <c r="J17" s="610"/>
      <c r="K17" s="610"/>
      <c r="L17" s="610"/>
      <c r="M17" s="610"/>
      <c r="N17" s="610"/>
      <c r="O17" s="610"/>
      <c r="P17" s="611"/>
      <c r="Q17" s="622"/>
      <c r="R17" s="623"/>
      <c r="S17" s="623"/>
      <c r="T17" s="623"/>
      <c r="U17" s="623"/>
      <c r="V17" s="624"/>
      <c r="W17" s="637"/>
      <c r="X17" s="637"/>
      <c r="Y17" s="638"/>
      <c r="Z17" s="653"/>
      <c r="AA17" s="14"/>
      <c r="AB17" s="30"/>
      <c r="AC17" s="30"/>
      <c r="AD17" s="30"/>
    </row>
    <row r="18" spans="1:30" ht="30.75" customHeight="1" x14ac:dyDescent="0.2">
      <c r="A18" s="30"/>
      <c r="B18" s="598"/>
      <c r="C18" s="600"/>
      <c r="D18" s="603"/>
      <c r="E18" s="613"/>
      <c r="F18" s="605"/>
      <c r="G18" s="615" t="s">
        <v>17</v>
      </c>
      <c r="H18" s="607"/>
      <c r="I18" s="607"/>
      <c r="J18" s="607"/>
      <c r="K18" s="608"/>
      <c r="L18" s="615" t="s">
        <v>18</v>
      </c>
      <c r="M18" s="607"/>
      <c r="N18" s="607"/>
      <c r="O18" s="607"/>
      <c r="P18" s="607"/>
      <c r="Q18" s="616" t="s">
        <v>19</v>
      </c>
      <c r="R18" s="641" t="s">
        <v>101</v>
      </c>
      <c r="S18" s="642"/>
      <c r="T18" s="642"/>
      <c r="U18" s="642"/>
      <c r="V18" s="643"/>
      <c r="W18" s="655" t="s">
        <v>73</v>
      </c>
      <c r="X18" s="657" t="s">
        <v>109</v>
      </c>
      <c r="Y18" s="639" t="s">
        <v>110</v>
      </c>
      <c r="Z18" s="653"/>
      <c r="AA18" s="30"/>
      <c r="AB18" s="73"/>
      <c r="AC18" s="30"/>
      <c r="AD18" s="30"/>
    </row>
    <row r="19" spans="1:30" ht="21.75" customHeight="1" thickBot="1" x14ac:dyDescent="0.25">
      <c r="A19" s="30"/>
      <c r="B19" s="598"/>
      <c r="C19" s="601"/>
      <c r="D19" s="603"/>
      <c r="E19" s="614"/>
      <c r="F19" s="605"/>
      <c r="G19" s="31" t="s">
        <v>20</v>
      </c>
      <c r="H19" s="32" t="s">
        <v>21</v>
      </c>
      <c r="I19" s="618" t="s">
        <v>22</v>
      </c>
      <c r="J19" s="619"/>
      <c r="K19" s="33" t="s">
        <v>23</v>
      </c>
      <c r="L19" s="31" t="s">
        <v>20</v>
      </c>
      <c r="M19" s="32" t="s">
        <v>21</v>
      </c>
      <c r="N19" s="618" t="s">
        <v>24</v>
      </c>
      <c r="O19" s="619"/>
      <c r="P19" s="215" t="s">
        <v>23</v>
      </c>
      <c r="Q19" s="617"/>
      <c r="R19" s="177">
        <v>45722</v>
      </c>
      <c r="S19" s="177">
        <v>45723</v>
      </c>
      <c r="T19" s="298">
        <v>45724</v>
      </c>
      <c r="U19" s="298">
        <v>45725</v>
      </c>
      <c r="V19" s="177">
        <v>45726</v>
      </c>
      <c r="W19" s="656"/>
      <c r="X19" s="658"/>
      <c r="Y19" s="640"/>
      <c r="Z19" s="654"/>
      <c r="AA19" s="30"/>
      <c r="AB19" s="73"/>
      <c r="AC19" s="30"/>
      <c r="AD19" s="30"/>
    </row>
    <row r="20" spans="1:30" s="234" customFormat="1" ht="21.75" customHeight="1" thickTop="1" x14ac:dyDescent="0.15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45723</v>
      </c>
      <c r="H20" s="225">
        <v>0.625</v>
      </c>
      <c r="I20" s="625" t="s">
        <v>27</v>
      </c>
      <c r="J20" s="626"/>
      <c r="K20" s="226" t="s">
        <v>28</v>
      </c>
      <c r="L20" s="224">
        <v>45726</v>
      </c>
      <c r="M20" s="225">
        <v>0.29166666666666669</v>
      </c>
      <c r="N20" s="625" t="s">
        <v>27</v>
      </c>
      <c r="O20" s="626"/>
      <c r="P20" s="227" t="s">
        <v>29</v>
      </c>
      <c r="Q20" s="228" t="s">
        <v>104</v>
      </c>
      <c r="R20" s="308"/>
      <c r="S20" s="229" t="s">
        <v>5</v>
      </c>
      <c r="T20" s="229" t="s">
        <v>5</v>
      </c>
      <c r="U20" s="229" t="s">
        <v>5</v>
      </c>
      <c r="V20" s="230"/>
      <c r="W20" s="320"/>
      <c r="X20" s="326" t="s">
        <v>86</v>
      </c>
      <c r="Y20" s="327" t="s">
        <v>86</v>
      </c>
      <c r="Z20" s="231">
        <f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IF(R20="Single",Sgl_BB_B,0)+IF(R20="Twin (2 Beds)",Twn_BB_B,0)+IF(R20="Triple",Tpl_BB_B,0)+
IF(S20="Single",Sgl_BB_B,0)+IF(S20="Twin (2 Beds)",Twn_BB_B,0)+IF(S20="Triple",Tpl_BB_B,0)+
IF(T20="Single",Sgl_BB_B,0)+IF(T20="Twin (2 Beds)",Twn_BB_B,0)+IF(T20="Triple",Tpl_BB_B,0)+
IF(U20="Single",Sgl_BB_B,0)+IF(U20="Twin (2 Beds)",Twn_BB_B,0)+IF(U20="Triple",Tpl_BB_B,0)+
IF(V20="Single",Sgl_BB_B,0)+IF(V20="Twin (2 Beds)",Twn_BB_B,0)+IF(V20="Triple",Tpl_BB_B,0)))+
IF(Q20="HB",
IF(R20="Single",Sgl_HB_B,0)+IF(R20="Twin (2 Beds)",Twn_HB_B,0)+IF(R20="Triple",Tpl_HB_B,0)+
IF(S20="Single",Sgl_HB_B,0)+IF(S20="Twin (2 Beds)",Twn_HB_B,0)+IF(S20="Triple",Tpl_HB_B,0)+
IF(T20="Single",Sgl_HB_B,0)+IF(T20="Twin (2 Beds)",Twn_HB_B,0)+IF(T20="Triple",Tpl_HB_B,0)+
IF(U20="Single",Sgl_HB_B,0)+IF(U20="Twin (2 Beds)",Twn_HB_B,0)+IF(U20="Triple",Tpl_HB_B,0)+
IF(V20="Single",Sgl_HB_B,0)+IF(V20="Twin (2 Beds)",Twn_HB_B,0)+IF(V20="Triple",Tpl_HB_B,0)))+
IF(Q20="FB",
IF(R20="Single",Sgl_FB_B,0)+IF(R20="Twin (2 Beds)",Twn_FB_B,0)+IF(R20="Triple",Tpl_FB_B,0)+
IF(S20="Single",Sgl_FB_B,0)+IF(S20="Twin (2 Beds)",Twn_FB_B,0)+IF(S20="Triple",Tpl_FB_B,0)+
IF(T20="Single",Sgl_FB_B,0)+IF(T20="Twin (2 Beds)",Twn_FB_B,0)+IF(T20="Triple",Tpl_FB_B,0)+
IF(U20="Single",Sgl_FB_B,0)+IF(U20="Twin (2 Beds)",Twn_FB_B,0)+IF(U20="Triple",Tpl_FB_B,0)+
IF(V20="Single",Sgl_FB_B,0)+IF(V20="Twin (2 Beds)",Twn_FB_B,0)+IF(V20="Triple",Tpl_FB_B,0))+
IF(X20="Yes",TRF,0)+IF(Y20="Yes",TRF,0)</f>
        <v>434</v>
      </c>
      <c r="AA20" s="232"/>
      <c r="AB20" s="233"/>
      <c r="AC20" s="218"/>
      <c r="AD20" s="218"/>
    </row>
    <row r="21" spans="1:30" s="234" customFormat="1" ht="21.75" customHeight="1" thickBot="1" x14ac:dyDescent="0.2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45723</v>
      </c>
      <c r="H21" s="242">
        <v>0.52083333333333337</v>
      </c>
      <c r="I21" s="595" t="s">
        <v>32</v>
      </c>
      <c r="J21" s="596"/>
      <c r="K21" s="243" t="s">
        <v>33</v>
      </c>
      <c r="L21" s="241">
        <v>45726</v>
      </c>
      <c r="M21" s="242">
        <v>0.8125</v>
      </c>
      <c r="N21" s="631" t="s">
        <v>32</v>
      </c>
      <c r="O21" s="632"/>
      <c r="P21" s="244" t="s">
        <v>34</v>
      </c>
      <c r="Q21" s="245" t="s">
        <v>104</v>
      </c>
      <c r="R21" s="309"/>
      <c r="S21" s="246" t="s">
        <v>5</v>
      </c>
      <c r="T21" s="246" t="s">
        <v>5</v>
      </c>
      <c r="U21" s="246" t="s">
        <v>5</v>
      </c>
      <c r="V21" s="247"/>
      <c r="W21" s="321"/>
      <c r="X21" s="328" t="s">
        <v>86</v>
      </c>
      <c r="Y21" s="329" t="s">
        <v>86</v>
      </c>
      <c r="Z21" s="310">
        <f t="shared" ref="Z21:Z46" si="0"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IF(ISBLANK(C21),"0€",IF(ISBLANK(Q21),IF(W21="Yes",Non_Of_Comp,0),
IF(Q21="BB",
IF(R21="Single",Sgl_BB_B,0)+IF(R21="Twin (2 Beds)",Twn_BB_B,0)+IF(R21="Triple",Tpl_BB_B,0)+
IF(S21="Single",Sgl_BB_B,0)+IF(S21="Twin (2 Beds)",Twn_BB_B,0)+IF(S21="Triple",Tpl_BB_B,0)+
IF(T21="Single",Sgl_BB_B,0)+IF(T21="Twin (2 Beds)",Twn_BB_B,0)+IF(T21="Triple",Tpl_BB_B,0)+
IF(U21="Single",Sgl_BB_B,0)+IF(U21="Twin (2 Beds)",Twn_BB_B,0)+IF(U21="Triple",Tpl_BB_B,0)+
IF(V21="Single",Sgl_BB_B,0)+IF(V21="Twin (2 Beds)",Twn_BB_B,0)+IF(V21="Triple",Tpl_BB_B,0)))+
IF(Q21="HB",
IF(R21="Single",Sgl_HB_B,0)+IF(R21="Twin (2 Beds)",Twn_HB_B,0)+IF(R21="Triple",Tpl_HB_B,0)+
IF(S21="Single",Sgl_HB_B,0)+IF(S21="Twin (2 Beds)",Twn_HB_B,0)+IF(S21="Triple",Tpl_HB_B,0)+
IF(T21="Single",Sgl_HB_B,0)+IF(T21="Twin (2 Beds)",Twn_HB_B,0)+IF(T21="Triple",Tpl_HB_B,0)+
IF(U21="Single",Sgl_HB_B,0)+IF(U21="Twin (2 Beds)",Twn_HB_B,0)+IF(U21="Triple",Tpl_HB_B,0)+
IF(V21="Single",Sgl_HB_B,0)+IF(V21="Twin (2 Beds)",Twn_HB_B,0)+IF(V21="Triple",Tpl_HB_B,0)))+
IF(Q21="FB",
IF(R21="Single",Sgl_FB_B,0)+IF(R21="Twin (2 Beds)",Twn_FB_B,0)+IF(R21="Triple",Tpl_FB_B,0)+
IF(S21="Single",Sgl_FB_B,0)+IF(S21="Twin (2 Beds)",Twn_FB_B,0)+IF(S21="Triple",Tpl_FB_B,0)+
IF(T21="Single",Sgl_FB_B,0)+IF(T21="Twin (2 Beds)",Twn_FB_B,0)+IF(T21="Triple",Tpl_FB_B,0)+
IF(U21="Single",Sgl_FB_B,0)+IF(U21="Twin (2 Beds)",Twn_FB_B,0)+IF(U21="Triple",Tpl_FB_B,0)+
IF(V21="Single",Sgl_FB_B,0)+IF(V21="Twin (2 Beds)",Twn_FB_B,0)+IF(V21="Triple",Tpl_FB_B,0))+
IF(X21="Yes",TRF,0)+IF(Y21="Yes",TRF,0)</f>
        <v>459</v>
      </c>
      <c r="AA21" s="235"/>
      <c r="AB21" s="248"/>
      <c r="AC21" s="235"/>
      <c r="AD21" s="235"/>
    </row>
    <row r="22" spans="1:30" s="234" customFormat="1" ht="21.75" customHeight="1" x14ac:dyDescent="0.15">
      <c r="A22" s="249"/>
      <c r="B22" s="250">
        <v>1</v>
      </c>
      <c r="C22" s="251"/>
      <c r="D22" s="252"/>
      <c r="E22" s="253"/>
      <c r="F22" s="254"/>
      <c r="G22" s="255"/>
      <c r="H22" s="256"/>
      <c r="I22" s="627"/>
      <c r="J22" s="628"/>
      <c r="K22" s="257"/>
      <c r="L22" s="255"/>
      <c r="M22" s="256"/>
      <c r="N22" s="629"/>
      <c r="O22" s="630"/>
      <c r="P22" s="258"/>
      <c r="Q22" s="259"/>
      <c r="R22" s="260"/>
      <c r="S22" s="261"/>
      <c r="T22" s="261"/>
      <c r="U22" s="261"/>
      <c r="V22" s="262"/>
      <c r="W22" s="322"/>
      <c r="X22" s="342"/>
      <c r="Y22" s="343"/>
      <c r="Z22" s="307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15">
      <c r="A23" s="249"/>
      <c r="B23" s="263">
        <f t="shared" ref="B23:B46" si="1">B22+1</f>
        <v>2</v>
      </c>
      <c r="C23" s="264"/>
      <c r="D23" s="265"/>
      <c r="E23" s="266"/>
      <c r="F23" s="278"/>
      <c r="G23" s="268"/>
      <c r="H23" s="269"/>
      <c r="I23" s="566"/>
      <c r="J23" s="567"/>
      <c r="K23" s="270"/>
      <c r="L23" s="268"/>
      <c r="M23" s="269"/>
      <c r="N23" s="566"/>
      <c r="O23" s="567"/>
      <c r="P23" s="271"/>
      <c r="Q23" s="272"/>
      <c r="R23" s="273"/>
      <c r="S23" s="274"/>
      <c r="T23" s="274"/>
      <c r="U23" s="274"/>
      <c r="V23" s="275"/>
      <c r="W23" s="323"/>
      <c r="X23" s="344"/>
      <c r="Y23" s="345"/>
      <c r="Z23" s="307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15">
      <c r="A24" s="249"/>
      <c r="B24" s="263">
        <f t="shared" si="1"/>
        <v>3</v>
      </c>
      <c r="C24" s="264"/>
      <c r="D24" s="265"/>
      <c r="E24" s="266"/>
      <c r="F24" s="267"/>
      <c r="G24" s="268"/>
      <c r="H24" s="269"/>
      <c r="I24" s="566"/>
      <c r="J24" s="567"/>
      <c r="K24" s="270"/>
      <c r="L24" s="268"/>
      <c r="M24" s="269"/>
      <c r="N24" s="566"/>
      <c r="O24" s="567"/>
      <c r="P24" s="271"/>
      <c r="Q24" s="272"/>
      <c r="R24" s="273"/>
      <c r="S24" s="274"/>
      <c r="T24" s="274"/>
      <c r="U24" s="274"/>
      <c r="V24" s="275"/>
      <c r="W24" s="323"/>
      <c r="X24" s="344"/>
      <c r="Y24" s="345"/>
      <c r="Z24" s="307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566"/>
      <c r="J25" s="567"/>
      <c r="K25" s="270"/>
      <c r="L25" s="268"/>
      <c r="M25" s="269"/>
      <c r="N25" s="566"/>
      <c r="O25" s="567"/>
      <c r="P25" s="271"/>
      <c r="Q25" s="272"/>
      <c r="R25" s="273"/>
      <c r="S25" s="274"/>
      <c r="T25" s="274"/>
      <c r="U25" s="274"/>
      <c r="V25" s="275"/>
      <c r="W25" s="323"/>
      <c r="X25" s="344"/>
      <c r="Y25" s="345"/>
      <c r="Z25" s="307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15">
      <c r="A26" s="249"/>
      <c r="B26" s="263">
        <f t="shared" si="1"/>
        <v>5</v>
      </c>
      <c r="C26" s="264"/>
      <c r="D26" s="265"/>
      <c r="E26" s="266"/>
      <c r="F26" s="278"/>
      <c r="G26" s="268"/>
      <c r="H26" s="269"/>
      <c r="I26" s="566"/>
      <c r="J26" s="567"/>
      <c r="K26" s="270"/>
      <c r="L26" s="268"/>
      <c r="M26" s="269"/>
      <c r="N26" s="566"/>
      <c r="O26" s="567"/>
      <c r="P26" s="271"/>
      <c r="Q26" s="272"/>
      <c r="R26" s="273"/>
      <c r="S26" s="274"/>
      <c r="T26" s="274"/>
      <c r="U26" s="274"/>
      <c r="V26" s="275"/>
      <c r="W26" s="323"/>
      <c r="X26" s="344"/>
      <c r="Y26" s="345"/>
      <c r="Z26" s="307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15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566"/>
      <c r="J27" s="567"/>
      <c r="K27" s="270"/>
      <c r="L27" s="268"/>
      <c r="M27" s="269"/>
      <c r="N27" s="566"/>
      <c r="O27" s="567"/>
      <c r="P27" s="271"/>
      <c r="Q27" s="272"/>
      <c r="R27" s="273"/>
      <c r="S27" s="274"/>
      <c r="T27" s="274"/>
      <c r="U27" s="274"/>
      <c r="V27" s="275"/>
      <c r="W27" s="323"/>
      <c r="X27" s="344"/>
      <c r="Y27" s="345"/>
      <c r="Z27" s="307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15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566"/>
      <c r="J28" s="567"/>
      <c r="K28" s="270"/>
      <c r="L28" s="268"/>
      <c r="M28" s="269"/>
      <c r="N28" s="566"/>
      <c r="O28" s="567"/>
      <c r="P28" s="271"/>
      <c r="Q28" s="272"/>
      <c r="R28" s="273"/>
      <c r="S28" s="274"/>
      <c r="T28" s="274"/>
      <c r="U28" s="274"/>
      <c r="V28" s="275"/>
      <c r="W28" s="323"/>
      <c r="X28" s="344"/>
      <c r="Y28" s="345"/>
      <c r="Z28" s="307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15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566"/>
      <c r="J29" s="567"/>
      <c r="K29" s="270"/>
      <c r="L29" s="268"/>
      <c r="M29" s="269"/>
      <c r="N29" s="566"/>
      <c r="O29" s="567"/>
      <c r="P29" s="271"/>
      <c r="Q29" s="272"/>
      <c r="R29" s="273"/>
      <c r="S29" s="274"/>
      <c r="T29" s="274"/>
      <c r="U29" s="274"/>
      <c r="V29" s="275"/>
      <c r="W29" s="323"/>
      <c r="X29" s="344"/>
      <c r="Y29" s="345"/>
      <c r="Z29" s="307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15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566"/>
      <c r="J30" s="567"/>
      <c r="K30" s="270"/>
      <c r="L30" s="268"/>
      <c r="M30" s="269"/>
      <c r="N30" s="566"/>
      <c r="O30" s="567"/>
      <c r="P30" s="271"/>
      <c r="Q30" s="272"/>
      <c r="R30" s="273"/>
      <c r="S30" s="274"/>
      <c r="T30" s="274"/>
      <c r="U30" s="274"/>
      <c r="V30" s="275"/>
      <c r="W30" s="323"/>
      <c r="X30" s="344"/>
      <c r="Y30" s="345"/>
      <c r="Z30" s="307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15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566"/>
      <c r="J31" s="567"/>
      <c r="K31" s="270"/>
      <c r="L31" s="268"/>
      <c r="M31" s="269"/>
      <c r="N31" s="566"/>
      <c r="O31" s="567"/>
      <c r="P31" s="271"/>
      <c r="Q31" s="272"/>
      <c r="R31" s="273"/>
      <c r="S31" s="274"/>
      <c r="T31" s="274"/>
      <c r="U31" s="274"/>
      <c r="V31" s="275"/>
      <c r="W31" s="323"/>
      <c r="X31" s="344"/>
      <c r="Y31" s="345"/>
      <c r="Z31" s="307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15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566"/>
      <c r="J32" s="567"/>
      <c r="K32" s="270"/>
      <c r="L32" s="268"/>
      <c r="M32" s="269"/>
      <c r="N32" s="566"/>
      <c r="O32" s="567"/>
      <c r="P32" s="271"/>
      <c r="Q32" s="272"/>
      <c r="R32" s="273"/>
      <c r="S32" s="274"/>
      <c r="T32" s="274"/>
      <c r="U32" s="274"/>
      <c r="V32" s="275"/>
      <c r="W32" s="323"/>
      <c r="X32" s="344"/>
      <c r="Y32" s="345"/>
      <c r="Z32" s="307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15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566"/>
      <c r="J33" s="567"/>
      <c r="K33" s="270"/>
      <c r="L33" s="268"/>
      <c r="M33" s="269"/>
      <c r="N33" s="566"/>
      <c r="O33" s="567"/>
      <c r="P33" s="271"/>
      <c r="Q33" s="272"/>
      <c r="R33" s="273"/>
      <c r="S33" s="274"/>
      <c r="T33" s="274"/>
      <c r="U33" s="274"/>
      <c r="V33" s="275"/>
      <c r="W33" s="323"/>
      <c r="X33" s="344"/>
      <c r="Y33" s="345"/>
      <c r="Z33" s="307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15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566"/>
      <c r="J34" s="567"/>
      <c r="K34" s="270"/>
      <c r="L34" s="268"/>
      <c r="M34" s="269"/>
      <c r="N34" s="566"/>
      <c r="O34" s="567"/>
      <c r="P34" s="271"/>
      <c r="Q34" s="272"/>
      <c r="R34" s="273"/>
      <c r="S34" s="274"/>
      <c r="T34" s="274"/>
      <c r="U34" s="274"/>
      <c r="V34" s="275"/>
      <c r="W34" s="323"/>
      <c r="X34" s="344"/>
      <c r="Y34" s="345"/>
      <c r="Z34" s="307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15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566"/>
      <c r="J35" s="567"/>
      <c r="K35" s="270"/>
      <c r="L35" s="268"/>
      <c r="M35" s="269"/>
      <c r="N35" s="566"/>
      <c r="O35" s="567"/>
      <c r="P35" s="271"/>
      <c r="Q35" s="272"/>
      <c r="R35" s="273"/>
      <c r="S35" s="274"/>
      <c r="T35" s="274"/>
      <c r="U35" s="274"/>
      <c r="V35" s="275"/>
      <c r="W35" s="323"/>
      <c r="X35" s="344"/>
      <c r="Y35" s="345"/>
      <c r="Z35" s="307">
        <f t="shared" si="0"/>
        <v>0</v>
      </c>
      <c r="AA35" s="249"/>
      <c r="AC35" s="249"/>
      <c r="AD35" s="249"/>
    </row>
    <row r="36" spans="1:30" s="234" customFormat="1" ht="21.75" customHeight="1" x14ac:dyDescent="0.15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566"/>
      <c r="J36" s="567"/>
      <c r="K36" s="270"/>
      <c r="L36" s="268"/>
      <c r="M36" s="269"/>
      <c r="N36" s="566"/>
      <c r="O36" s="567"/>
      <c r="P36" s="271"/>
      <c r="Q36" s="272"/>
      <c r="R36" s="273"/>
      <c r="S36" s="274"/>
      <c r="T36" s="274"/>
      <c r="U36" s="274"/>
      <c r="V36" s="275"/>
      <c r="W36" s="323"/>
      <c r="X36" s="344"/>
      <c r="Y36" s="345"/>
      <c r="Z36" s="307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15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566"/>
      <c r="J37" s="567"/>
      <c r="K37" s="270"/>
      <c r="L37" s="268"/>
      <c r="M37" s="269"/>
      <c r="N37" s="566"/>
      <c r="O37" s="567"/>
      <c r="P37" s="271"/>
      <c r="Q37" s="272"/>
      <c r="R37" s="273"/>
      <c r="S37" s="274"/>
      <c r="T37" s="274"/>
      <c r="U37" s="274"/>
      <c r="V37" s="275"/>
      <c r="W37" s="323"/>
      <c r="X37" s="344"/>
      <c r="Y37" s="345"/>
      <c r="Z37" s="307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15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566"/>
      <c r="J38" s="567"/>
      <c r="K38" s="270"/>
      <c r="L38" s="268"/>
      <c r="M38" s="269"/>
      <c r="N38" s="566"/>
      <c r="O38" s="567"/>
      <c r="P38" s="271"/>
      <c r="Q38" s="272"/>
      <c r="R38" s="273"/>
      <c r="S38" s="274"/>
      <c r="T38" s="274"/>
      <c r="U38" s="274"/>
      <c r="V38" s="275"/>
      <c r="W38" s="323"/>
      <c r="X38" s="344"/>
      <c r="Y38" s="345"/>
      <c r="Z38" s="307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15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566"/>
      <c r="J39" s="567"/>
      <c r="K39" s="270"/>
      <c r="L39" s="268"/>
      <c r="M39" s="269"/>
      <c r="N39" s="566"/>
      <c r="O39" s="567"/>
      <c r="P39" s="271"/>
      <c r="Q39" s="272"/>
      <c r="R39" s="273"/>
      <c r="S39" s="274"/>
      <c r="T39" s="274"/>
      <c r="U39" s="274"/>
      <c r="V39" s="275"/>
      <c r="W39" s="323"/>
      <c r="X39" s="344"/>
      <c r="Y39" s="345"/>
      <c r="Z39" s="307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15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566"/>
      <c r="J40" s="567"/>
      <c r="K40" s="270"/>
      <c r="L40" s="268"/>
      <c r="M40" s="269"/>
      <c r="N40" s="566"/>
      <c r="O40" s="567"/>
      <c r="P40" s="271"/>
      <c r="Q40" s="272"/>
      <c r="R40" s="273"/>
      <c r="S40" s="274"/>
      <c r="T40" s="274"/>
      <c r="U40" s="274"/>
      <c r="V40" s="275"/>
      <c r="W40" s="323"/>
      <c r="X40" s="344"/>
      <c r="Y40" s="345"/>
      <c r="Z40" s="307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15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566"/>
      <c r="J41" s="567"/>
      <c r="K41" s="270"/>
      <c r="L41" s="268"/>
      <c r="M41" s="269"/>
      <c r="N41" s="566"/>
      <c r="O41" s="567"/>
      <c r="P41" s="271"/>
      <c r="Q41" s="272"/>
      <c r="R41" s="273"/>
      <c r="S41" s="274"/>
      <c r="T41" s="274"/>
      <c r="U41" s="274"/>
      <c r="V41" s="275"/>
      <c r="W41" s="323"/>
      <c r="X41" s="344"/>
      <c r="Y41" s="345"/>
      <c r="Z41" s="307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15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566"/>
      <c r="J42" s="567"/>
      <c r="K42" s="270"/>
      <c r="L42" s="268"/>
      <c r="M42" s="269"/>
      <c r="N42" s="566"/>
      <c r="O42" s="567"/>
      <c r="P42" s="271"/>
      <c r="Q42" s="272"/>
      <c r="R42" s="273"/>
      <c r="S42" s="274"/>
      <c r="T42" s="274"/>
      <c r="U42" s="274"/>
      <c r="V42" s="275"/>
      <c r="W42" s="323"/>
      <c r="X42" s="344"/>
      <c r="Y42" s="345"/>
      <c r="Z42" s="307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15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566"/>
      <c r="J43" s="567"/>
      <c r="K43" s="270"/>
      <c r="L43" s="268"/>
      <c r="M43" s="269"/>
      <c r="N43" s="566"/>
      <c r="O43" s="567"/>
      <c r="P43" s="271"/>
      <c r="Q43" s="272"/>
      <c r="R43" s="273"/>
      <c r="S43" s="274"/>
      <c r="T43" s="274"/>
      <c r="U43" s="274"/>
      <c r="V43" s="275"/>
      <c r="W43" s="323"/>
      <c r="X43" s="344"/>
      <c r="Y43" s="345"/>
      <c r="Z43" s="307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15">
      <c r="A44" s="249"/>
      <c r="B44" s="279">
        <f t="shared" si="1"/>
        <v>23</v>
      </c>
      <c r="C44" s="280"/>
      <c r="D44" s="265"/>
      <c r="E44" s="266"/>
      <c r="F44" s="267"/>
      <c r="G44" s="268"/>
      <c r="H44" s="269"/>
      <c r="I44" s="566"/>
      <c r="J44" s="567"/>
      <c r="K44" s="270"/>
      <c r="L44" s="268"/>
      <c r="M44" s="269"/>
      <c r="N44" s="566"/>
      <c r="O44" s="567"/>
      <c r="P44" s="271"/>
      <c r="Q44" s="272"/>
      <c r="R44" s="273"/>
      <c r="S44" s="274"/>
      <c r="T44" s="274"/>
      <c r="U44" s="274"/>
      <c r="V44" s="275"/>
      <c r="W44" s="323"/>
      <c r="X44" s="344"/>
      <c r="Y44" s="345"/>
      <c r="Z44" s="307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15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566"/>
      <c r="J45" s="567"/>
      <c r="K45" s="270"/>
      <c r="L45" s="268"/>
      <c r="M45" s="269"/>
      <c r="N45" s="566"/>
      <c r="O45" s="567"/>
      <c r="P45" s="271"/>
      <c r="Q45" s="272"/>
      <c r="R45" s="273"/>
      <c r="S45" s="274"/>
      <c r="T45" s="274"/>
      <c r="U45" s="274"/>
      <c r="V45" s="275"/>
      <c r="W45" s="323"/>
      <c r="X45" s="344"/>
      <c r="Y45" s="345"/>
      <c r="Z45" s="307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578"/>
      <c r="J46" s="579"/>
      <c r="K46" s="287"/>
      <c r="L46" s="285"/>
      <c r="M46" s="286"/>
      <c r="N46" s="578"/>
      <c r="O46" s="579"/>
      <c r="P46" s="288"/>
      <c r="Q46" s="532"/>
      <c r="R46" s="289"/>
      <c r="S46" s="290"/>
      <c r="T46" s="290"/>
      <c r="U46" s="290"/>
      <c r="V46" s="291"/>
      <c r="W46" s="324"/>
      <c r="X46" s="346"/>
      <c r="Y46" s="347"/>
      <c r="Z46" s="292">
        <f t="shared" si="0"/>
        <v>0</v>
      </c>
      <c r="AA46" s="249"/>
      <c r="AB46" s="249"/>
      <c r="AC46" s="249"/>
      <c r="AD46" s="249"/>
    </row>
    <row r="47" spans="1:30" s="296" customFormat="1" ht="21.75" customHeight="1" thickBot="1" x14ac:dyDescent="0.2">
      <c r="A47" s="293"/>
      <c r="B47" s="294"/>
      <c r="C47" s="294"/>
      <c r="D47" s="580" t="s">
        <v>77</v>
      </c>
      <c r="E47" s="581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5"/>
      <c r="AB47" s="293"/>
      <c r="AC47" s="293"/>
      <c r="AD47" s="293"/>
    </row>
    <row r="48" spans="1:30" s="213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62" t="s">
        <v>79</v>
      </c>
      <c r="X48" s="563"/>
      <c r="Y48" s="564"/>
      <c r="Z48" s="209">
        <f>SUM(Z22:Z46)</f>
        <v>0</v>
      </c>
      <c r="AA48" s="88"/>
      <c r="AC48" s="85"/>
      <c r="AD48" s="85"/>
    </row>
    <row r="49" spans="1:30" s="213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62" t="s">
        <v>111</v>
      </c>
      <c r="X49" s="563"/>
      <c r="Y49" s="564"/>
      <c r="Z49" s="318">
        <f ca="1">IF(Y69&gt;Y68,(Z48-F47-Y71)*0.1,0)</f>
        <v>0</v>
      </c>
    </row>
    <row r="50" spans="1:30" s="213" customFormat="1" ht="21.75" customHeight="1" thickBot="1" x14ac:dyDescent="0.25">
      <c r="A50" s="85"/>
      <c r="B50" s="582" t="s">
        <v>68</v>
      </c>
      <c r="C50" s="582"/>
      <c r="D50" s="582"/>
      <c r="E50" s="216"/>
      <c r="F50" s="86"/>
      <c r="G50" s="216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568" t="s">
        <v>80</v>
      </c>
      <c r="S50" s="569"/>
      <c r="T50" s="570"/>
      <c r="U50" s="86"/>
      <c r="W50" s="562" t="s">
        <v>79</v>
      </c>
      <c r="X50" s="563"/>
      <c r="Y50" s="564"/>
      <c r="Z50" s="318">
        <f ca="1">+Z48+Z49</f>
        <v>0</v>
      </c>
    </row>
    <row r="51" spans="1:30" ht="21.75" customHeight="1" x14ac:dyDescent="0.2">
      <c r="A51" s="27"/>
      <c r="B51" s="561" t="s">
        <v>140</v>
      </c>
      <c r="C51" s="561"/>
      <c r="D51" s="561"/>
      <c r="E51" s="561"/>
      <c r="F51" s="561"/>
      <c r="G51" s="561" t="s">
        <v>118</v>
      </c>
      <c r="H51" s="565"/>
      <c r="I51" s="565"/>
      <c r="J51" s="212" t="s">
        <v>35</v>
      </c>
      <c r="K51" s="35"/>
      <c r="L51" s="27"/>
      <c r="M51" s="577" t="s">
        <v>65</v>
      </c>
      <c r="N51" s="577"/>
      <c r="O51" s="577"/>
      <c r="P51" s="577"/>
      <c r="Q51" s="577"/>
      <c r="R51" s="571"/>
      <c r="S51" s="572"/>
      <c r="T51" s="573"/>
      <c r="U51" s="85"/>
      <c r="V51" s="27"/>
      <c r="W51" s="217"/>
      <c r="X51" s="217"/>
      <c r="Y51" s="217"/>
    </row>
    <row r="52" spans="1:30" ht="21.75" customHeight="1" thickBot="1" x14ac:dyDescent="0.25">
      <c r="A52" s="27"/>
      <c r="B52" s="561"/>
      <c r="C52" s="561"/>
      <c r="D52" s="561"/>
      <c r="E52" s="561"/>
      <c r="F52" s="561"/>
      <c r="G52" s="561" t="s">
        <v>119</v>
      </c>
      <c r="H52" s="565"/>
      <c r="I52" s="565"/>
      <c r="J52" s="334" t="s">
        <v>120</v>
      </c>
      <c r="K52" s="35"/>
      <c r="L52" s="4"/>
      <c r="M52" s="577"/>
      <c r="N52" s="577"/>
      <c r="O52" s="577"/>
      <c r="P52" s="577"/>
      <c r="Q52" s="577"/>
      <c r="R52" s="574"/>
      <c r="S52" s="575"/>
      <c r="T52" s="576"/>
      <c r="U52" s="85"/>
      <c r="V52" s="27"/>
      <c r="W52" s="217"/>
      <c r="X52" s="217"/>
      <c r="Y52" s="217"/>
    </row>
    <row r="53" spans="1:30" ht="21.75" customHeight="1" x14ac:dyDescent="0.2">
      <c r="A53" s="27"/>
      <c r="B53" s="561"/>
      <c r="C53" s="561"/>
      <c r="D53" s="561"/>
      <c r="E53" s="561"/>
      <c r="F53" s="561"/>
      <c r="G53" s="561" t="s">
        <v>121</v>
      </c>
      <c r="H53" s="565"/>
      <c r="I53" s="565"/>
      <c r="J53" s="212" t="s">
        <v>37</v>
      </c>
      <c r="K53" s="35"/>
      <c r="L53" s="4"/>
      <c r="M53" s="577"/>
      <c r="N53" s="577"/>
      <c r="O53" s="577"/>
      <c r="P53" s="577"/>
      <c r="Q53" s="577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61"/>
      <c r="C54" s="561"/>
      <c r="D54" s="561"/>
      <c r="E54" s="561"/>
      <c r="F54" s="561"/>
      <c r="G54" s="94"/>
      <c r="H54" s="94"/>
      <c r="I54" s="94"/>
      <c r="J54" s="94"/>
      <c r="K54" s="35"/>
      <c r="L54" s="4"/>
      <c r="M54" s="577"/>
      <c r="N54" s="577"/>
      <c r="O54" s="577"/>
      <c r="P54" s="577"/>
      <c r="Q54" s="577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61"/>
      <c r="C55" s="561"/>
      <c r="D55" s="561"/>
      <c r="E55" s="561"/>
      <c r="F55" s="561"/>
      <c r="G55" s="35"/>
      <c r="H55" s="35"/>
      <c r="I55" s="35"/>
      <c r="J55" s="35"/>
      <c r="K55" s="35"/>
      <c r="L55" s="4"/>
      <c r="M55" s="577"/>
      <c r="N55" s="577"/>
      <c r="O55" s="577"/>
      <c r="P55" s="577"/>
      <c r="Q55" s="577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18.75" customHeight="1" x14ac:dyDescent="0.2">
      <c r="A56" s="4"/>
      <c r="B56" s="561"/>
      <c r="C56" s="561"/>
      <c r="D56" s="561"/>
      <c r="E56" s="561"/>
      <c r="F56" s="561"/>
      <c r="G56" s="34"/>
      <c r="H56" s="37"/>
      <c r="I56" s="4"/>
      <c r="J56" s="4"/>
      <c r="K56" s="4"/>
      <c r="L56" s="4"/>
      <c r="M56" s="577"/>
      <c r="N56" s="577"/>
      <c r="O56" s="577"/>
      <c r="P56" s="577"/>
      <c r="Q56" s="577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7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30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5"/>
      <c r="AA63" s="4"/>
      <c r="AB63" s="4"/>
      <c r="AC63" s="4"/>
    </row>
    <row r="64" spans="1:30" ht="21.75" hidden="1" customHeight="1" x14ac:dyDescent="0.2">
      <c r="A64" s="4"/>
      <c r="B64" s="4"/>
      <c r="C64" s="83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6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DATEVALUE("15/2/2025")</f>
        <v>45703</v>
      </c>
      <c r="Z68" s="187">
        <v>45703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45688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9">
        <f>+W62*150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password="C7EC" sheet="1" objects="1" scenarios="1" selectLockedCells="1"/>
  <dataConsolidate/>
  <mergeCells count="100">
    <mergeCell ref="X7:X8"/>
    <mergeCell ref="B1:D1"/>
    <mergeCell ref="B3:E3"/>
    <mergeCell ref="R3:T3"/>
    <mergeCell ref="V6:V7"/>
    <mergeCell ref="W6:W7"/>
    <mergeCell ref="R8:T8"/>
    <mergeCell ref="B11:F11"/>
    <mergeCell ref="H11:M11"/>
    <mergeCell ref="O11:T11"/>
    <mergeCell ref="U11:Z13"/>
    <mergeCell ref="O12:S12"/>
    <mergeCell ref="B13:F13"/>
    <mergeCell ref="H13:M13"/>
    <mergeCell ref="O13:S13"/>
    <mergeCell ref="O14:S14"/>
    <mergeCell ref="B16:B19"/>
    <mergeCell ref="C16:C19"/>
    <mergeCell ref="D16:D19"/>
    <mergeCell ref="E16:E19"/>
    <mergeCell ref="F16:F19"/>
    <mergeCell ref="G16:P17"/>
    <mergeCell ref="Q16:V17"/>
    <mergeCell ref="I19:J19"/>
    <mergeCell ref="N19:O19"/>
    <mergeCell ref="W16:W17"/>
    <mergeCell ref="X16:Y17"/>
    <mergeCell ref="Z16:Z19"/>
    <mergeCell ref="G18:K18"/>
    <mergeCell ref="L18:P18"/>
    <mergeCell ref="Q18:Q19"/>
    <mergeCell ref="R18:V18"/>
    <mergeCell ref="W18:W19"/>
    <mergeCell ref="X18:X19"/>
    <mergeCell ref="Y18:Y19"/>
    <mergeCell ref="I20:J20"/>
    <mergeCell ref="N20:O20"/>
    <mergeCell ref="I21:J21"/>
    <mergeCell ref="N21:O21"/>
    <mergeCell ref="I22:J22"/>
    <mergeCell ref="N22:O22"/>
    <mergeCell ref="I23:J23"/>
    <mergeCell ref="N23:O23"/>
    <mergeCell ref="I24:J24"/>
    <mergeCell ref="N24:O24"/>
    <mergeCell ref="I25:J25"/>
    <mergeCell ref="N25:O25"/>
    <mergeCell ref="I26:J26"/>
    <mergeCell ref="N26:O26"/>
    <mergeCell ref="I27:J27"/>
    <mergeCell ref="N27:O27"/>
    <mergeCell ref="I28:J28"/>
    <mergeCell ref="N28:O28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I34:J34"/>
    <mergeCell ref="N34:O34"/>
    <mergeCell ref="I35:J35"/>
    <mergeCell ref="N35:O35"/>
    <mergeCell ref="I36:J36"/>
    <mergeCell ref="N36:O36"/>
    <mergeCell ref="I37:J37"/>
    <mergeCell ref="N37:O37"/>
    <mergeCell ref="I38:J38"/>
    <mergeCell ref="N38:O38"/>
    <mergeCell ref="I39:J39"/>
    <mergeCell ref="N39:O39"/>
    <mergeCell ref="I40:J40"/>
    <mergeCell ref="N40:O40"/>
    <mergeCell ref="I41:J41"/>
    <mergeCell ref="N41:O41"/>
    <mergeCell ref="I42:J42"/>
    <mergeCell ref="N42:O42"/>
    <mergeCell ref="I43:J43"/>
    <mergeCell ref="N43:O43"/>
    <mergeCell ref="I44:J44"/>
    <mergeCell ref="N44:O44"/>
    <mergeCell ref="I45:J45"/>
    <mergeCell ref="N45:O45"/>
    <mergeCell ref="I46:J46"/>
    <mergeCell ref="N46:O46"/>
    <mergeCell ref="G53:I53"/>
    <mergeCell ref="D47:E47"/>
    <mergeCell ref="W48:Y48"/>
    <mergeCell ref="W49:Y49"/>
    <mergeCell ref="B50:D50"/>
    <mergeCell ref="R50:T52"/>
    <mergeCell ref="W50:Y50"/>
    <mergeCell ref="G51:I51"/>
    <mergeCell ref="M51:Q56"/>
    <mergeCell ref="G52:I52"/>
    <mergeCell ref="B51:F56"/>
  </mergeCells>
  <conditionalFormatting sqref="K20:K46 H20:I20 E20:F20 E21:I46">
    <cfRule type="containsText" dxfId="17" priority="15" stopIfTrue="1" operator="containsText" text="kg">
      <formula>NOT(ISERROR(SEARCH(("kg"),(J20))))</formula>
    </cfRule>
  </conditionalFormatting>
  <conditionalFormatting sqref="L45">
    <cfRule type="containsText" dxfId="16" priority="14" stopIfTrue="1" operator="containsText" text="kg">
      <formula>NOT(ISERROR(SEARCH(("kg"),(Q46))))</formula>
    </cfRule>
  </conditionalFormatting>
  <conditionalFormatting sqref="L46 P20:Q46">
    <cfRule type="containsText" dxfId="15" priority="13" stopIfTrue="1" operator="containsText" text="kg">
      <formula>NOT(ISERROR(SEARCH(("kg"),(#REF!))))</formula>
    </cfRule>
  </conditionalFormatting>
  <conditionalFormatting sqref="G20">
    <cfRule type="containsText" dxfId="14" priority="12" stopIfTrue="1" operator="containsText" text="kg">
      <formula>NOT(ISERROR(SEARCH(("kg"),(L20))))</formula>
    </cfRule>
  </conditionalFormatting>
  <conditionalFormatting sqref="L20:L44">
    <cfRule type="containsText" dxfId="13" priority="11" stopIfTrue="1" operator="containsText" text="kg">
      <formula>NOT(ISERROR(SEARCH(("kg"),(Q20))))</formula>
    </cfRule>
  </conditionalFormatting>
  <conditionalFormatting sqref="M20:N46">
    <cfRule type="containsText" dxfId="12" priority="10" stopIfTrue="1" operator="containsText" text="kg">
      <formula>NOT(ISERROR(SEARCH(("kg"),(R20))))</formula>
    </cfRule>
  </conditionalFormatting>
  <conditionalFormatting sqref="K20:K21 H20:I20 G21:I21">
    <cfRule type="containsText" dxfId="11" priority="9" stopIfTrue="1" operator="containsText" text="kg">
      <formula>NOT(ISERROR(SEARCH(("kg"),(L20))))</formula>
    </cfRule>
  </conditionalFormatting>
  <conditionalFormatting sqref="P20:P21">
    <cfRule type="containsText" dxfId="10" priority="8" stopIfTrue="1" operator="containsText" text="kg">
      <formula>NOT(ISERROR(SEARCH(("kg"),(#REF!))))</formula>
    </cfRule>
  </conditionalFormatting>
  <conditionalFormatting sqref="G20">
    <cfRule type="containsText" dxfId="9" priority="7" stopIfTrue="1" operator="containsText" text="kg">
      <formula>NOT(ISERROR(SEARCH(("kg"),(L20))))</formula>
    </cfRule>
  </conditionalFormatting>
  <conditionalFormatting sqref="L20:L21">
    <cfRule type="containsText" dxfId="8" priority="6" stopIfTrue="1" operator="containsText" text="kg">
      <formula>NOT(ISERROR(SEARCH(("kg"),(Q20))))</formula>
    </cfRule>
  </conditionalFormatting>
  <conditionalFormatting sqref="M20:N21">
    <cfRule type="containsText" dxfId="7" priority="5" stopIfTrue="1" operator="containsText" text="kg">
      <formula>NOT(ISERROR(SEARCH(("kg"),(R20))))</formula>
    </cfRule>
  </conditionalFormatting>
  <conditionalFormatting sqref="K22 E22:I22">
    <cfRule type="containsText" dxfId="6" priority="4" stopIfTrue="1" operator="containsText" text="kg">
      <formula>NOT(ISERROR(SEARCH(("kg"),(J22))))</formula>
    </cfRule>
  </conditionalFormatting>
  <conditionalFormatting sqref="P22:Q22">
    <cfRule type="containsText" dxfId="5" priority="3" stopIfTrue="1" operator="containsText" text="kg">
      <formula>NOT(ISERROR(SEARCH(("kg"),(#REF!))))</formula>
    </cfRule>
  </conditionalFormatting>
  <conditionalFormatting sqref="L22">
    <cfRule type="containsText" dxfId="4" priority="2" stopIfTrue="1" operator="containsText" text="kg">
      <formula>NOT(ISERROR(SEARCH(("kg"),(Q22))))</formula>
    </cfRule>
  </conditionalFormatting>
  <conditionalFormatting sqref="M22:N22">
    <cfRule type="containsText" dxfId="3" priority="1" stopIfTrue="1" operator="containsText" text="kg">
      <formula>NOT(ISERROR(SEARCH(("kg"),(R22))))</formula>
    </cfRule>
  </conditionalFormatting>
  <dataValidations count="8">
    <dataValidation type="list" allowBlank="1" showErrorMessage="1" sqref="E20:E46" xr:uid="{00000000-0002-0000-0300-000000000000}">
      <formula1>"M,F"</formula1>
    </dataValidation>
    <dataValidation type="list" allowBlank="1" showErrorMessage="1" sqref="F20:F46" xr:uid="{00000000-0002-0000-0300-000001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G20:G46 L20:L46" xr:uid="{00000000-0002-0000-0300-000002000000}">
      <formula1>"06-03-2025,07-03-2025,08-03-2025,09-03-2025,10-03-2025,11-03-2025,12-03-2025,13-03-2025"</formula1>
    </dataValidation>
    <dataValidation type="list" allowBlank="1" showErrorMessage="1" sqref="Q20:Q46" xr:uid="{00000000-0002-0000-0300-000003000000}">
      <formula1>"BB"</formula1>
    </dataValidation>
    <dataValidation type="list" allowBlank="1" showErrorMessage="1" sqref="S20:V46 R20:R21 R23:R46" xr:uid="{00000000-0002-0000-0300-000004000000}">
      <formula1>"Single,Twin (2 Beds)"</formula1>
    </dataValidation>
    <dataValidation imeMode="off" allowBlank="1" showInputMessage="1" showErrorMessage="1" sqref="R50" xr:uid="{00000000-0002-0000-0300-000005000000}"/>
    <dataValidation type="list" allowBlank="1" showErrorMessage="1" sqref="W20:Y46" xr:uid="{00000000-0002-0000-0300-000006000000}">
      <formula1>"Yes,No"</formula1>
    </dataValidation>
    <dataValidation type="list" allowBlank="1" showErrorMessage="1" sqref="R22" xr:uid="{00000000-0002-0000-0300-000007000000}">
      <formula1>"Single,Twin (2 Beds),Triple"</formula1>
    </dataValidation>
  </dataValidations>
  <hyperlinks>
    <hyperlink ref="C5" r:id="rId1" xr:uid="{00000000-0004-0000-03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9">
    <tabColor rgb="FF0000FF"/>
    <pageSetUpPr fitToPage="1"/>
  </sheetPr>
  <dimension ref="A1:AA1005"/>
  <sheetViews>
    <sheetView showGridLines="0" showZeros="0" tabSelected="1" zoomScale="67" zoomScaleNormal="67" workbookViewId="0">
      <selection activeCell="K24" sqref="K24"/>
    </sheetView>
  </sheetViews>
  <sheetFormatPr baseColWidth="10" defaultColWidth="14.3984375" defaultRowHeight="15" customHeight="1" x14ac:dyDescent="0.2"/>
  <cols>
    <col min="1" max="1" width="2.796875" style="365" customWidth="1"/>
    <col min="2" max="2" width="9.796875" style="365" customWidth="1"/>
    <col min="3" max="3" width="40.796875" style="365" customWidth="1"/>
    <col min="4" max="4" width="35.796875" style="365" customWidth="1"/>
    <col min="5" max="5" width="10.796875" style="365" customWidth="1"/>
    <col min="6" max="6" width="16.796875" style="365" customWidth="1"/>
    <col min="7" max="7" width="15.796875" style="365" customWidth="1"/>
    <col min="8" max="13" width="17.796875" style="365" customWidth="1"/>
    <col min="14" max="14" width="17.59765625" style="365" customWidth="1"/>
    <col min="15" max="21" width="17.796875" style="365" customWidth="1"/>
    <col min="22" max="22" width="16.3984375" style="365" customWidth="1"/>
    <col min="23" max="24" width="12.796875" style="365" customWidth="1"/>
    <col min="25" max="26" width="12.59765625" style="365" customWidth="1"/>
    <col min="27" max="16384" width="14.3984375" style="365"/>
  </cols>
  <sheetData>
    <row r="1" spans="1:26" ht="33" customHeight="1" x14ac:dyDescent="0.45">
      <c r="A1" s="362"/>
      <c r="B1" s="696" t="s">
        <v>126</v>
      </c>
      <c r="C1" s="697"/>
      <c r="D1" s="697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4"/>
      <c r="S1" s="364"/>
      <c r="T1" s="364"/>
      <c r="U1" s="364"/>
      <c r="W1" s="362"/>
      <c r="X1" s="362"/>
      <c r="Y1" s="362"/>
      <c r="Z1" s="362"/>
    </row>
    <row r="2" spans="1:26" ht="42" customHeight="1" x14ac:dyDescent="0.2">
      <c r="A2" s="362"/>
      <c r="B2" s="118"/>
      <c r="C2" s="118"/>
      <c r="D2" s="118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W2" s="366"/>
      <c r="X2" s="367"/>
      <c r="Y2" s="362"/>
      <c r="Z2" s="362"/>
    </row>
    <row r="3" spans="1:26" ht="42.75" customHeight="1" x14ac:dyDescent="0.2">
      <c r="A3" s="362"/>
      <c r="B3" s="698" t="s">
        <v>125</v>
      </c>
      <c r="C3" s="698"/>
      <c r="D3" s="698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W3" s="362"/>
      <c r="X3" s="362"/>
      <c r="Y3" s="362"/>
      <c r="Z3" s="362"/>
    </row>
    <row r="4" spans="1:26" ht="21.75" customHeight="1" thickBot="1" x14ac:dyDescent="0.25">
      <c r="A4" s="362"/>
      <c r="B4" s="119" t="s">
        <v>6</v>
      </c>
      <c r="C4" s="118"/>
      <c r="D4" s="118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T4" s="369"/>
      <c r="U4" s="366"/>
      <c r="V4" s="366"/>
      <c r="W4" s="367"/>
    </row>
    <row r="5" spans="1:26" ht="27" customHeight="1" thickBot="1" x14ac:dyDescent="0.25">
      <c r="A5" s="362"/>
      <c r="B5" s="119" t="s">
        <v>7</v>
      </c>
      <c r="C5" s="120" t="s">
        <v>8</v>
      </c>
      <c r="D5" s="118"/>
      <c r="E5" s="362"/>
      <c r="F5" s="362"/>
      <c r="G5" s="362"/>
      <c r="H5" s="362"/>
      <c r="I5" s="362"/>
      <c r="J5" s="362"/>
      <c r="K5" s="362"/>
      <c r="L5" s="362"/>
      <c r="M5" s="362"/>
      <c r="N5" s="699" t="s">
        <v>127</v>
      </c>
      <c r="O5" s="700"/>
      <c r="P5" s="701"/>
    </row>
    <row r="6" spans="1:26" ht="35.25" customHeight="1" thickBot="1" x14ac:dyDescent="0.25">
      <c r="A6" s="362"/>
      <c r="B6" s="370"/>
      <c r="C6" s="118"/>
      <c r="D6" s="118"/>
      <c r="E6" s="362"/>
      <c r="F6" s="362"/>
      <c r="G6" s="362"/>
      <c r="H6" s="362"/>
      <c r="I6" s="362"/>
      <c r="J6" s="362"/>
      <c r="K6" s="362"/>
      <c r="L6" s="362"/>
      <c r="M6" s="362"/>
      <c r="N6" s="702" t="s">
        <v>128</v>
      </c>
      <c r="O6" s="703"/>
      <c r="P6" s="371" t="s">
        <v>129</v>
      </c>
    </row>
    <row r="7" spans="1:26" ht="28.5" customHeight="1" thickBot="1" x14ac:dyDescent="0.25">
      <c r="A7" s="362"/>
      <c r="B7" s="362"/>
      <c r="C7" s="26"/>
      <c r="D7" s="478"/>
      <c r="E7" s="478"/>
      <c r="F7" s="478"/>
      <c r="G7" s="478"/>
      <c r="H7" s="478"/>
      <c r="I7" s="362"/>
      <c r="J7" s="362"/>
      <c r="K7" s="362"/>
      <c r="L7" s="362"/>
      <c r="M7" s="362"/>
      <c r="N7" s="372" t="s">
        <v>130</v>
      </c>
      <c r="O7" s="519" t="s">
        <v>131</v>
      </c>
      <c r="P7" s="373" t="s">
        <v>132</v>
      </c>
    </row>
    <row r="8" spans="1:26" ht="28.5" customHeight="1" thickBot="1" x14ac:dyDescent="0.25">
      <c r="A8" s="362"/>
      <c r="C8" s="374"/>
      <c r="D8" s="362"/>
      <c r="E8" s="362"/>
      <c r="F8" s="362"/>
      <c r="G8" s="362"/>
      <c r="H8" s="362"/>
      <c r="I8" s="362"/>
      <c r="J8" s="362"/>
      <c r="K8" s="362"/>
      <c r="L8" s="362"/>
      <c r="M8" s="375" t="s">
        <v>133</v>
      </c>
      <c r="N8" s="376" t="s">
        <v>114</v>
      </c>
      <c r="O8" s="520">
        <v>20</v>
      </c>
      <c r="P8" s="498">
        <v>15</v>
      </c>
      <c r="Q8" s="500"/>
    </row>
    <row r="9" spans="1:26" ht="28.5" customHeight="1" x14ac:dyDescent="0.2">
      <c r="A9" s="362"/>
      <c r="B9" s="377" t="s">
        <v>9</v>
      </c>
      <c r="C9" s="374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480"/>
      <c r="Q9" s="499"/>
    </row>
    <row r="10" spans="1:26" ht="21.75" customHeight="1" thickBot="1" x14ac:dyDescent="0.25">
      <c r="A10" s="362"/>
      <c r="B10" s="378" t="s">
        <v>0</v>
      </c>
      <c r="C10" s="378"/>
      <c r="D10" s="378"/>
      <c r="E10" s="379"/>
      <c r="F10" s="380" t="s">
        <v>1</v>
      </c>
      <c r="G10" s="379"/>
      <c r="H10" s="379"/>
      <c r="I10" s="379"/>
      <c r="J10" s="362"/>
      <c r="K10" s="362"/>
      <c r="L10" s="362"/>
      <c r="M10" s="362"/>
      <c r="N10" s="362"/>
      <c r="O10" s="362"/>
      <c r="P10" s="362"/>
      <c r="R10" s="362"/>
      <c r="S10" s="362"/>
    </row>
    <row r="11" spans="1:26" ht="24" customHeight="1" thickBot="1" x14ac:dyDescent="0.4">
      <c r="A11" s="362"/>
      <c r="B11" s="585">
        <f>Summary!$A$11</f>
        <v>0</v>
      </c>
      <c r="C11" s="586"/>
      <c r="D11" s="586"/>
      <c r="E11" s="477"/>
      <c r="F11" s="586">
        <f>Summary!$A$17</f>
        <v>0</v>
      </c>
      <c r="G11" s="586">
        <f>Summary!$A$17</f>
        <v>0</v>
      </c>
      <c r="H11" s="586">
        <f>Summary!$A$17</f>
        <v>0</v>
      </c>
      <c r="I11" s="586">
        <f>Summary!$A$17</f>
        <v>0</v>
      </c>
      <c r="J11" s="587">
        <f>Summary!$A$17</f>
        <v>0</v>
      </c>
      <c r="K11" s="382"/>
      <c r="L11" s="704" t="str">
        <f>IF(Summary!A11="","Please fill Federation Name (Summary Sheet)","")</f>
        <v>Please fill Federation Name (Summary Sheet)</v>
      </c>
      <c r="M11" s="704"/>
      <c r="N11" s="704"/>
      <c r="O11" s="704"/>
      <c r="P11" s="704"/>
      <c r="Q11" s="704"/>
    </row>
    <row r="12" spans="1:26" ht="21.75" customHeight="1" thickBot="1" x14ac:dyDescent="0.4">
      <c r="A12" s="362"/>
      <c r="B12" s="378" t="s">
        <v>2</v>
      </c>
      <c r="C12" s="378"/>
      <c r="D12" s="378"/>
      <c r="E12" s="383"/>
      <c r="F12" s="384" t="s">
        <v>3</v>
      </c>
      <c r="G12" s="385"/>
      <c r="H12" s="385"/>
      <c r="I12" s="385"/>
      <c r="J12" s="385"/>
      <c r="K12" s="386"/>
      <c r="L12" s="678" t="str">
        <f>IF(Summary!A14="","Please fill Email (Summary Sheet)","")</f>
        <v>Please fill Email (Summary Sheet)</v>
      </c>
      <c r="M12" s="678"/>
      <c r="N12" s="678"/>
      <c r="O12" s="678"/>
      <c r="P12" s="678"/>
      <c r="Q12" s="678"/>
    </row>
    <row r="13" spans="1:26" ht="21.75" customHeight="1" thickBot="1" x14ac:dyDescent="0.4">
      <c r="A13" s="362"/>
      <c r="B13" s="705">
        <f>Summary!$A$14</f>
        <v>0</v>
      </c>
      <c r="C13" s="706">
        <f>Summary!$A$14</f>
        <v>0</v>
      </c>
      <c r="D13" s="707">
        <f>Summary!$A$14</f>
        <v>0</v>
      </c>
      <c r="E13" s="381"/>
      <c r="F13" s="679">
        <f>Summary!A20</f>
        <v>0</v>
      </c>
      <c r="G13" s="680"/>
      <c r="H13" s="680"/>
      <c r="I13" s="680"/>
      <c r="J13" s="681"/>
      <c r="K13" s="387"/>
      <c r="L13" s="678" t="str">
        <f>IF(Summary!A17="","Please fill Contact Person (Summary Sheet)","")</f>
        <v>Please fill Contact Person (Summary Sheet)</v>
      </c>
      <c r="M13" s="678"/>
      <c r="N13" s="678"/>
      <c r="O13" s="678"/>
      <c r="P13" s="678"/>
      <c r="Q13" s="678"/>
    </row>
    <row r="14" spans="1:26" ht="21.75" customHeight="1" x14ac:dyDescent="0.2">
      <c r="A14" s="362"/>
      <c r="B14" s="362"/>
      <c r="C14" s="362"/>
      <c r="D14" s="362"/>
      <c r="E14" s="362"/>
      <c r="K14" s="362"/>
      <c r="L14" s="682" t="str">
        <f>IF(Summary!A20="","Please fill Phone (Summary Sheet)","")</f>
        <v>Please fill Phone (Summary Sheet)</v>
      </c>
      <c r="M14" s="682"/>
      <c r="N14" s="682"/>
      <c r="O14" s="682"/>
      <c r="P14" s="682"/>
      <c r="Q14" s="682"/>
      <c r="R14" s="362"/>
      <c r="S14" s="362"/>
      <c r="T14" s="362"/>
    </row>
    <row r="15" spans="1:26" ht="21.75" customHeight="1" thickBot="1" x14ac:dyDescent="0.3">
      <c r="A15" s="362"/>
      <c r="B15" s="389" t="s">
        <v>10</v>
      </c>
      <c r="C15" s="362"/>
      <c r="D15" s="362"/>
      <c r="E15" s="362"/>
      <c r="F15" s="362"/>
      <c r="G15" s="362"/>
      <c r="H15" s="362"/>
      <c r="I15" s="503"/>
      <c r="J15" s="362"/>
      <c r="K15" s="362"/>
      <c r="L15" s="362"/>
      <c r="M15" s="362"/>
      <c r="N15" s="362"/>
      <c r="O15" s="362"/>
      <c r="P15" s="362"/>
      <c r="Q15" s="362"/>
      <c r="R15" s="368"/>
      <c r="S15" s="368"/>
      <c r="T15" s="368"/>
      <c r="U15" s="368"/>
      <c r="V15" s="388"/>
      <c r="W15" s="367"/>
      <c r="X15" s="362"/>
      <c r="Y15" s="362"/>
      <c r="Z15" s="362"/>
    </row>
    <row r="16" spans="1:26" ht="21.75" customHeight="1" x14ac:dyDescent="0.2">
      <c r="A16" s="390"/>
      <c r="B16" s="683" t="s">
        <v>11</v>
      </c>
      <c r="C16" s="685" t="s">
        <v>12</v>
      </c>
      <c r="D16" s="687" t="s">
        <v>13</v>
      </c>
      <c r="E16" s="689" t="s">
        <v>85</v>
      </c>
      <c r="F16" s="689" t="s">
        <v>14</v>
      </c>
      <c r="G16" s="661" t="s">
        <v>135</v>
      </c>
      <c r="H16" s="662"/>
      <c r="I16" s="662"/>
      <c r="J16" s="662"/>
      <c r="K16" s="662"/>
      <c r="L16" s="662"/>
      <c r="M16" s="662"/>
      <c r="N16" s="662"/>
      <c r="O16" s="662"/>
      <c r="P16" s="662"/>
      <c r="Q16" s="663"/>
      <c r="R16" s="673" t="s">
        <v>16</v>
      </c>
      <c r="S16" s="390"/>
      <c r="T16" s="390"/>
      <c r="U16" s="390"/>
      <c r="V16" s="390"/>
    </row>
    <row r="17" spans="1:22" ht="21.75" customHeight="1" thickBot="1" x14ac:dyDescent="0.25">
      <c r="A17" s="390"/>
      <c r="B17" s="684"/>
      <c r="C17" s="686"/>
      <c r="D17" s="688"/>
      <c r="E17" s="690"/>
      <c r="F17" s="690"/>
      <c r="G17" s="664"/>
      <c r="H17" s="665"/>
      <c r="I17" s="665"/>
      <c r="J17" s="665"/>
      <c r="K17" s="665"/>
      <c r="L17" s="665"/>
      <c r="M17" s="665"/>
      <c r="N17" s="665"/>
      <c r="O17" s="665"/>
      <c r="P17" s="665"/>
      <c r="Q17" s="666"/>
      <c r="R17" s="674"/>
      <c r="S17" s="391"/>
      <c r="T17" s="390"/>
      <c r="U17" s="390"/>
      <c r="V17" s="390"/>
    </row>
    <row r="18" spans="1:22" ht="21.75" customHeight="1" x14ac:dyDescent="0.2">
      <c r="A18" s="390"/>
      <c r="B18" s="684"/>
      <c r="C18" s="686"/>
      <c r="D18" s="688"/>
      <c r="E18" s="690"/>
      <c r="F18" s="690"/>
      <c r="G18" s="676" t="s">
        <v>19</v>
      </c>
      <c r="H18" s="691">
        <v>45722</v>
      </c>
      <c r="I18" s="692"/>
      <c r="J18" s="667">
        <v>45723</v>
      </c>
      <c r="K18" s="692"/>
      <c r="L18" s="693">
        <v>45724</v>
      </c>
      <c r="M18" s="694"/>
      <c r="N18" s="693">
        <v>45725</v>
      </c>
      <c r="O18" s="695"/>
      <c r="P18" s="667">
        <v>45726</v>
      </c>
      <c r="Q18" s="668"/>
      <c r="R18" s="674"/>
      <c r="S18" s="390"/>
      <c r="T18" s="390"/>
      <c r="U18" s="390"/>
      <c r="V18" s="390"/>
    </row>
    <row r="19" spans="1:22" ht="21.75" customHeight="1" thickBot="1" x14ac:dyDescent="0.25">
      <c r="A19" s="390"/>
      <c r="B19" s="684"/>
      <c r="C19" s="686"/>
      <c r="D19" s="688"/>
      <c r="E19" s="690"/>
      <c r="F19" s="690"/>
      <c r="G19" s="677"/>
      <c r="H19" s="392" t="s">
        <v>137</v>
      </c>
      <c r="I19" s="393" t="s">
        <v>131</v>
      </c>
      <c r="J19" s="484" t="s">
        <v>137</v>
      </c>
      <c r="K19" s="483" t="s">
        <v>131</v>
      </c>
      <c r="L19" s="485" t="s">
        <v>137</v>
      </c>
      <c r="M19" s="491" t="s">
        <v>131</v>
      </c>
      <c r="N19" s="485" t="s">
        <v>130</v>
      </c>
      <c r="O19" s="497" t="s">
        <v>131</v>
      </c>
      <c r="P19" s="484" t="s">
        <v>137</v>
      </c>
      <c r="Q19" s="501" t="s">
        <v>131</v>
      </c>
      <c r="R19" s="675"/>
      <c r="S19" s="390"/>
      <c r="T19" s="390"/>
      <c r="U19" s="390"/>
      <c r="V19" s="390"/>
    </row>
    <row r="20" spans="1:22" ht="21.75" customHeight="1" thickTop="1" x14ac:dyDescent="0.2">
      <c r="A20" s="394"/>
      <c r="B20" s="395" t="s">
        <v>25</v>
      </c>
      <c r="C20" s="396" t="str">
        <f>'Hotel CAT A Form (Deleg&amp;Ref)'!C20</f>
        <v>Marco</v>
      </c>
      <c r="D20" s="397" t="str">
        <f>'Hotel CAT A Form (Deleg&amp;Ref)'!D20</f>
        <v>Morais</v>
      </c>
      <c r="E20" s="398" t="str">
        <f>'Hotel CAT A Form (Deleg&amp;Ref)'!E20</f>
        <v>M</v>
      </c>
      <c r="F20" s="399" t="str">
        <f>'Hotel CAT A Form (Deleg&amp;Ref)'!F20</f>
        <v>Coach</v>
      </c>
      <c r="G20" s="400" t="s">
        <v>134</v>
      </c>
      <c r="H20" s="528"/>
      <c r="I20" s="402"/>
      <c r="J20" s="530"/>
      <c r="K20" s="403"/>
      <c r="L20" s="486" t="s">
        <v>124</v>
      </c>
      <c r="M20" s="492" t="s">
        <v>86</v>
      </c>
      <c r="N20" s="405" t="s">
        <v>124</v>
      </c>
      <c r="O20" s="406" t="s">
        <v>86</v>
      </c>
      <c r="P20" s="530"/>
      <c r="Q20" s="404"/>
      <c r="R20" s="407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70</v>
      </c>
      <c r="S20" s="408"/>
      <c r="T20" s="394"/>
      <c r="U20" s="394"/>
      <c r="V20" s="394"/>
    </row>
    <row r="21" spans="1:22" ht="21.75" customHeight="1" thickBot="1" x14ac:dyDescent="0.25">
      <c r="A21" s="409"/>
      <c r="B21" s="410" t="s">
        <v>31</v>
      </c>
      <c r="C21" s="411" t="str">
        <f>'Hotel CAT A Form (Deleg&amp;Ref)'!C21</f>
        <v>Raquel</v>
      </c>
      <c r="D21" s="412" t="str">
        <f>'Hotel CAT A Form (Deleg&amp;Ref)'!D21</f>
        <v>Brito</v>
      </c>
      <c r="E21" s="413" t="str">
        <f>'Hotel CAT A Form (Deleg&amp;Ref)'!E21</f>
        <v>F</v>
      </c>
      <c r="F21" s="414" t="str">
        <f>'Hotel CAT A Form (Deleg&amp;Ref)'!F21</f>
        <v>-52 kg</v>
      </c>
      <c r="G21" s="415" t="s">
        <v>134</v>
      </c>
      <c r="H21" s="529"/>
      <c r="I21" s="417"/>
      <c r="J21" s="531"/>
      <c r="K21" s="418"/>
      <c r="L21" s="487"/>
      <c r="M21" s="493" t="s">
        <v>86</v>
      </c>
      <c r="N21" s="420"/>
      <c r="O21" s="421" t="s">
        <v>86</v>
      </c>
      <c r="P21" s="531"/>
      <c r="Q21" s="419"/>
      <c r="R21" s="422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40</v>
      </c>
      <c r="S21" s="409"/>
      <c r="T21" s="409"/>
      <c r="U21" s="409"/>
      <c r="V21" s="409"/>
    </row>
    <row r="22" spans="1:22" ht="21.75" customHeight="1" x14ac:dyDescent="0.2">
      <c r="A22" s="423"/>
      <c r="B22" s="424">
        <v>1</v>
      </c>
      <c r="C22" s="482">
        <f>'Hotel CAT B Form (Delegations)'!C22</f>
        <v>0</v>
      </c>
      <c r="D22" s="508">
        <f>'Hotel CAT B Form (Delegations)'!D22</f>
        <v>0</v>
      </c>
      <c r="E22" s="425">
        <f>'Hotel CAT B Form (Delegations)'!E22</f>
        <v>0</v>
      </c>
      <c r="F22" s="426">
        <f>'Hotel CAT B Form (Delegations)'!F22</f>
        <v>0</v>
      </c>
      <c r="G22" s="427" t="s">
        <v>134</v>
      </c>
      <c r="H22" s="523"/>
      <c r="I22" s="428"/>
      <c r="J22" s="523"/>
      <c r="K22" s="428"/>
      <c r="L22" s="488"/>
      <c r="M22" s="494"/>
      <c r="N22" s="429"/>
      <c r="O22" s="430"/>
      <c r="P22" s="523"/>
      <c r="Q22" s="502"/>
      <c r="R22" s="431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3"/>
      <c r="T22" s="423"/>
      <c r="U22" s="423"/>
      <c r="V22" s="423"/>
    </row>
    <row r="23" spans="1:22" ht="21.75" customHeight="1" x14ac:dyDescent="0.2">
      <c r="A23" s="423"/>
      <c r="B23" s="432">
        <f t="shared" ref="B23:B46" si="0">B22+1</f>
        <v>2</v>
      </c>
      <c r="C23" s="515">
        <f>'Hotel CAT B Form (Delegations)'!C23</f>
        <v>0</v>
      </c>
      <c r="D23" s="516">
        <f>'Hotel CAT B Form (Delegations)'!D23</f>
        <v>0</v>
      </c>
      <c r="E23" s="510">
        <f>'Hotel CAT B Form (Delegations)'!E23</f>
        <v>0</v>
      </c>
      <c r="F23" s="511">
        <f>'Hotel CAT B Form (Delegations)'!F23</f>
        <v>0</v>
      </c>
      <c r="G23" s="433" t="s">
        <v>134</v>
      </c>
      <c r="H23" s="524"/>
      <c r="I23" s="435"/>
      <c r="J23" s="526"/>
      <c r="K23" s="436"/>
      <c r="L23" s="489"/>
      <c r="M23" s="495"/>
      <c r="N23" s="438"/>
      <c r="O23" s="439"/>
      <c r="P23" s="526"/>
      <c r="Q23" s="437"/>
      <c r="R23" s="431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3"/>
      <c r="T23" s="423"/>
      <c r="U23" s="423"/>
      <c r="V23" s="423"/>
    </row>
    <row r="24" spans="1:22" ht="21.75" customHeight="1" x14ac:dyDescent="0.2">
      <c r="A24" s="423"/>
      <c r="B24" s="432">
        <f t="shared" si="0"/>
        <v>3</v>
      </c>
      <c r="C24" s="515">
        <f>'Hotel CAT B Form (Delegations)'!C24</f>
        <v>0</v>
      </c>
      <c r="D24" s="516">
        <f>'Hotel CAT B Form (Delegations)'!D24</f>
        <v>0</v>
      </c>
      <c r="E24" s="510">
        <f>'Hotel CAT B Form (Delegations)'!E24</f>
        <v>0</v>
      </c>
      <c r="F24" s="511">
        <f>'Hotel CAT B Form (Delegations)'!F24</f>
        <v>0</v>
      </c>
      <c r="G24" s="433" t="s">
        <v>134</v>
      </c>
      <c r="H24" s="524"/>
      <c r="I24" s="435"/>
      <c r="J24" s="526"/>
      <c r="K24" s="436"/>
      <c r="L24" s="489"/>
      <c r="M24" s="495"/>
      <c r="N24" s="438"/>
      <c r="O24" s="439"/>
      <c r="P24" s="526"/>
      <c r="Q24" s="437"/>
      <c r="R24" s="431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3"/>
      <c r="T24" s="423"/>
      <c r="U24" s="423"/>
      <c r="V24" s="423"/>
    </row>
    <row r="25" spans="1:22" ht="21.75" customHeight="1" x14ac:dyDescent="0.2">
      <c r="A25" s="423"/>
      <c r="B25" s="432">
        <f t="shared" si="0"/>
        <v>4</v>
      </c>
      <c r="C25" s="515">
        <f>'Hotel CAT B Form (Delegations)'!C25</f>
        <v>0</v>
      </c>
      <c r="D25" s="516">
        <f>'Hotel CAT B Form (Delegations)'!D25</f>
        <v>0</v>
      </c>
      <c r="E25" s="510">
        <f>'Hotel CAT B Form (Delegations)'!E25</f>
        <v>0</v>
      </c>
      <c r="F25" s="511">
        <f>'Hotel CAT B Form (Delegations)'!F25</f>
        <v>0</v>
      </c>
      <c r="G25" s="433" t="s">
        <v>134</v>
      </c>
      <c r="H25" s="524"/>
      <c r="I25" s="435"/>
      <c r="J25" s="526"/>
      <c r="K25" s="436"/>
      <c r="L25" s="489"/>
      <c r="M25" s="495"/>
      <c r="N25" s="438"/>
      <c r="O25" s="439"/>
      <c r="P25" s="526"/>
      <c r="Q25" s="437"/>
      <c r="R25" s="431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3"/>
      <c r="T25" s="423"/>
      <c r="U25" s="423"/>
      <c r="V25" s="423"/>
    </row>
    <row r="26" spans="1:22" ht="21.75" customHeight="1" x14ac:dyDescent="0.2">
      <c r="A26" s="423"/>
      <c r="B26" s="432">
        <f t="shared" si="0"/>
        <v>5</v>
      </c>
      <c r="C26" s="515">
        <f>'Hotel CAT B Form (Delegations)'!C26</f>
        <v>0</v>
      </c>
      <c r="D26" s="516">
        <f>'Hotel CAT B Form (Delegations)'!D26</f>
        <v>0</v>
      </c>
      <c r="E26" s="510">
        <f>'Hotel CAT B Form (Delegations)'!E26</f>
        <v>0</v>
      </c>
      <c r="F26" s="511">
        <f>'Hotel CAT B Form (Delegations)'!F26</f>
        <v>0</v>
      </c>
      <c r="G26" s="433" t="s">
        <v>134</v>
      </c>
      <c r="H26" s="524"/>
      <c r="I26" s="435"/>
      <c r="J26" s="526"/>
      <c r="K26" s="436"/>
      <c r="L26" s="489"/>
      <c r="M26" s="495"/>
      <c r="N26" s="438"/>
      <c r="O26" s="439"/>
      <c r="P26" s="526"/>
      <c r="Q26" s="437"/>
      <c r="R26" s="431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3"/>
      <c r="T26" s="423"/>
      <c r="U26" s="423"/>
      <c r="V26" s="423"/>
    </row>
    <row r="27" spans="1:22" ht="21.75" customHeight="1" x14ac:dyDescent="0.2">
      <c r="A27" s="423"/>
      <c r="B27" s="432">
        <f t="shared" si="0"/>
        <v>6</v>
      </c>
      <c r="C27" s="515">
        <f>'Hotel CAT B Form (Delegations)'!C27</f>
        <v>0</v>
      </c>
      <c r="D27" s="516">
        <f>'Hotel CAT B Form (Delegations)'!D27</f>
        <v>0</v>
      </c>
      <c r="E27" s="510">
        <f>'Hotel CAT B Form (Delegations)'!E27</f>
        <v>0</v>
      </c>
      <c r="F27" s="511">
        <f>'Hotel CAT B Form (Delegations)'!F27</f>
        <v>0</v>
      </c>
      <c r="G27" s="433" t="s">
        <v>134</v>
      </c>
      <c r="H27" s="524"/>
      <c r="I27" s="435"/>
      <c r="J27" s="526"/>
      <c r="K27" s="436"/>
      <c r="L27" s="489"/>
      <c r="M27" s="495"/>
      <c r="N27" s="438"/>
      <c r="O27" s="439"/>
      <c r="P27" s="526"/>
      <c r="Q27" s="437"/>
      <c r="R27" s="431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3"/>
      <c r="T27" s="423"/>
      <c r="U27" s="423"/>
      <c r="V27" s="423"/>
    </row>
    <row r="28" spans="1:22" ht="21.75" customHeight="1" x14ac:dyDescent="0.2">
      <c r="A28" s="423"/>
      <c r="B28" s="432">
        <f t="shared" si="0"/>
        <v>7</v>
      </c>
      <c r="C28" s="515">
        <f>'Hotel CAT B Form (Delegations)'!C28</f>
        <v>0</v>
      </c>
      <c r="D28" s="516">
        <f>'Hotel CAT B Form (Delegations)'!D28</f>
        <v>0</v>
      </c>
      <c r="E28" s="510">
        <f>'Hotel CAT B Form (Delegations)'!E28</f>
        <v>0</v>
      </c>
      <c r="F28" s="511">
        <f>'Hotel CAT B Form (Delegations)'!F28</f>
        <v>0</v>
      </c>
      <c r="G28" s="433" t="s">
        <v>134</v>
      </c>
      <c r="H28" s="524"/>
      <c r="I28" s="435"/>
      <c r="J28" s="526"/>
      <c r="K28" s="436"/>
      <c r="L28" s="489"/>
      <c r="M28" s="495"/>
      <c r="N28" s="438"/>
      <c r="O28" s="439"/>
      <c r="P28" s="526"/>
      <c r="Q28" s="437"/>
      <c r="R28" s="431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3"/>
      <c r="T28" s="423"/>
      <c r="U28" s="423"/>
      <c r="V28" s="423"/>
    </row>
    <row r="29" spans="1:22" ht="21.75" customHeight="1" x14ac:dyDescent="0.2">
      <c r="A29" s="423"/>
      <c r="B29" s="432">
        <f t="shared" si="0"/>
        <v>8</v>
      </c>
      <c r="C29" s="515">
        <f>'Hotel CAT B Form (Delegations)'!C29</f>
        <v>0</v>
      </c>
      <c r="D29" s="516">
        <f>'Hotel CAT B Form (Delegations)'!D29</f>
        <v>0</v>
      </c>
      <c r="E29" s="510">
        <f>'Hotel CAT B Form (Delegations)'!E29</f>
        <v>0</v>
      </c>
      <c r="F29" s="511">
        <f>'Hotel CAT B Form (Delegations)'!F29</f>
        <v>0</v>
      </c>
      <c r="G29" s="433" t="s">
        <v>134</v>
      </c>
      <c r="H29" s="524"/>
      <c r="I29" s="435"/>
      <c r="J29" s="526"/>
      <c r="K29" s="436"/>
      <c r="L29" s="489"/>
      <c r="M29" s="495"/>
      <c r="N29" s="438"/>
      <c r="O29" s="439"/>
      <c r="P29" s="526"/>
      <c r="Q29" s="437"/>
      <c r="R29" s="431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3"/>
      <c r="T29" s="423"/>
      <c r="U29" s="423"/>
      <c r="V29" s="423"/>
    </row>
    <row r="30" spans="1:22" ht="21.75" customHeight="1" x14ac:dyDescent="0.2">
      <c r="A30" s="423"/>
      <c r="B30" s="432">
        <f t="shared" si="0"/>
        <v>9</v>
      </c>
      <c r="C30" s="515">
        <f>'Hotel CAT B Form (Delegations)'!C30</f>
        <v>0</v>
      </c>
      <c r="D30" s="516">
        <f>'Hotel CAT B Form (Delegations)'!D30</f>
        <v>0</v>
      </c>
      <c r="E30" s="510">
        <f>'Hotel CAT B Form (Delegations)'!E30</f>
        <v>0</v>
      </c>
      <c r="F30" s="511">
        <f>'Hotel CAT B Form (Delegations)'!F30</f>
        <v>0</v>
      </c>
      <c r="G30" s="433" t="s">
        <v>134</v>
      </c>
      <c r="H30" s="524"/>
      <c r="I30" s="435"/>
      <c r="J30" s="526"/>
      <c r="K30" s="436"/>
      <c r="L30" s="489"/>
      <c r="M30" s="495"/>
      <c r="N30" s="438"/>
      <c r="O30" s="439"/>
      <c r="P30" s="526"/>
      <c r="Q30" s="437"/>
      <c r="R30" s="431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3"/>
      <c r="T30" s="423"/>
      <c r="U30" s="423"/>
      <c r="V30" s="423"/>
    </row>
    <row r="31" spans="1:22" ht="21.75" customHeight="1" x14ac:dyDescent="0.2">
      <c r="A31" s="423"/>
      <c r="B31" s="432">
        <f t="shared" si="0"/>
        <v>10</v>
      </c>
      <c r="C31" s="515">
        <f>'Hotel CAT B Form (Delegations)'!C31</f>
        <v>0</v>
      </c>
      <c r="D31" s="516">
        <f>'Hotel CAT B Form (Delegations)'!D31</f>
        <v>0</v>
      </c>
      <c r="E31" s="510">
        <f>'Hotel CAT B Form (Delegations)'!E31</f>
        <v>0</v>
      </c>
      <c r="F31" s="511">
        <f>'Hotel CAT B Form (Delegations)'!F31</f>
        <v>0</v>
      </c>
      <c r="G31" s="433" t="s">
        <v>134</v>
      </c>
      <c r="H31" s="524"/>
      <c r="I31" s="435"/>
      <c r="J31" s="526"/>
      <c r="K31" s="436"/>
      <c r="L31" s="489"/>
      <c r="M31" s="495"/>
      <c r="N31" s="438"/>
      <c r="O31" s="439"/>
      <c r="P31" s="526"/>
      <c r="Q31" s="437"/>
      <c r="R31" s="431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3"/>
      <c r="T31" s="423"/>
      <c r="U31" s="423"/>
      <c r="V31" s="423"/>
    </row>
    <row r="32" spans="1:22" ht="21.75" customHeight="1" x14ac:dyDescent="0.2">
      <c r="A32" s="423"/>
      <c r="B32" s="432">
        <f t="shared" si="0"/>
        <v>11</v>
      </c>
      <c r="C32" s="515">
        <f>'Hotel CAT B Form (Delegations)'!C32</f>
        <v>0</v>
      </c>
      <c r="D32" s="516">
        <f>'Hotel CAT B Form (Delegations)'!D32</f>
        <v>0</v>
      </c>
      <c r="E32" s="510">
        <f>'Hotel CAT B Form (Delegations)'!E32</f>
        <v>0</v>
      </c>
      <c r="F32" s="511">
        <f>'Hotel CAT B Form (Delegations)'!F32</f>
        <v>0</v>
      </c>
      <c r="G32" s="433" t="s">
        <v>134</v>
      </c>
      <c r="H32" s="524"/>
      <c r="I32" s="435"/>
      <c r="J32" s="526"/>
      <c r="K32" s="436"/>
      <c r="L32" s="489"/>
      <c r="M32" s="495"/>
      <c r="N32" s="438"/>
      <c r="O32" s="439"/>
      <c r="P32" s="526"/>
      <c r="Q32" s="437"/>
      <c r="R32" s="431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3"/>
      <c r="T32" s="423"/>
      <c r="U32" s="423"/>
      <c r="V32" s="423"/>
    </row>
    <row r="33" spans="1:22" ht="21.75" customHeight="1" x14ac:dyDescent="0.2">
      <c r="A33" s="423"/>
      <c r="B33" s="432">
        <f t="shared" si="0"/>
        <v>12</v>
      </c>
      <c r="C33" s="515">
        <f>'Hotel CAT B Form (Delegations)'!C33</f>
        <v>0</v>
      </c>
      <c r="D33" s="516">
        <f>'Hotel CAT B Form (Delegations)'!D33</f>
        <v>0</v>
      </c>
      <c r="E33" s="510">
        <f>'Hotel CAT B Form (Delegations)'!E33</f>
        <v>0</v>
      </c>
      <c r="F33" s="511">
        <f>'Hotel CAT B Form (Delegations)'!F33</f>
        <v>0</v>
      </c>
      <c r="G33" s="433" t="s">
        <v>134</v>
      </c>
      <c r="H33" s="524"/>
      <c r="I33" s="435"/>
      <c r="J33" s="526"/>
      <c r="K33" s="436"/>
      <c r="L33" s="489"/>
      <c r="M33" s="495"/>
      <c r="N33" s="438"/>
      <c r="O33" s="439"/>
      <c r="P33" s="526"/>
      <c r="Q33" s="437"/>
      <c r="R33" s="431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3"/>
      <c r="T33" s="423"/>
      <c r="U33" s="423"/>
      <c r="V33" s="423"/>
    </row>
    <row r="34" spans="1:22" ht="21.75" customHeight="1" x14ac:dyDescent="0.2">
      <c r="A34" s="423"/>
      <c r="B34" s="432">
        <f t="shared" si="0"/>
        <v>13</v>
      </c>
      <c r="C34" s="515">
        <f>'Hotel CAT B Form (Delegations)'!C34</f>
        <v>0</v>
      </c>
      <c r="D34" s="516">
        <f>'Hotel CAT B Form (Delegations)'!D34</f>
        <v>0</v>
      </c>
      <c r="E34" s="510">
        <f>'Hotel CAT B Form (Delegations)'!E34</f>
        <v>0</v>
      </c>
      <c r="F34" s="511">
        <f>'Hotel CAT B Form (Delegations)'!F34</f>
        <v>0</v>
      </c>
      <c r="G34" s="433" t="s">
        <v>134</v>
      </c>
      <c r="H34" s="524"/>
      <c r="I34" s="435"/>
      <c r="J34" s="526"/>
      <c r="K34" s="436"/>
      <c r="L34" s="489"/>
      <c r="M34" s="495"/>
      <c r="N34" s="438"/>
      <c r="O34" s="439"/>
      <c r="P34" s="526"/>
      <c r="Q34" s="437"/>
      <c r="R34" s="431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3"/>
      <c r="T34" s="423"/>
      <c r="U34" s="423"/>
      <c r="V34" s="423"/>
    </row>
    <row r="35" spans="1:22" ht="21.75" customHeight="1" x14ac:dyDescent="0.2">
      <c r="A35" s="423"/>
      <c r="B35" s="432">
        <f t="shared" si="0"/>
        <v>14</v>
      </c>
      <c r="C35" s="515">
        <f>'Hotel CAT B Form (Delegations)'!C35</f>
        <v>0</v>
      </c>
      <c r="D35" s="516">
        <f>'Hotel CAT B Form (Delegations)'!D35</f>
        <v>0</v>
      </c>
      <c r="E35" s="510">
        <f>'Hotel CAT B Form (Delegations)'!E35</f>
        <v>0</v>
      </c>
      <c r="F35" s="511">
        <f>'Hotel CAT B Form (Delegations)'!F35</f>
        <v>0</v>
      </c>
      <c r="G35" s="433" t="s">
        <v>134</v>
      </c>
      <c r="H35" s="524"/>
      <c r="I35" s="435"/>
      <c r="J35" s="526"/>
      <c r="K35" s="436"/>
      <c r="L35" s="489"/>
      <c r="M35" s="495"/>
      <c r="N35" s="438"/>
      <c r="O35" s="439"/>
      <c r="P35" s="526"/>
      <c r="Q35" s="437"/>
      <c r="R35" s="431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3"/>
      <c r="T35" s="423"/>
      <c r="U35" s="423"/>
      <c r="V35" s="423"/>
    </row>
    <row r="36" spans="1:22" ht="21.75" customHeight="1" x14ac:dyDescent="0.2">
      <c r="A36" s="423"/>
      <c r="B36" s="432">
        <f t="shared" si="0"/>
        <v>15</v>
      </c>
      <c r="C36" s="515">
        <f>'Hotel CAT B Form (Delegations)'!C36</f>
        <v>0</v>
      </c>
      <c r="D36" s="516">
        <f>'Hotel CAT B Form (Delegations)'!D36</f>
        <v>0</v>
      </c>
      <c r="E36" s="510">
        <f>'Hotel CAT B Form (Delegations)'!E36</f>
        <v>0</v>
      </c>
      <c r="F36" s="511">
        <f>'Hotel CAT B Form (Delegations)'!F36</f>
        <v>0</v>
      </c>
      <c r="G36" s="433" t="s">
        <v>134</v>
      </c>
      <c r="H36" s="524"/>
      <c r="I36" s="435"/>
      <c r="J36" s="526"/>
      <c r="K36" s="436"/>
      <c r="L36" s="489"/>
      <c r="M36" s="495"/>
      <c r="N36" s="438"/>
      <c r="O36" s="439"/>
      <c r="P36" s="526"/>
      <c r="Q36" s="437"/>
      <c r="R36" s="431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3"/>
      <c r="T36" s="423"/>
      <c r="U36" s="423"/>
      <c r="V36" s="423"/>
    </row>
    <row r="37" spans="1:22" ht="21.75" customHeight="1" x14ac:dyDescent="0.2">
      <c r="A37" s="423"/>
      <c r="B37" s="432">
        <f t="shared" si="0"/>
        <v>16</v>
      </c>
      <c r="C37" s="515">
        <f>'Hotel CAT B Form (Delegations)'!C37</f>
        <v>0</v>
      </c>
      <c r="D37" s="516">
        <f>'Hotel CAT B Form (Delegations)'!D37</f>
        <v>0</v>
      </c>
      <c r="E37" s="510">
        <f>'Hotel CAT B Form (Delegations)'!E37</f>
        <v>0</v>
      </c>
      <c r="F37" s="511">
        <f>'Hotel CAT B Form (Delegations)'!F37</f>
        <v>0</v>
      </c>
      <c r="G37" s="433" t="s">
        <v>134</v>
      </c>
      <c r="H37" s="524"/>
      <c r="I37" s="435"/>
      <c r="J37" s="526"/>
      <c r="K37" s="436"/>
      <c r="L37" s="489"/>
      <c r="M37" s="495"/>
      <c r="N37" s="438"/>
      <c r="O37" s="439"/>
      <c r="P37" s="526"/>
      <c r="Q37" s="437"/>
      <c r="R37" s="431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3"/>
      <c r="T37" s="423"/>
      <c r="U37" s="423"/>
      <c r="V37" s="423"/>
    </row>
    <row r="38" spans="1:22" ht="21.75" customHeight="1" x14ac:dyDescent="0.2">
      <c r="A38" s="423"/>
      <c r="B38" s="440">
        <f t="shared" si="0"/>
        <v>17</v>
      </c>
      <c r="C38" s="515">
        <f>'Hotel CAT B Form (Delegations)'!C38</f>
        <v>0</v>
      </c>
      <c r="D38" s="516">
        <f>'Hotel CAT B Form (Delegations)'!D38</f>
        <v>0</v>
      </c>
      <c r="E38" s="510">
        <f>'Hotel CAT B Form (Delegations)'!E38</f>
        <v>0</v>
      </c>
      <c r="F38" s="511">
        <f>'Hotel CAT B Form (Delegations)'!F38</f>
        <v>0</v>
      </c>
      <c r="G38" s="433" t="s">
        <v>134</v>
      </c>
      <c r="H38" s="524"/>
      <c r="I38" s="435"/>
      <c r="J38" s="526"/>
      <c r="K38" s="436"/>
      <c r="L38" s="489"/>
      <c r="M38" s="495"/>
      <c r="N38" s="438"/>
      <c r="O38" s="439"/>
      <c r="P38" s="526"/>
      <c r="Q38" s="437"/>
      <c r="R38" s="431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3"/>
      <c r="T38" s="423"/>
      <c r="U38" s="423"/>
      <c r="V38" s="423"/>
    </row>
    <row r="39" spans="1:22" ht="21.75" customHeight="1" x14ac:dyDescent="0.2">
      <c r="A39" s="423"/>
      <c r="B39" s="440">
        <f t="shared" si="0"/>
        <v>18</v>
      </c>
      <c r="C39" s="515">
        <f>'Hotel CAT B Form (Delegations)'!C39</f>
        <v>0</v>
      </c>
      <c r="D39" s="516">
        <f>'Hotel CAT B Form (Delegations)'!D39</f>
        <v>0</v>
      </c>
      <c r="E39" s="510">
        <f>'Hotel CAT B Form (Delegations)'!E39</f>
        <v>0</v>
      </c>
      <c r="F39" s="511">
        <f>'Hotel CAT B Form (Delegations)'!F39</f>
        <v>0</v>
      </c>
      <c r="G39" s="433" t="s">
        <v>134</v>
      </c>
      <c r="H39" s="524"/>
      <c r="I39" s="435"/>
      <c r="J39" s="526"/>
      <c r="K39" s="436"/>
      <c r="L39" s="489"/>
      <c r="M39" s="495"/>
      <c r="N39" s="438"/>
      <c r="O39" s="439"/>
      <c r="P39" s="526"/>
      <c r="Q39" s="437"/>
      <c r="R39" s="431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3"/>
      <c r="T39" s="423"/>
      <c r="U39" s="423"/>
      <c r="V39" s="423"/>
    </row>
    <row r="40" spans="1:22" ht="21.75" customHeight="1" x14ac:dyDescent="0.2">
      <c r="A40" s="423"/>
      <c r="B40" s="440">
        <f t="shared" si="0"/>
        <v>19</v>
      </c>
      <c r="C40" s="515">
        <f>'Hotel CAT B Form (Delegations)'!C40</f>
        <v>0</v>
      </c>
      <c r="D40" s="516">
        <f>'Hotel CAT B Form (Delegations)'!D40</f>
        <v>0</v>
      </c>
      <c r="E40" s="510">
        <f>'Hotel CAT B Form (Delegations)'!E40</f>
        <v>0</v>
      </c>
      <c r="F40" s="511">
        <f>'Hotel CAT B Form (Delegations)'!F40</f>
        <v>0</v>
      </c>
      <c r="G40" s="433" t="s">
        <v>134</v>
      </c>
      <c r="H40" s="524"/>
      <c r="I40" s="435"/>
      <c r="J40" s="526"/>
      <c r="K40" s="436"/>
      <c r="L40" s="489"/>
      <c r="M40" s="495"/>
      <c r="N40" s="438"/>
      <c r="O40" s="439"/>
      <c r="P40" s="526"/>
      <c r="Q40" s="437"/>
      <c r="R40" s="431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3"/>
      <c r="T40" s="423"/>
      <c r="U40" s="423"/>
      <c r="V40" s="423"/>
    </row>
    <row r="41" spans="1:22" ht="21.75" customHeight="1" x14ac:dyDescent="0.2">
      <c r="A41" s="423"/>
      <c r="B41" s="440">
        <f t="shared" si="0"/>
        <v>20</v>
      </c>
      <c r="C41" s="515">
        <f>'Hotel CAT B Form (Delegations)'!C41</f>
        <v>0</v>
      </c>
      <c r="D41" s="516">
        <f>'Hotel CAT B Form (Delegations)'!D41</f>
        <v>0</v>
      </c>
      <c r="E41" s="510">
        <f>'Hotel CAT B Form (Delegations)'!E41</f>
        <v>0</v>
      </c>
      <c r="F41" s="511">
        <f>'Hotel CAT B Form (Delegations)'!F41</f>
        <v>0</v>
      </c>
      <c r="G41" s="433" t="s">
        <v>134</v>
      </c>
      <c r="H41" s="524"/>
      <c r="I41" s="435"/>
      <c r="J41" s="526"/>
      <c r="K41" s="436"/>
      <c r="L41" s="489"/>
      <c r="M41" s="495"/>
      <c r="N41" s="438"/>
      <c r="O41" s="439"/>
      <c r="P41" s="526"/>
      <c r="Q41" s="437"/>
      <c r="R41" s="431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3"/>
      <c r="T41" s="423"/>
      <c r="U41" s="423"/>
      <c r="V41" s="423"/>
    </row>
    <row r="42" spans="1:22" ht="21.75" customHeight="1" x14ac:dyDescent="0.2">
      <c r="A42" s="423"/>
      <c r="B42" s="440">
        <f t="shared" si="0"/>
        <v>21</v>
      </c>
      <c r="C42" s="515">
        <f>'Hotel CAT B Form (Delegations)'!C42</f>
        <v>0</v>
      </c>
      <c r="D42" s="516">
        <f>'Hotel CAT B Form (Delegations)'!D42</f>
        <v>0</v>
      </c>
      <c r="E42" s="510">
        <f>'Hotel CAT B Form (Delegations)'!E42</f>
        <v>0</v>
      </c>
      <c r="F42" s="511">
        <f>'Hotel CAT B Form (Delegations)'!F42</f>
        <v>0</v>
      </c>
      <c r="G42" s="433" t="s">
        <v>134</v>
      </c>
      <c r="H42" s="524"/>
      <c r="I42" s="435"/>
      <c r="J42" s="526"/>
      <c r="K42" s="436"/>
      <c r="L42" s="489"/>
      <c r="M42" s="495"/>
      <c r="N42" s="438"/>
      <c r="O42" s="439"/>
      <c r="P42" s="526"/>
      <c r="Q42" s="437"/>
      <c r="R42" s="431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3"/>
      <c r="T42" s="423"/>
      <c r="U42" s="423"/>
      <c r="V42" s="423"/>
    </row>
    <row r="43" spans="1:22" ht="21.75" customHeight="1" x14ac:dyDescent="0.2">
      <c r="A43" s="423"/>
      <c r="B43" s="440">
        <f t="shared" si="0"/>
        <v>22</v>
      </c>
      <c r="C43" s="515">
        <f>'Hotel CAT B Form (Delegations)'!C43</f>
        <v>0</v>
      </c>
      <c r="D43" s="516">
        <f>'Hotel CAT B Form (Delegations)'!D43</f>
        <v>0</v>
      </c>
      <c r="E43" s="510">
        <f>'Hotel CAT B Form (Delegations)'!E43</f>
        <v>0</v>
      </c>
      <c r="F43" s="511">
        <f>'Hotel CAT B Form (Delegations)'!F43</f>
        <v>0</v>
      </c>
      <c r="G43" s="433" t="s">
        <v>134</v>
      </c>
      <c r="H43" s="524"/>
      <c r="I43" s="435"/>
      <c r="J43" s="526"/>
      <c r="K43" s="436"/>
      <c r="L43" s="489"/>
      <c r="M43" s="495"/>
      <c r="N43" s="438"/>
      <c r="O43" s="439"/>
      <c r="P43" s="526"/>
      <c r="Q43" s="437"/>
      <c r="R43" s="431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3"/>
      <c r="T43" s="423"/>
      <c r="U43" s="423"/>
      <c r="V43" s="423"/>
    </row>
    <row r="44" spans="1:22" ht="21.75" customHeight="1" x14ac:dyDescent="0.2">
      <c r="A44" s="423"/>
      <c r="B44" s="440">
        <f t="shared" si="0"/>
        <v>23</v>
      </c>
      <c r="C44" s="515">
        <f>'Hotel CAT B Form (Delegations)'!C44</f>
        <v>0</v>
      </c>
      <c r="D44" s="516">
        <f>'Hotel CAT B Form (Delegations)'!D44</f>
        <v>0</v>
      </c>
      <c r="E44" s="510">
        <f>'Hotel CAT B Form (Delegations)'!E44</f>
        <v>0</v>
      </c>
      <c r="F44" s="511">
        <f>'Hotel CAT B Form (Delegations)'!F44</f>
        <v>0</v>
      </c>
      <c r="G44" s="433" t="s">
        <v>134</v>
      </c>
      <c r="H44" s="524"/>
      <c r="I44" s="435"/>
      <c r="J44" s="526"/>
      <c r="K44" s="436"/>
      <c r="L44" s="489"/>
      <c r="M44" s="495"/>
      <c r="N44" s="438"/>
      <c r="O44" s="439"/>
      <c r="P44" s="526"/>
      <c r="Q44" s="437"/>
      <c r="R44" s="431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3"/>
      <c r="T44" s="423"/>
      <c r="U44" s="423"/>
      <c r="V44" s="423"/>
    </row>
    <row r="45" spans="1:22" ht="21.75" customHeight="1" x14ac:dyDescent="0.2">
      <c r="A45" s="423"/>
      <c r="B45" s="440">
        <f t="shared" si="0"/>
        <v>24</v>
      </c>
      <c r="C45" s="515">
        <f>'Hotel CAT B Form (Delegations)'!C45</f>
        <v>0</v>
      </c>
      <c r="D45" s="516">
        <f>'Hotel CAT B Form (Delegations)'!D45</f>
        <v>0</v>
      </c>
      <c r="E45" s="510">
        <f>'Hotel CAT B Form (Delegations)'!E45</f>
        <v>0</v>
      </c>
      <c r="F45" s="511">
        <f>'Hotel CAT B Form (Delegations)'!F45</f>
        <v>0</v>
      </c>
      <c r="G45" s="433" t="s">
        <v>134</v>
      </c>
      <c r="H45" s="524"/>
      <c r="I45" s="435"/>
      <c r="J45" s="526"/>
      <c r="K45" s="436"/>
      <c r="L45" s="489"/>
      <c r="M45" s="495"/>
      <c r="N45" s="438"/>
      <c r="O45" s="439"/>
      <c r="P45" s="526"/>
      <c r="Q45" s="437"/>
      <c r="R45" s="431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3"/>
      <c r="T45" s="423"/>
      <c r="U45" s="423"/>
      <c r="V45" s="423"/>
    </row>
    <row r="46" spans="1:22" ht="21.75" customHeight="1" thickBot="1" x14ac:dyDescent="0.25">
      <c r="A46" s="423"/>
      <c r="B46" s="441">
        <f t="shared" si="0"/>
        <v>25</v>
      </c>
      <c r="C46" s="517">
        <f>'Hotel CAT B Form (Delegations)'!C46</f>
        <v>0</v>
      </c>
      <c r="D46" s="518">
        <f>'Hotel CAT B Form (Delegations)'!D46</f>
        <v>0</v>
      </c>
      <c r="E46" s="442">
        <f>'Hotel CAT B Form (Delegations)'!E46</f>
        <v>0</v>
      </c>
      <c r="F46" s="514">
        <f>'Hotel CAT B Form (Delegations)'!F46</f>
        <v>0</v>
      </c>
      <c r="G46" s="443" t="s">
        <v>134</v>
      </c>
      <c r="H46" s="525"/>
      <c r="I46" s="445"/>
      <c r="J46" s="527"/>
      <c r="K46" s="446"/>
      <c r="L46" s="490"/>
      <c r="M46" s="496"/>
      <c r="N46" s="448"/>
      <c r="O46" s="449"/>
      <c r="P46" s="527"/>
      <c r="Q46" s="447"/>
      <c r="R46" s="504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3"/>
      <c r="T46" s="423"/>
      <c r="U46" s="423"/>
      <c r="V46" s="423"/>
    </row>
    <row r="47" spans="1:22" s="453" customFormat="1" ht="21.75" customHeight="1" thickBot="1" x14ac:dyDescent="0.25">
      <c r="A47" s="450"/>
      <c r="B47" s="451"/>
      <c r="C47" s="451"/>
      <c r="D47" s="158"/>
      <c r="E47" s="158"/>
      <c r="F47" s="159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  <row r="48" spans="1:22" s="453" customFormat="1" ht="21" customHeight="1" thickBot="1" x14ac:dyDescent="0.25">
      <c r="A48" s="450"/>
      <c r="B48" s="451"/>
      <c r="C48" s="451"/>
      <c r="D48" s="158"/>
      <c r="E48" s="158"/>
      <c r="F48" s="159"/>
      <c r="G48" s="451"/>
      <c r="H48" s="451"/>
      <c r="I48" s="451"/>
      <c r="J48" s="451"/>
      <c r="K48" s="451"/>
      <c r="L48" s="451"/>
      <c r="M48" s="451"/>
      <c r="N48" s="451"/>
      <c r="O48" s="562" t="s">
        <v>79</v>
      </c>
      <c r="P48" s="563"/>
      <c r="Q48" s="564"/>
      <c r="R48" s="454">
        <f>SUM(R22:R46)</f>
        <v>0</v>
      </c>
      <c r="S48" s="450"/>
      <c r="T48" s="450"/>
    </row>
    <row r="49" spans="1:25" s="453" customFormat="1" ht="21" customHeight="1" thickBot="1" x14ac:dyDescent="0.25">
      <c r="A49" s="450"/>
      <c r="B49" s="451"/>
      <c r="C49" s="451"/>
      <c r="D49" s="158"/>
      <c r="E49" s="158"/>
      <c r="F49" s="159"/>
      <c r="G49" s="451"/>
      <c r="H49" s="451"/>
      <c r="I49" s="451"/>
      <c r="J49" s="451"/>
      <c r="K49" s="451"/>
      <c r="L49" s="451"/>
      <c r="M49" s="451"/>
      <c r="N49" s="455"/>
      <c r="O49" s="562" t="s">
        <v>111</v>
      </c>
      <c r="P49" s="563"/>
      <c r="Q49" s="564"/>
      <c r="R49" s="454">
        <f ca="1">IF(O76&gt;O75,(R48-O78)*0.1,0)</f>
        <v>0</v>
      </c>
    </row>
    <row r="50" spans="1:25" s="453" customFormat="1" ht="21" customHeight="1" thickBot="1" x14ac:dyDescent="0.25">
      <c r="A50" s="450"/>
      <c r="B50" s="451"/>
      <c r="C50" s="451"/>
      <c r="D50" s="158"/>
      <c r="E50" s="158"/>
      <c r="F50" s="159"/>
      <c r="G50" s="451"/>
      <c r="H50" s="451"/>
      <c r="I50" s="451"/>
      <c r="J50" s="569" t="s">
        <v>80</v>
      </c>
      <c r="K50" s="569"/>
      <c r="L50" s="569"/>
      <c r="M50" s="451"/>
      <c r="N50" s="456"/>
      <c r="O50" s="562" t="s">
        <v>79</v>
      </c>
      <c r="P50" s="563"/>
      <c r="Q50" s="564"/>
      <c r="R50" s="454">
        <f ca="1">+R48+R49</f>
        <v>0</v>
      </c>
    </row>
    <row r="51" spans="1:25" s="453" customFormat="1" ht="24.75" customHeight="1" x14ac:dyDescent="0.2">
      <c r="A51" s="450"/>
      <c r="B51" s="451"/>
      <c r="C51" s="451"/>
      <c r="D51" s="158"/>
      <c r="E51" s="158"/>
      <c r="F51" s="159"/>
      <c r="G51" s="451"/>
      <c r="H51" s="451"/>
      <c r="I51" s="451"/>
      <c r="J51" s="572"/>
      <c r="K51" s="572"/>
      <c r="L51" s="572"/>
      <c r="M51" s="451"/>
      <c r="N51" s="457"/>
      <c r="O51" s="456"/>
      <c r="P51" s="456"/>
      <c r="Q51" s="456"/>
      <c r="R51" s="451"/>
      <c r="S51" s="451"/>
      <c r="T51" s="451"/>
      <c r="U51" s="458"/>
      <c r="V51" s="452"/>
      <c r="W51" s="450"/>
      <c r="X51" s="450"/>
      <c r="Y51" s="450"/>
    </row>
    <row r="52" spans="1:25" s="453" customFormat="1" ht="21.75" customHeight="1" x14ac:dyDescent="0.2">
      <c r="A52" s="450"/>
      <c r="B52" s="451"/>
      <c r="C52" s="451"/>
      <c r="D52" s="158"/>
      <c r="E52" s="159"/>
      <c r="F52" s="451"/>
      <c r="G52" s="451"/>
      <c r="H52" s="451"/>
      <c r="I52" s="451"/>
      <c r="J52" s="572"/>
      <c r="K52" s="572"/>
      <c r="L52" s="572"/>
      <c r="M52" s="451"/>
      <c r="N52" s="457"/>
      <c r="O52" s="457"/>
      <c r="P52" s="457"/>
      <c r="Q52" s="457"/>
      <c r="R52" s="451"/>
      <c r="S52" s="451"/>
      <c r="T52" s="458"/>
      <c r="U52" s="452"/>
      <c r="V52" s="450"/>
      <c r="W52" s="450"/>
      <c r="X52" s="450"/>
    </row>
    <row r="53" spans="1:25" s="453" customFormat="1" ht="21.75" customHeight="1" x14ac:dyDescent="0.2">
      <c r="A53" s="450"/>
      <c r="B53" s="669" t="s">
        <v>68</v>
      </c>
      <c r="C53" s="669"/>
      <c r="D53" s="669"/>
      <c r="E53" s="459" t="s">
        <v>38</v>
      </c>
      <c r="F53" s="451"/>
      <c r="G53" s="451"/>
      <c r="H53" s="451"/>
      <c r="I53" s="451"/>
      <c r="R53" s="452"/>
      <c r="S53" s="450"/>
      <c r="T53" s="450"/>
      <c r="U53" s="450"/>
    </row>
    <row r="54" spans="1:25" ht="21.75" customHeight="1" x14ac:dyDescent="0.2">
      <c r="A54" s="423"/>
      <c r="B54" s="670" t="s">
        <v>138</v>
      </c>
      <c r="C54" s="671"/>
      <c r="D54" s="671"/>
      <c r="E54" s="561" t="s">
        <v>118</v>
      </c>
      <c r="F54" s="565"/>
      <c r="G54" s="565"/>
      <c r="H54" s="460" t="s">
        <v>35</v>
      </c>
      <c r="J54" s="672" t="s">
        <v>65</v>
      </c>
      <c r="K54" s="672"/>
      <c r="L54" s="672"/>
      <c r="M54" s="672"/>
      <c r="N54" s="671"/>
      <c r="O54" s="671"/>
      <c r="P54" s="671"/>
      <c r="Q54" s="671"/>
      <c r="R54" s="423"/>
      <c r="S54" s="423"/>
      <c r="T54" s="461"/>
      <c r="U54" s="423"/>
      <c r="V54" s="423"/>
      <c r="W54" s="423"/>
      <c r="X54" s="423"/>
    </row>
    <row r="55" spans="1:25" ht="21.75" customHeight="1" x14ac:dyDescent="0.2">
      <c r="A55" s="423"/>
      <c r="B55" s="671"/>
      <c r="C55" s="671"/>
      <c r="D55" s="671"/>
      <c r="E55" s="561" t="s">
        <v>119</v>
      </c>
      <c r="F55" s="565"/>
      <c r="G55" s="565"/>
      <c r="H55" s="460" t="s">
        <v>120</v>
      </c>
      <c r="J55" s="671"/>
      <c r="K55" s="671"/>
      <c r="L55" s="671"/>
      <c r="M55" s="671"/>
      <c r="N55" s="671"/>
      <c r="O55" s="671"/>
      <c r="P55" s="671"/>
      <c r="Q55" s="671"/>
      <c r="R55" s="423"/>
      <c r="S55" s="423"/>
      <c r="T55" s="362"/>
      <c r="U55" s="462"/>
      <c r="V55" s="423"/>
      <c r="W55" s="423"/>
      <c r="X55" s="423"/>
    </row>
    <row r="56" spans="1:25" ht="21.75" customHeight="1" x14ac:dyDescent="0.2">
      <c r="A56" s="423"/>
      <c r="B56" s="671"/>
      <c r="C56" s="671"/>
      <c r="D56" s="671"/>
      <c r="E56" s="561" t="s">
        <v>121</v>
      </c>
      <c r="F56" s="565"/>
      <c r="G56" s="565"/>
      <c r="H56" s="460" t="s">
        <v>37</v>
      </c>
      <c r="J56" s="671"/>
      <c r="K56" s="671"/>
      <c r="L56" s="671"/>
      <c r="M56" s="671"/>
      <c r="N56" s="671"/>
      <c r="O56" s="671"/>
      <c r="P56" s="671"/>
      <c r="Q56" s="671"/>
      <c r="R56" s="423"/>
      <c r="S56" s="423"/>
      <c r="T56" s="463"/>
      <c r="U56" s="423"/>
      <c r="V56" s="423"/>
      <c r="W56" s="423"/>
      <c r="X56" s="423"/>
    </row>
    <row r="57" spans="1:25" ht="21.75" customHeight="1" x14ac:dyDescent="0.2">
      <c r="A57" s="362"/>
      <c r="B57" s="671"/>
      <c r="C57" s="671"/>
      <c r="D57" s="671"/>
      <c r="E57" s="464"/>
      <c r="F57" s="464"/>
      <c r="G57" s="464"/>
      <c r="H57" s="464"/>
      <c r="I57" s="464"/>
      <c r="J57" s="671"/>
      <c r="K57" s="671"/>
      <c r="L57" s="671"/>
      <c r="M57" s="671"/>
      <c r="N57" s="671"/>
      <c r="O57" s="671"/>
      <c r="P57" s="671"/>
      <c r="Q57" s="671"/>
      <c r="R57" s="362"/>
      <c r="S57" s="362"/>
      <c r="T57" s="463"/>
      <c r="U57" s="465"/>
      <c r="V57" s="362"/>
      <c r="W57" s="362"/>
      <c r="X57" s="362"/>
    </row>
    <row r="58" spans="1:25" ht="21.75" customHeight="1" x14ac:dyDescent="0.2">
      <c r="A58" s="362"/>
      <c r="B58" s="671"/>
      <c r="C58" s="671"/>
      <c r="D58" s="671"/>
      <c r="E58" s="466"/>
      <c r="F58" s="466"/>
      <c r="G58" s="466"/>
      <c r="H58" s="466"/>
      <c r="I58" s="466"/>
      <c r="J58" s="671"/>
      <c r="K58" s="671"/>
      <c r="L58" s="671"/>
      <c r="M58" s="671"/>
      <c r="N58" s="671"/>
      <c r="O58" s="671"/>
      <c r="P58" s="671"/>
      <c r="Q58" s="671"/>
      <c r="R58" s="362"/>
      <c r="S58" s="362"/>
      <c r="T58" s="463"/>
      <c r="U58" s="465"/>
      <c r="V58" s="362"/>
      <c r="W58" s="362"/>
      <c r="X58" s="362"/>
    </row>
    <row r="59" spans="1:25" ht="21.75" customHeight="1" x14ac:dyDescent="0.2">
      <c r="A59" s="362"/>
      <c r="B59" s="671"/>
      <c r="C59" s="671"/>
      <c r="D59" s="671"/>
      <c r="E59" s="467"/>
      <c r="F59" s="468"/>
      <c r="G59" s="362"/>
      <c r="H59" s="362"/>
      <c r="I59" s="362"/>
      <c r="J59" s="671"/>
      <c r="K59" s="671"/>
      <c r="L59" s="671"/>
      <c r="M59" s="671"/>
      <c r="N59" s="671"/>
      <c r="O59" s="671"/>
      <c r="P59" s="671"/>
      <c r="Q59" s="671"/>
      <c r="R59" s="362"/>
      <c r="S59" s="362"/>
      <c r="T59" s="463"/>
      <c r="U59" s="465"/>
      <c r="V59" s="362"/>
      <c r="W59" s="362"/>
      <c r="X59" s="362"/>
    </row>
    <row r="60" spans="1:25" ht="21.75" customHeight="1" x14ac:dyDescent="0.2">
      <c r="A60" s="362"/>
      <c r="B60" s="366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6"/>
      <c r="O60" s="366"/>
      <c r="P60" s="366"/>
      <c r="Q60" s="366"/>
      <c r="R60" s="362"/>
      <c r="S60" s="362"/>
      <c r="T60" s="362"/>
      <c r="U60" s="468"/>
      <c r="V60" s="465"/>
      <c r="W60" s="362"/>
      <c r="X60" s="362"/>
      <c r="Y60" s="362"/>
    </row>
    <row r="61" spans="1:25" ht="21.75" hidden="1" customHeight="1" x14ac:dyDescent="0.2">
      <c r="A61" s="362"/>
      <c r="B61" s="362"/>
      <c r="C61" s="469"/>
      <c r="D61" s="362"/>
      <c r="E61" s="362"/>
      <c r="F61" s="362"/>
      <c r="G61" s="362"/>
      <c r="H61" s="461"/>
      <c r="I61" s="463"/>
      <c r="J61" s="463"/>
      <c r="K61" s="463"/>
      <c r="L61" s="463"/>
      <c r="M61" s="463"/>
      <c r="N61" s="463"/>
      <c r="O61" s="463"/>
      <c r="P61" s="463"/>
      <c r="Q61" s="463"/>
    </row>
    <row r="62" spans="1:25" ht="21.75" hidden="1" customHeight="1" x14ac:dyDescent="0.2">
      <c r="A62" s="362"/>
      <c r="B62" s="362"/>
      <c r="C62" s="470"/>
      <c r="D62" s="362"/>
      <c r="E62" s="362"/>
      <c r="F62" s="362"/>
      <c r="G62" s="362"/>
      <c r="H62" s="461"/>
      <c r="I62" s="468"/>
      <c r="J62" s="468"/>
      <c r="K62" s="468"/>
      <c r="L62" s="468"/>
      <c r="M62" s="468"/>
      <c r="N62" s="468"/>
      <c r="O62" s="468"/>
      <c r="P62" s="468"/>
      <c r="Q62" s="468"/>
    </row>
    <row r="63" spans="1:25" ht="21.75" hidden="1" customHeight="1" x14ac:dyDescent="0.2">
      <c r="A63" s="362"/>
      <c r="B63" s="362"/>
      <c r="C63" s="470"/>
      <c r="D63" s="362"/>
      <c r="E63" s="362"/>
      <c r="F63" s="362"/>
      <c r="G63" s="362"/>
      <c r="H63" s="391" t="s">
        <v>130</v>
      </c>
      <c r="I63" s="533" t="s">
        <v>131</v>
      </c>
      <c r="J63" s="391" t="s">
        <v>130</v>
      </c>
      <c r="K63" s="533" t="s">
        <v>131</v>
      </c>
      <c r="L63" s="391" t="s">
        <v>130</v>
      </c>
      <c r="M63" s="533" t="s">
        <v>131</v>
      </c>
      <c r="N63" s="391" t="s">
        <v>130</v>
      </c>
      <c r="O63" s="533" t="s">
        <v>131</v>
      </c>
      <c r="P63" s="391" t="s">
        <v>130</v>
      </c>
      <c r="Q63" s="533" t="s">
        <v>131</v>
      </c>
    </row>
    <row r="64" spans="1:25" ht="21.75" hidden="1" customHeight="1" x14ac:dyDescent="0.2">
      <c r="A64" s="362"/>
      <c r="B64" s="362"/>
      <c r="C64" s="470"/>
      <c r="D64" s="362"/>
      <c r="E64" s="362"/>
      <c r="F64" s="362"/>
      <c r="G64" s="471"/>
      <c r="H64" s="472" t="s">
        <v>86</v>
      </c>
      <c r="I64" s="472" t="s">
        <v>86</v>
      </c>
      <c r="J64" s="472" t="s">
        <v>86</v>
      </c>
      <c r="K64" s="472" t="s">
        <v>86</v>
      </c>
      <c r="L64" s="472" t="s">
        <v>128</v>
      </c>
      <c r="M64" s="472" t="s">
        <v>86</v>
      </c>
      <c r="N64" s="472" t="s">
        <v>128</v>
      </c>
      <c r="O64" s="472" t="s">
        <v>86</v>
      </c>
      <c r="P64" s="472" t="s">
        <v>86</v>
      </c>
      <c r="Q64" s="472" t="s">
        <v>86</v>
      </c>
    </row>
    <row r="65" spans="1:27" ht="21.75" hidden="1" customHeight="1" x14ac:dyDescent="0.2">
      <c r="A65" s="362"/>
      <c r="B65" s="362"/>
      <c r="C65" s="470"/>
      <c r="D65" s="362"/>
      <c r="E65" s="362"/>
      <c r="F65" s="362"/>
      <c r="G65" s="473" t="s">
        <v>133</v>
      </c>
      <c r="H65" s="474">
        <f>COUNTIFS($G$22:$G$46,$G$65,$H$22:$H$46,H64)</f>
        <v>0</v>
      </c>
      <c r="I65" s="474">
        <f>COUNTIFS($G$22:$G$46,$G$65,$I$22:$I$46,I64)</f>
        <v>0</v>
      </c>
      <c r="J65" s="474">
        <f t="shared" ref="J65:Q65" si="1">COUNTIFS($G$22:$G$46,$G$65,J$22:J$46,J64)</f>
        <v>0</v>
      </c>
      <c r="K65" s="474">
        <f t="shared" si="1"/>
        <v>0</v>
      </c>
      <c r="L65" s="474">
        <f t="shared" si="1"/>
        <v>0</v>
      </c>
      <c r="M65" s="474">
        <f t="shared" si="1"/>
        <v>0</v>
      </c>
      <c r="N65" s="474">
        <f t="shared" si="1"/>
        <v>0</v>
      </c>
      <c r="O65" s="474">
        <f t="shared" si="1"/>
        <v>0</v>
      </c>
      <c r="P65" s="474">
        <f t="shared" si="1"/>
        <v>0</v>
      </c>
      <c r="Q65" s="474">
        <f t="shared" si="1"/>
        <v>0</v>
      </c>
    </row>
    <row r="66" spans="1:27" ht="21.75" hidden="1" customHeight="1" x14ac:dyDescent="0.2">
      <c r="A66" s="362"/>
      <c r="B66" s="362"/>
      <c r="C66" s="470"/>
      <c r="D66" s="362"/>
      <c r="E66" s="362"/>
      <c r="F66" s="362"/>
      <c r="G66" s="505"/>
      <c r="H66" s="506"/>
      <c r="I66" s="506"/>
      <c r="J66" s="506"/>
      <c r="K66" s="506"/>
      <c r="L66" s="472" t="s">
        <v>124</v>
      </c>
      <c r="M66" s="506"/>
      <c r="N66" s="472" t="s">
        <v>124</v>
      </c>
      <c r="O66" s="506"/>
      <c r="P66" s="506"/>
      <c r="Q66" s="506"/>
    </row>
    <row r="67" spans="1:27" ht="21.75" hidden="1" customHeight="1" x14ac:dyDescent="0.2">
      <c r="A67" s="362"/>
      <c r="B67" s="362"/>
      <c r="C67" s="470"/>
      <c r="D67" s="362"/>
      <c r="E67" s="362"/>
      <c r="F67" s="362"/>
      <c r="G67" s="505"/>
      <c r="H67" s="506"/>
      <c r="I67" s="506"/>
      <c r="J67" s="506"/>
      <c r="K67" s="506"/>
      <c r="L67" s="474">
        <f>COUNTIFS($G$22:$G$46,$G$65,L$22:L$46,L66)</f>
        <v>0</v>
      </c>
      <c r="M67" s="506"/>
      <c r="N67" s="474">
        <f>COUNTIFS($G$22:$G$46,$G$65,N$22:N$46,N66)</f>
        <v>0</v>
      </c>
      <c r="O67" s="506"/>
      <c r="P67" s="506"/>
      <c r="Q67" s="506"/>
    </row>
    <row r="68" spans="1:27" ht="21.75" hidden="1" customHeight="1" x14ac:dyDescent="0.2">
      <c r="A68" s="362"/>
      <c r="B68" s="362"/>
      <c r="C68" s="362"/>
      <c r="D68" s="362"/>
      <c r="E68" s="362"/>
      <c r="F68" s="362"/>
      <c r="G68" s="475"/>
      <c r="H68" s="476"/>
      <c r="I68" s="476"/>
      <c r="J68" s="476"/>
      <c r="K68" s="476"/>
      <c r="L68" s="476"/>
      <c r="M68" s="476"/>
      <c r="N68" s="476"/>
      <c r="O68" s="476"/>
      <c r="P68" s="476"/>
      <c r="Q68" s="476"/>
    </row>
    <row r="69" spans="1:27" ht="21.75" hidden="1" customHeight="1" x14ac:dyDescent="0.2">
      <c r="A69" s="362"/>
      <c r="B69" s="362"/>
      <c r="C69" s="362"/>
      <c r="D69" s="362"/>
      <c r="E69" s="362"/>
      <c r="F69" s="362"/>
      <c r="G69" s="471"/>
      <c r="H69" s="472" t="s">
        <v>86</v>
      </c>
      <c r="I69" s="472" t="s">
        <v>86</v>
      </c>
      <c r="J69" s="472" t="s">
        <v>86</v>
      </c>
      <c r="K69" s="472" t="s">
        <v>86</v>
      </c>
      <c r="L69" s="472" t="s">
        <v>128</v>
      </c>
      <c r="M69" s="472" t="s">
        <v>86</v>
      </c>
      <c r="N69" s="472" t="s">
        <v>128</v>
      </c>
      <c r="O69" s="472" t="s">
        <v>86</v>
      </c>
      <c r="P69" s="472" t="s">
        <v>86</v>
      </c>
      <c r="Q69" s="472" t="s">
        <v>86</v>
      </c>
    </row>
    <row r="70" spans="1:27" ht="21.75" hidden="1" customHeight="1" x14ac:dyDescent="0.2">
      <c r="A70" s="362"/>
      <c r="B70" s="362"/>
      <c r="C70" s="362"/>
      <c r="D70" s="362"/>
      <c r="E70" s="362"/>
      <c r="F70" s="362"/>
      <c r="G70" s="473" t="s">
        <v>134</v>
      </c>
      <c r="H70" s="474">
        <f>COUNTIFS($G$22:$G$46,$G$70,$H$22:$H$46,H69)</f>
        <v>0</v>
      </c>
      <c r="I70" s="474">
        <f>COUNTIFS($G$22:$G$46,$G$70,$I$22:$I$46,I69)</f>
        <v>0</v>
      </c>
      <c r="J70" s="474">
        <f>COUNTIFS($G$22:$G$46,$G$70,$J$22:$J$46,J69)</f>
        <v>0</v>
      </c>
      <c r="K70" s="474">
        <f>COUNTIFS($G$22:$G$46,$G$70,$K$22:$K$46,K69)</f>
        <v>0</v>
      </c>
      <c r="L70" s="474">
        <f>COUNTIFS($G$22:$G$46,$G$70,$L$22:$L$46,L69)</f>
        <v>0</v>
      </c>
      <c r="M70" s="474">
        <f>COUNTIFS($G$22:$G$46,$G$70,$M$22:$M$46,M69)</f>
        <v>0</v>
      </c>
      <c r="N70" s="474">
        <f>COUNTIFS($G$22:$G$46,$G$70,N$22:N$46,N69)</f>
        <v>0</v>
      </c>
      <c r="O70" s="474">
        <f>COUNTIFS($G$22:$G$46,$G$70,O$22:O$46,O69)</f>
        <v>0</v>
      </c>
      <c r="P70" s="474">
        <f>COUNTIFS($G$22:$G$46,$G$70,P$22:P$46,P69)</f>
        <v>0</v>
      </c>
      <c r="Q70" s="474">
        <f>COUNTIFS($G$22:$G$46,$G$70,Q$22:Q$46,Q69)</f>
        <v>0</v>
      </c>
      <c r="R70" s="362"/>
    </row>
    <row r="71" spans="1:27" ht="21.75" hidden="1" customHeight="1" x14ac:dyDescent="0.2">
      <c r="A71" s="362"/>
      <c r="B71" s="362"/>
      <c r="C71" s="470"/>
      <c r="D71" s="362"/>
      <c r="E71" s="362"/>
      <c r="F71" s="362"/>
      <c r="G71" s="505"/>
      <c r="H71" s="506"/>
      <c r="I71" s="506"/>
      <c r="J71" s="506"/>
      <c r="K71" s="506"/>
      <c r="L71" s="472" t="s">
        <v>124</v>
      </c>
      <c r="M71" s="506"/>
      <c r="N71" s="472" t="s">
        <v>124</v>
      </c>
      <c r="O71" s="506"/>
      <c r="P71" s="506"/>
      <c r="Q71" s="506"/>
    </row>
    <row r="72" spans="1:27" ht="21.75" hidden="1" customHeight="1" x14ac:dyDescent="0.2">
      <c r="A72" s="362"/>
      <c r="B72" s="362"/>
      <c r="C72" s="470"/>
      <c r="D72" s="362"/>
      <c r="E72" s="362"/>
      <c r="F72" s="362"/>
      <c r="G72" s="505"/>
      <c r="H72" s="506"/>
      <c r="I72" s="506"/>
      <c r="J72" s="506"/>
      <c r="K72" s="506"/>
      <c r="L72" s="474">
        <f>COUNTIFS($G$22:$G$46,$G$70,L$22:L$46,L71)</f>
        <v>0</v>
      </c>
      <c r="M72" s="506"/>
      <c r="N72" s="474">
        <f>COUNTIFS($G$22:$G$46,$G$70,N$22:N$46,N71)</f>
        <v>0</v>
      </c>
      <c r="O72" s="506"/>
      <c r="P72" s="506"/>
      <c r="Q72" s="506"/>
    </row>
    <row r="73" spans="1:27" ht="21.75" hidden="1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475"/>
      <c r="S73" s="475"/>
      <c r="T73" s="475"/>
      <c r="U73" s="475"/>
      <c r="V73" s="475"/>
      <c r="W73" s="461"/>
      <c r="X73" s="465"/>
      <c r="Y73" s="362"/>
      <c r="Z73" s="362"/>
      <c r="AA73" s="362"/>
    </row>
    <row r="74" spans="1:27" ht="21.75" hidden="1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475"/>
      <c r="S74" s="475"/>
      <c r="T74" s="475"/>
      <c r="U74" s="475"/>
      <c r="V74" s="461"/>
      <c r="W74" s="465"/>
      <c r="X74" s="362"/>
      <c r="Y74" s="362"/>
      <c r="Z74" s="362"/>
    </row>
    <row r="75" spans="1:27" ht="21.75" hidden="1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08">
        <f>DATEVALUE("15/2/2025")</f>
        <v>45703</v>
      </c>
      <c r="P75" s="187">
        <v>45703</v>
      </c>
      <c r="Q75" s="362"/>
      <c r="R75" s="475"/>
      <c r="S75" s="475"/>
      <c r="T75" s="461"/>
      <c r="U75" s="465"/>
      <c r="V75" s="362"/>
      <c r="W75" s="362"/>
      <c r="X75" s="362"/>
    </row>
    <row r="76" spans="1:27" ht="21.75" hidden="1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188">
        <f ca="1">TODAY()</f>
        <v>45688</v>
      </c>
      <c r="P76" s="16" t="s">
        <v>92</v>
      </c>
      <c r="Q76" s="362"/>
      <c r="R76" s="362"/>
      <c r="S76" s="362"/>
      <c r="T76" s="461"/>
      <c r="U76" s="465"/>
      <c r="V76" s="362"/>
      <c r="W76" s="362"/>
      <c r="X76" s="362"/>
    </row>
    <row r="77" spans="1:27" ht="21.75" hidden="1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461"/>
      <c r="W77" s="465"/>
      <c r="X77" s="362"/>
      <c r="Y77" s="362"/>
      <c r="Z77" s="362"/>
    </row>
    <row r="78" spans="1:27" ht="21.75" hidden="1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507"/>
      <c r="P78" s="362"/>
      <c r="Q78" s="362"/>
      <c r="R78" s="362"/>
      <c r="S78" s="362"/>
      <c r="T78" s="362"/>
      <c r="U78" s="362"/>
      <c r="V78" s="461"/>
      <c r="W78" s="465"/>
      <c r="X78" s="362"/>
      <c r="Y78" s="362"/>
      <c r="Z78" s="362"/>
    </row>
    <row r="79" spans="1:27" ht="21.75" hidden="1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461"/>
      <c r="W79" s="465"/>
      <c r="X79" s="362"/>
      <c r="Y79" s="362"/>
      <c r="Z79" s="362"/>
    </row>
    <row r="80" spans="1:27" ht="21.75" hidden="1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461"/>
      <c r="W80" s="465"/>
      <c r="X80" s="362"/>
      <c r="Y80" s="362"/>
      <c r="Z80" s="362"/>
    </row>
    <row r="81" spans="1:26" ht="21.75" hidden="1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461"/>
      <c r="W81" s="465"/>
      <c r="X81" s="362"/>
      <c r="Y81" s="362"/>
      <c r="Z81" s="362"/>
    </row>
    <row r="82" spans="1:26" ht="21.75" hidden="1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461"/>
      <c r="W82" s="465"/>
      <c r="X82" s="362"/>
      <c r="Y82" s="362"/>
      <c r="Z82" s="362"/>
    </row>
    <row r="83" spans="1:26" ht="21.75" hidden="1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461"/>
      <c r="W83" s="465"/>
      <c r="X83" s="362"/>
      <c r="Y83" s="362"/>
      <c r="Z83" s="362"/>
    </row>
    <row r="84" spans="1:26" ht="21.75" hidden="1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461"/>
      <c r="W84" s="465"/>
      <c r="X84" s="362"/>
      <c r="Y84" s="362"/>
      <c r="Z84" s="362"/>
    </row>
    <row r="85" spans="1:26" ht="21.75" hidden="1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461"/>
      <c r="W85" s="465"/>
      <c r="X85" s="362"/>
      <c r="Y85" s="362"/>
      <c r="Z85" s="362"/>
    </row>
    <row r="86" spans="1:26" ht="21.75" hidden="1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461"/>
      <c r="W86" s="465"/>
      <c r="X86" s="362"/>
      <c r="Y86" s="362"/>
      <c r="Z86" s="362"/>
    </row>
    <row r="87" spans="1:26" ht="21.7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461"/>
      <c r="W87" s="465"/>
      <c r="X87" s="362"/>
      <c r="Y87" s="362"/>
      <c r="Z87" s="362"/>
    </row>
    <row r="88" spans="1:26" ht="21.75" customHeight="1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461"/>
      <c r="W88" s="465"/>
      <c r="X88" s="362"/>
      <c r="Y88" s="362"/>
      <c r="Z88" s="362"/>
    </row>
    <row r="89" spans="1:26" ht="21.75" customHeight="1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461"/>
      <c r="W89" s="465"/>
      <c r="X89" s="362"/>
      <c r="Y89" s="362"/>
      <c r="Z89" s="362"/>
    </row>
    <row r="90" spans="1:26" ht="21.75" customHeight="1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461"/>
      <c r="W90" s="465"/>
      <c r="X90" s="362"/>
      <c r="Y90" s="362"/>
      <c r="Z90" s="362"/>
    </row>
    <row r="91" spans="1:26" ht="21.75" customHeight="1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461"/>
      <c r="W91" s="465"/>
      <c r="X91" s="362"/>
      <c r="Y91" s="362"/>
      <c r="Z91" s="362"/>
    </row>
    <row r="92" spans="1:26" ht="21.75" customHeight="1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461"/>
      <c r="W92" s="465"/>
      <c r="X92" s="362"/>
      <c r="Y92" s="362"/>
      <c r="Z92" s="362"/>
    </row>
    <row r="93" spans="1:26" ht="21.75" customHeight="1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461"/>
      <c r="W93" s="465"/>
      <c r="X93" s="362"/>
      <c r="Y93" s="362"/>
      <c r="Z93" s="362"/>
    </row>
    <row r="94" spans="1:26" ht="21.75" customHeight="1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461"/>
      <c r="W94" s="465"/>
      <c r="X94" s="362"/>
      <c r="Y94" s="362"/>
      <c r="Z94" s="362"/>
    </row>
    <row r="95" spans="1:26" ht="21.75" customHeight="1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461"/>
      <c r="W95" s="465"/>
      <c r="X95" s="362"/>
      <c r="Y95" s="362"/>
      <c r="Z95" s="362"/>
    </row>
    <row r="96" spans="1:26" ht="21.75" customHeight="1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461"/>
      <c r="W96" s="465"/>
      <c r="X96" s="362"/>
      <c r="Y96" s="362"/>
      <c r="Z96" s="362"/>
    </row>
    <row r="97" spans="1:26" ht="21.75" customHeight="1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461"/>
      <c r="W97" s="465"/>
      <c r="X97" s="362"/>
      <c r="Y97" s="362"/>
      <c r="Z97" s="362"/>
    </row>
    <row r="98" spans="1:26" ht="21.75" customHeight="1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461"/>
      <c r="W98" s="465"/>
      <c r="X98" s="362"/>
      <c r="Y98" s="362"/>
      <c r="Z98" s="362"/>
    </row>
    <row r="99" spans="1:26" ht="21.75" customHeight="1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461"/>
      <c r="W99" s="465"/>
      <c r="X99" s="362"/>
      <c r="Y99" s="362"/>
      <c r="Z99" s="362"/>
    </row>
    <row r="100" spans="1:26" ht="21.75" customHeight="1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461"/>
      <c r="W100" s="465"/>
      <c r="X100" s="362"/>
      <c r="Y100" s="362"/>
      <c r="Z100" s="362"/>
    </row>
    <row r="101" spans="1:26" ht="21.75" customHeight="1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461"/>
      <c r="W101" s="465"/>
      <c r="X101" s="362"/>
      <c r="Y101" s="362"/>
      <c r="Z101" s="362"/>
    </row>
    <row r="102" spans="1:26" ht="21.75" customHeight="1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461"/>
      <c r="W102" s="465"/>
      <c r="X102" s="362"/>
      <c r="Y102" s="362"/>
      <c r="Z102" s="362"/>
    </row>
    <row r="103" spans="1:26" ht="21.75" customHeight="1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461"/>
      <c r="W103" s="465"/>
      <c r="X103" s="362"/>
      <c r="Y103" s="362"/>
      <c r="Z103" s="362"/>
    </row>
    <row r="104" spans="1:26" ht="21.75" customHeight="1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461"/>
      <c r="W104" s="465"/>
      <c r="X104" s="362"/>
      <c r="Y104" s="362"/>
      <c r="Z104" s="362"/>
    </row>
    <row r="105" spans="1:26" ht="21.75" customHeight="1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461"/>
      <c r="W105" s="465"/>
      <c r="X105" s="362"/>
      <c r="Y105" s="362"/>
      <c r="Z105" s="362"/>
    </row>
    <row r="106" spans="1:26" ht="21.75" customHeight="1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461"/>
      <c r="W106" s="465"/>
      <c r="X106" s="362"/>
      <c r="Y106" s="362"/>
      <c r="Z106" s="362"/>
    </row>
    <row r="107" spans="1:26" ht="21.75" customHeight="1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461"/>
      <c r="W107" s="465"/>
      <c r="X107" s="362"/>
      <c r="Y107" s="362"/>
      <c r="Z107" s="362"/>
    </row>
    <row r="108" spans="1:26" ht="21.75" customHeight="1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461"/>
      <c r="W108" s="465"/>
      <c r="X108" s="362"/>
      <c r="Y108" s="362"/>
      <c r="Z108" s="362"/>
    </row>
    <row r="109" spans="1:26" ht="21.75" customHeight="1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461"/>
      <c r="W109" s="465"/>
      <c r="X109" s="362"/>
      <c r="Y109" s="362"/>
      <c r="Z109" s="362"/>
    </row>
    <row r="110" spans="1:26" ht="21.75" customHeight="1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461"/>
      <c r="W110" s="465"/>
      <c r="X110" s="362"/>
      <c r="Y110" s="362"/>
      <c r="Z110" s="362"/>
    </row>
    <row r="111" spans="1:26" ht="21.75" customHeight="1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461"/>
      <c r="W111" s="465"/>
      <c r="X111" s="362"/>
      <c r="Y111" s="362"/>
      <c r="Z111" s="362"/>
    </row>
    <row r="112" spans="1:26" ht="21.75" customHeight="1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461"/>
      <c r="W112" s="465"/>
      <c r="X112" s="362"/>
      <c r="Y112" s="362"/>
      <c r="Z112" s="362"/>
    </row>
    <row r="113" spans="1:26" ht="21.75" customHeight="1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461"/>
      <c r="W113" s="465"/>
      <c r="X113" s="362"/>
      <c r="Y113" s="362"/>
      <c r="Z113" s="362"/>
    </row>
    <row r="114" spans="1:26" ht="21.75" customHeight="1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461"/>
      <c r="W114" s="465"/>
      <c r="X114" s="362"/>
      <c r="Y114" s="362"/>
      <c r="Z114" s="362"/>
    </row>
    <row r="115" spans="1:26" ht="21.75" customHeight="1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461"/>
      <c r="W115" s="465"/>
      <c r="X115" s="362"/>
      <c r="Y115" s="362"/>
      <c r="Z115" s="362"/>
    </row>
    <row r="116" spans="1:26" ht="21.75" customHeight="1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461"/>
      <c r="W116" s="465"/>
      <c r="X116" s="362"/>
      <c r="Y116" s="362"/>
      <c r="Z116" s="362"/>
    </row>
    <row r="117" spans="1:26" ht="21.75" customHeight="1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461"/>
      <c r="W117" s="465"/>
      <c r="X117" s="362"/>
      <c r="Y117" s="362"/>
      <c r="Z117" s="362"/>
    </row>
    <row r="118" spans="1:26" ht="21.75" customHeight="1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461"/>
      <c r="W118" s="465"/>
      <c r="X118" s="362"/>
      <c r="Y118" s="362"/>
      <c r="Z118" s="362"/>
    </row>
    <row r="119" spans="1:26" ht="21.75" customHeight="1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461"/>
      <c r="W119" s="465"/>
      <c r="X119" s="362"/>
      <c r="Y119" s="362"/>
      <c r="Z119" s="362"/>
    </row>
    <row r="120" spans="1:26" ht="21.75" customHeight="1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461"/>
      <c r="W120" s="465"/>
      <c r="X120" s="362"/>
      <c r="Y120" s="362"/>
      <c r="Z120" s="362"/>
    </row>
    <row r="121" spans="1:26" ht="21.75" customHeight="1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461"/>
      <c r="W121" s="465"/>
      <c r="X121" s="362"/>
      <c r="Y121" s="362"/>
      <c r="Z121" s="362"/>
    </row>
    <row r="122" spans="1:26" ht="21.75" customHeight="1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461"/>
      <c r="W122" s="465"/>
      <c r="X122" s="362"/>
      <c r="Y122" s="362"/>
      <c r="Z122" s="362"/>
    </row>
    <row r="123" spans="1:26" ht="21.75" customHeight="1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461"/>
      <c r="W123" s="465"/>
      <c r="X123" s="362"/>
      <c r="Y123" s="362"/>
      <c r="Z123" s="362"/>
    </row>
    <row r="124" spans="1:26" ht="21.75" customHeight="1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461"/>
      <c r="W124" s="465"/>
      <c r="X124" s="362"/>
      <c r="Y124" s="362"/>
      <c r="Z124" s="362"/>
    </row>
    <row r="125" spans="1:26" ht="21.75" customHeight="1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461"/>
      <c r="W125" s="465"/>
      <c r="X125" s="362"/>
      <c r="Y125" s="362"/>
      <c r="Z125" s="362"/>
    </row>
    <row r="126" spans="1:26" ht="21.75" customHeight="1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461"/>
      <c r="W126" s="465"/>
      <c r="X126" s="362"/>
      <c r="Y126" s="362"/>
      <c r="Z126" s="362"/>
    </row>
    <row r="127" spans="1:26" ht="21.75" customHeight="1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461"/>
      <c r="W127" s="465"/>
      <c r="X127" s="362"/>
      <c r="Y127" s="362"/>
      <c r="Z127" s="362"/>
    </row>
    <row r="128" spans="1:26" ht="21.75" customHeight="1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461"/>
      <c r="W128" s="465"/>
      <c r="X128" s="362"/>
      <c r="Y128" s="362"/>
      <c r="Z128" s="362"/>
    </row>
    <row r="129" spans="1:26" ht="21.75" customHeight="1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461"/>
      <c r="W129" s="465"/>
      <c r="X129" s="362"/>
      <c r="Y129" s="362"/>
      <c r="Z129" s="362"/>
    </row>
    <row r="130" spans="1:26" ht="21.75" customHeight="1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461"/>
      <c r="W130" s="465"/>
      <c r="X130" s="362"/>
      <c r="Y130" s="362"/>
      <c r="Z130" s="362"/>
    </row>
    <row r="131" spans="1:26" ht="21.75" customHeight="1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461"/>
      <c r="W131" s="465"/>
      <c r="X131" s="362"/>
      <c r="Y131" s="362"/>
      <c r="Z131" s="362"/>
    </row>
    <row r="132" spans="1:26" ht="21.75" customHeight="1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461"/>
      <c r="W132" s="465"/>
      <c r="X132" s="362"/>
      <c r="Y132" s="362"/>
      <c r="Z132" s="362"/>
    </row>
    <row r="133" spans="1:26" ht="21.75" customHeight="1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461"/>
      <c r="W133" s="465"/>
      <c r="X133" s="362"/>
      <c r="Y133" s="362"/>
      <c r="Z133" s="362"/>
    </row>
    <row r="134" spans="1:26" ht="21.75" customHeight="1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461"/>
      <c r="W134" s="465"/>
      <c r="X134" s="362"/>
      <c r="Y134" s="362"/>
      <c r="Z134" s="362"/>
    </row>
    <row r="135" spans="1:26" ht="21.75" customHeight="1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461"/>
      <c r="W135" s="465"/>
      <c r="X135" s="362"/>
      <c r="Y135" s="362"/>
      <c r="Z135" s="362"/>
    </row>
    <row r="136" spans="1:26" ht="21.75" customHeight="1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461"/>
      <c r="W136" s="465"/>
      <c r="X136" s="362"/>
      <c r="Y136" s="362"/>
      <c r="Z136" s="362"/>
    </row>
    <row r="137" spans="1:26" ht="21.75" customHeight="1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461"/>
      <c r="W137" s="465"/>
      <c r="X137" s="362"/>
      <c r="Y137" s="362"/>
      <c r="Z137" s="362"/>
    </row>
    <row r="138" spans="1:26" ht="21.75" customHeight="1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461"/>
      <c r="W138" s="465"/>
      <c r="X138" s="362"/>
      <c r="Y138" s="362"/>
      <c r="Z138" s="362"/>
    </row>
    <row r="139" spans="1:26" ht="21.75" customHeight="1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461"/>
      <c r="W139" s="465"/>
      <c r="X139" s="362"/>
      <c r="Y139" s="362"/>
      <c r="Z139" s="362"/>
    </row>
    <row r="140" spans="1:26" ht="21.75" customHeight="1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461"/>
      <c r="W140" s="465"/>
      <c r="X140" s="362"/>
      <c r="Y140" s="362"/>
      <c r="Z140" s="362"/>
    </row>
    <row r="141" spans="1:26" ht="21.75" customHeight="1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461"/>
      <c r="W141" s="465"/>
      <c r="X141" s="362"/>
      <c r="Y141" s="362"/>
      <c r="Z141" s="362"/>
    </row>
    <row r="142" spans="1:26" ht="21.75" customHeight="1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461"/>
      <c r="W142" s="465"/>
      <c r="X142" s="362"/>
      <c r="Y142" s="362"/>
      <c r="Z142" s="362"/>
    </row>
    <row r="143" spans="1:26" ht="21.75" customHeight="1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461"/>
      <c r="W143" s="465"/>
      <c r="X143" s="362"/>
      <c r="Y143" s="362"/>
      <c r="Z143" s="362"/>
    </row>
    <row r="144" spans="1:26" ht="21.75" customHeight="1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461"/>
      <c r="W144" s="465"/>
      <c r="X144" s="362"/>
      <c r="Y144" s="362"/>
      <c r="Z144" s="362"/>
    </row>
    <row r="145" spans="1:26" ht="21.75" customHeight="1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461"/>
      <c r="W145" s="465"/>
      <c r="X145" s="362"/>
      <c r="Y145" s="362"/>
      <c r="Z145" s="362"/>
    </row>
    <row r="146" spans="1:26" ht="21.75" customHeight="1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461"/>
      <c r="W146" s="465"/>
      <c r="X146" s="362"/>
      <c r="Y146" s="362"/>
      <c r="Z146" s="362"/>
    </row>
    <row r="147" spans="1:26" ht="21.75" customHeight="1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461"/>
      <c r="W147" s="465"/>
      <c r="X147" s="362"/>
      <c r="Y147" s="362"/>
      <c r="Z147" s="362"/>
    </row>
    <row r="148" spans="1:26" ht="21.75" customHeight="1" x14ac:dyDescent="0.2">
      <c r="A148" s="362"/>
      <c r="B148" s="36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461"/>
      <c r="W148" s="465"/>
      <c r="X148" s="362"/>
      <c r="Y148" s="362"/>
      <c r="Z148" s="362"/>
    </row>
    <row r="149" spans="1:26" ht="21.75" customHeight="1" x14ac:dyDescent="0.2">
      <c r="A149" s="362"/>
      <c r="B149" s="362"/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461"/>
      <c r="W149" s="465"/>
      <c r="X149" s="362"/>
      <c r="Y149" s="362"/>
      <c r="Z149" s="362"/>
    </row>
    <row r="150" spans="1:26" ht="21.75" customHeight="1" x14ac:dyDescent="0.2">
      <c r="A150" s="362"/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461"/>
      <c r="W150" s="465"/>
      <c r="X150" s="362"/>
      <c r="Y150" s="362"/>
      <c r="Z150" s="362"/>
    </row>
    <row r="151" spans="1:26" ht="21.75" customHeight="1" x14ac:dyDescent="0.2">
      <c r="A151" s="362"/>
      <c r="B151" s="362"/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461"/>
      <c r="W151" s="465"/>
      <c r="X151" s="362"/>
      <c r="Y151" s="362"/>
      <c r="Z151" s="362"/>
    </row>
    <row r="152" spans="1:26" ht="21.75" customHeight="1" x14ac:dyDescent="0.2">
      <c r="A152" s="362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461"/>
      <c r="W152" s="465"/>
      <c r="X152" s="362"/>
      <c r="Y152" s="362"/>
      <c r="Z152" s="362"/>
    </row>
    <row r="153" spans="1:26" ht="21.75" customHeight="1" x14ac:dyDescent="0.2">
      <c r="A153" s="362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461"/>
      <c r="W153" s="465"/>
      <c r="X153" s="362"/>
      <c r="Y153" s="362"/>
      <c r="Z153" s="362"/>
    </row>
    <row r="154" spans="1:26" ht="21.75" customHeight="1" x14ac:dyDescent="0.2">
      <c r="A154" s="362"/>
      <c r="B154" s="362"/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461"/>
      <c r="W154" s="465"/>
      <c r="X154" s="362"/>
      <c r="Y154" s="362"/>
      <c r="Z154" s="362"/>
    </row>
    <row r="155" spans="1:26" ht="21.75" customHeight="1" x14ac:dyDescent="0.2">
      <c r="A155" s="362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461"/>
      <c r="W155" s="465"/>
      <c r="X155" s="362"/>
      <c r="Y155" s="362"/>
      <c r="Z155" s="362"/>
    </row>
    <row r="156" spans="1:26" ht="21.75" customHeight="1" x14ac:dyDescent="0.2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461"/>
      <c r="W156" s="465"/>
      <c r="X156" s="362"/>
      <c r="Y156" s="362"/>
      <c r="Z156" s="362"/>
    </row>
    <row r="157" spans="1:26" ht="21.75" customHeight="1" x14ac:dyDescent="0.2">
      <c r="A157" s="362"/>
      <c r="B157" s="362"/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461"/>
      <c r="W157" s="465"/>
      <c r="X157" s="362"/>
      <c r="Y157" s="362"/>
      <c r="Z157" s="362"/>
    </row>
    <row r="158" spans="1:26" ht="21.75" customHeight="1" x14ac:dyDescent="0.2">
      <c r="A158" s="362"/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461"/>
      <c r="W158" s="465"/>
      <c r="X158" s="362"/>
      <c r="Y158" s="362"/>
      <c r="Z158" s="362"/>
    </row>
    <row r="159" spans="1:26" ht="21.75" customHeight="1" x14ac:dyDescent="0.2">
      <c r="A159" s="362"/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461"/>
      <c r="W159" s="465"/>
      <c r="X159" s="362"/>
      <c r="Y159" s="362"/>
      <c r="Z159" s="362"/>
    </row>
    <row r="160" spans="1:26" ht="21.75" customHeight="1" x14ac:dyDescent="0.2">
      <c r="A160" s="362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461"/>
      <c r="W160" s="465"/>
      <c r="X160" s="362"/>
      <c r="Y160" s="362"/>
      <c r="Z160" s="362"/>
    </row>
    <row r="161" spans="1:26" ht="21.75" customHeight="1" x14ac:dyDescent="0.2">
      <c r="A161" s="362"/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461"/>
      <c r="W161" s="465"/>
      <c r="X161" s="362"/>
      <c r="Y161" s="362"/>
      <c r="Z161" s="362"/>
    </row>
    <row r="162" spans="1:26" ht="21.75" customHeight="1" x14ac:dyDescent="0.2">
      <c r="A162" s="362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461"/>
      <c r="W162" s="465"/>
      <c r="X162" s="362"/>
      <c r="Y162" s="362"/>
      <c r="Z162" s="362"/>
    </row>
    <row r="163" spans="1:26" ht="21.75" customHeight="1" x14ac:dyDescent="0.2">
      <c r="A163" s="362"/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461"/>
      <c r="W163" s="465"/>
      <c r="X163" s="362"/>
      <c r="Y163" s="362"/>
      <c r="Z163" s="362"/>
    </row>
    <row r="164" spans="1:26" ht="21.75" customHeight="1" x14ac:dyDescent="0.2">
      <c r="A164" s="362"/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461"/>
      <c r="W164" s="465"/>
      <c r="X164" s="362"/>
      <c r="Y164" s="362"/>
      <c r="Z164" s="362"/>
    </row>
    <row r="165" spans="1:26" ht="21.75" customHeight="1" x14ac:dyDescent="0.2">
      <c r="A165" s="362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461"/>
      <c r="W165" s="465"/>
      <c r="X165" s="362"/>
      <c r="Y165" s="362"/>
      <c r="Z165" s="362"/>
    </row>
    <row r="166" spans="1:26" ht="21.75" customHeight="1" x14ac:dyDescent="0.2">
      <c r="A166" s="362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461"/>
      <c r="W166" s="465"/>
      <c r="X166" s="362"/>
      <c r="Y166" s="362"/>
      <c r="Z166" s="362"/>
    </row>
    <row r="167" spans="1:26" ht="21.75" customHeight="1" x14ac:dyDescent="0.2">
      <c r="A167" s="362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461"/>
      <c r="W167" s="465"/>
      <c r="X167" s="362"/>
      <c r="Y167" s="362"/>
      <c r="Z167" s="362"/>
    </row>
    <row r="168" spans="1:26" ht="21.75" customHeight="1" x14ac:dyDescent="0.2">
      <c r="A168" s="362"/>
      <c r="B168" s="362"/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461"/>
      <c r="W168" s="465"/>
      <c r="X168" s="362"/>
      <c r="Y168" s="362"/>
      <c r="Z168" s="362"/>
    </row>
    <row r="169" spans="1:26" ht="21.75" customHeight="1" x14ac:dyDescent="0.2">
      <c r="A169" s="362"/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461"/>
      <c r="W169" s="465"/>
      <c r="X169" s="362"/>
      <c r="Y169" s="362"/>
      <c r="Z169" s="362"/>
    </row>
    <row r="170" spans="1:26" ht="21.75" customHeight="1" x14ac:dyDescent="0.2">
      <c r="A170" s="362"/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461"/>
      <c r="W170" s="465"/>
      <c r="X170" s="362"/>
      <c r="Y170" s="362"/>
      <c r="Z170" s="362"/>
    </row>
    <row r="171" spans="1:26" ht="21.75" customHeight="1" x14ac:dyDescent="0.2">
      <c r="A171" s="362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461"/>
      <c r="W171" s="465"/>
      <c r="X171" s="362"/>
      <c r="Y171" s="362"/>
      <c r="Z171" s="362"/>
    </row>
    <row r="172" spans="1:26" ht="21.75" customHeight="1" x14ac:dyDescent="0.2">
      <c r="A172" s="362"/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461"/>
      <c r="W172" s="465"/>
      <c r="X172" s="362"/>
      <c r="Y172" s="362"/>
      <c r="Z172" s="362"/>
    </row>
    <row r="173" spans="1:26" ht="21.75" customHeight="1" x14ac:dyDescent="0.2">
      <c r="A173" s="362"/>
      <c r="B173" s="362"/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461"/>
      <c r="W173" s="465"/>
      <c r="X173" s="362"/>
      <c r="Y173" s="362"/>
      <c r="Z173" s="362"/>
    </row>
    <row r="174" spans="1:26" ht="21.75" customHeight="1" x14ac:dyDescent="0.2">
      <c r="A174" s="362"/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461"/>
      <c r="W174" s="465"/>
      <c r="X174" s="362"/>
      <c r="Y174" s="362"/>
      <c r="Z174" s="362"/>
    </row>
    <row r="175" spans="1:26" ht="21.75" customHeight="1" x14ac:dyDescent="0.2">
      <c r="A175" s="362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461"/>
      <c r="W175" s="465"/>
      <c r="X175" s="362"/>
      <c r="Y175" s="362"/>
      <c r="Z175" s="362"/>
    </row>
    <row r="176" spans="1:26" ht="21.75" customHeight="1" x14ac:dyDescent="0.2">
      <c r="A176" s="362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461"/>
      <c r="W176" s="465"/>
      <c r="X176" s="362"/>
      <c r="Y176" s="362"/>
      <c r="Z176" s="362"/>
    </row>
    <row r="177" spans="1:26" ht="21.75" customHeight="1" x14ac:dyDescent="0.2">
      <c r="A177" s="362"/>
      <c r="B177" s="362"/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461"/>
      <c r="W177" s="465"/>
      <c r="X177" s="362"/>
      <c r="Y177" s="362"/>
      <c r="Z177" s="362"/>
    </row>
    <row r="178" spans="1:26" ht="21.75" customHeight="1" x14ac:dyDescent="0.2">
      <c r="A178" s="362"/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461"/>
      <c r="W178" s="465"/>
      <c r="X178" s="362"/>
      <c r="Y178" s="362"/>
      <c r="Z178" s="362"/>
    </row>
    <row r="179" spans="1:26" ht="21.75" customHeight="1" x14ac:dyDescent="0.2">
      <c r="A179" s="362"/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461"/>
      <c r="W179" s="465"/>
      <c r="X179" s="362"/>
      <c r="Y179" s="362"/>
      <c r="Z179" s="362"/>
    </row>
    <row r="180" spans="1:26" ht="21.75" customHeight="1" x14ac:dyDescent="0.2">
      <c r="A180" s="362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461"/>
      <c r="W180" s="465"/>
      <c r="X180" s="362"/>
      <c r="Y180" s="362"/>
      <c r="Z180" s="362"/>
    </row>
    <row r="181" spans="1:26" ht="21.75" customHeight="1" x14ac:dyDescent="0.2">
      <c r="A181" s="362"/>
      <c r="B181" s="362"/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461"/>
      <c r="W181" s="465"/>
      <c r="X181" s="362"/>
      <c r="Y181" s="362"/>
      <c r="Z181" s="362"/>
    </row>
    <row r="182" spans="1:26" ht="21.75" customHeight="1" x14ac:dyDescent="0.2">
      <c r="A182" s="362"/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461"/>
      <c r="W182" s="465"/>
      <c r="X182" s="362"/>
      <c r="Y182" s="362"/>
      <c r="Z182" s="362"/>
    </row>
    <row r="183" spans="1:26" ht="21.75" customHeight="1" x14ac:dyDescent="0.2">
      <c r="A183" s="362"/>
      <c r="B183" s="362"/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461"/>
      <c r="W183" s="465"/>
      <c r="X183" s="362"/>
      <c r="Y183" s="362"/>
      <c r="Z183" s="362"/>
    </row>
    <row r="184" spans="1:26" ht="21.75" customHeight="1" x14ac:dyDescent="0.2">
      <c r="A184" s="362"/>
      <c r="B184" s="362"/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461"/>
      <c r="W184" s="465"/>
      <c r="X184" s="362"/>
      <c r="Y184" s="362"/>
      <c r="Z184" s="362"/>
    </row>
    <row r="185" spans="1:26" ht="21.75" customHeight="1" x14ac:dyDescent="0.2">
      <c r="A185" s="362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461"/>
      <c r="W185" s="465"/>
      <c r="X185" s="362"/>
      <c r="Y185" s="362"/>
      <c r="Z185" s="362"/>
    </row>
    <row r="186" spans="1:26" ht="21.75" customHeight="1" x14ac:dyDescent="0.2">
      <c r="A186" s="362"/>
      <c r="B186" s="362"/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461"/>
      <c r="W186" s="465"/>
      <c r="X186" s="362"/>
      <c r="Y186" s="362"/>
      <c r="Z186" s="362"/>
    </row>
    <row r="187" spans="1:26" ht="21.75" customHeight="1" x14ac:dyDescent="0.2">
      <c r="A187" s="362"/>
      <c r="B187" s="362"/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461"/>
      <c r="W187" s="465"/>
      <c r="X187" s="362"/>
      <c r="Y187" s="362"/>
      <c r="Z187" s="362"/>
    </row>
    <row r="188" spans="1:26" ht="21.75" customHeight="1" x14ac:dyDescent="0.2">
      <c r="A188" s="362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461"/>
      <c r="W188" s="465"/>
      <c r="X188" s="362"/>
      <c r="Y188" s="362"/>
      <c r="Z188" s="362"/>
    </row>
    <row r="189" spans="1:26" ht="21.75" customHeight="1" x14ac:dyDescent="0.2">
      <c r="A189" s="362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461"/>
      <c r="W189" s="465"/>
      <c r="X189" s="362"/>
      <c r="Y189" s="362"/>
      <c r="Z189" s="362"/>
    </row>
    <row r="190" spans="1:26" ht="21.75" customHeight="1" x14ac:dyDescent="0.2">
      <c r="A190" s="362"/>
      <c r="B190" s="362"/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461"/>
      <c r="W190" s="465"/>
      <c r="X190" s="362"/>
      <c r="Y190" s="362"/>
      <c r="Z190" s="362"/>
    </row>
    <row r="191" spans="1:26" ht="21.75" customHeight="1" x14ac:dyDescent="0.2">
      <c r="A191" s="362"/>
      <c r="B191" s="362"/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461"/>
      <c r="W191" s="465"/>
      <c r="X191" s="362"/>
      <c r="Y191" s="362"/>
      <c r="Z191" s="362"/>
    </row>
    <row r="192" spans="1:26" ht="21.75" customHeight="1" x14ac:dyDescent="0.2">
      <c r="A192" s="362"/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461"/>
      <c r="W192" s="465"/>
      <c r="X192" s="362"/>
      <c r="Y192" s="362"/>
      <c r="Z192" s="362"/>
    </row>
    <row r="193" spans="1:26" ht="21.75" customHeight="1" x14ac:dyDescent="0.2">
      <c r="A193" s="362"/>
      <c r="B193" s="362"/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461"/>
      <c r="W193" s="465"/>
      <c r="X193" s="362"/>
      <c r="Y193" s="362"/>
      <c r="Z193" s="362"/>
    </row>
    <row r="194" spans="1:26" ht="21.75" customHeight="1" x14ac:dyDescent="0.2">
      <c r="A194" s="362"/>
      <c r="B194" s="362"/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461"/>
      <c r="W194" s="465"/>
      <c r="X194" s="362"/>
      <c r="Y194" s="362"/>
      <c r="Z194" s="362"/>
    </row>
    <row r="195" spans="1:26" ht="21.75" customHeight="1" x14ac:dyDescent="0.2">
      <c r="A195" s="362"/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461"/>
      <c r="W195" s="465"/>
      <c r="X195" s="362"/>
      <c r="Y195" s="362"/>
      <c r="Z195" s="362"/>
    </row>
    <row r="196" spans="1:26" ht="21.75" customHeight="1" x14ac:dyDescent="0.2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461"/>
      <c r="W196" s="465"/>
      <c r="X196" s="362"/>
      <c r="Y196" s="362"/>
      <c r="Z196" s="362"/>
    </row>
    <row r="197" spans="1:26" ht="21.75" customHeight="1" x14ac:dyDescent="0.2">
      <c r="A197" s="362"/>
      <c r="B197" s="362"/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461"/>
      <c r="W197" s="465"/>
      <c r="X197" s="362"/>
      <c r="Y197" s="362"/>
      <c r="Z197" s="362"/>
    </row>
    <row r="198" spans="1:26" ht="21.75" customHeight="1" x14ac:dyDescent="0.2">
      <c r="A198" s="362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461"/>
      <c r="W198" s="465"/>
      <c r="X198" s="362"/>
      <c r="Y198" s="362"/>
      <c r="Z198" s="362"/>
    </row>
    <row r="199" spans="1:26" ht="21.75" customHeight="1" x14ac:dyDescent="0.2">
      <c r="A199" s="362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461"/>
      <c r="W199" s="465"/>
      <c r="X199" s="362"/>
      <c r="Y199" s="362"/>
      <c r="Z199" s="362"/>
    </row>
    <row r="200" spans="1:26" ht="21.75" customHeight="1" x14ac:dyDescent="0.2">
      <c r="A200" s="362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461"/>
      <c r="W200" s="465"/>
      <c r="X200" s="362"/>
      <c r="Y200" s="362"/>
      <c r="Z200" s="362"/>
    </row>
    <row r="201" spans="1:26" ht="21.75" customHeight="1" x14ac:dyDescent="0.2">
      <c r="A201" s="362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461"/>
      <c r="W201" s="465"/>
      <c r="X201" s="362"/>
      <c r="Y201" s="362"/>
      <c r="Z201" s="362"/>
    </row>
    <row r="202" spans="1:26" ht="21.75" customHeight="1" x14ac:dyDescent="0.2">
      <c r="A202" s="362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461"/>
      <c r="W202" s="465"/>
      <c r="X202" s="362"/>
      <c r="Y202" s="362"/>
      <c r="Z202" s="362"/>
    </row>
    <row r="203" spans="1:26" ht="21.75" customHeight="1" x14ac:dyDescent="0.2">
      <c r="A203" s="362"/>
      <c r="B203" s="362"/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461"/>
      <c r="W203" s="465"/>
      <c r="X203" s="362"/>
      <c r="Y203" s="362"/>
      <c r="Z203" s="362"/>
    </row>
    <row r="204" spans="1:26" ht="21.75" customHeight="1" x14ac:dyDescent="0.2">
      <c r="A204" s="362"/>
      <c r="B204" s="362"/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461"/>
      <c r="W204" s="465"/>
      <c r="X204" s="362"/>
      <c r="Y204" s="362"/>
      <c r="Z204" s="362"/>
    </row>
    <row r="205" spans="1:26" ht="21.75" customHeight="1" x14ac:dyDescent="0.2">
      <c r="A205" s="362"/>
      <c r="B205" s="362"/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461"/>
      <c r="W205" s="465"/>
      <c r="X205" s="362"/>
      <c r="Y205" s="362"/>
      <c r="Z205" s="362"/>
    </row>
    <row r="206" spans="1:26" ht="21.75" customHeight="1" x14ac:dyDescent="0.2">
      <c r="A206" s="362"/>
      <c r="B206" s="362"/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461"/>
      <c r="W206" s="465"/>
      <c r="X206" s="362"/>
      <c r="Y206" s="362"/>
      <c r="Z206" s="362"/>
    </row>
    <row r="207" spans="1:26" ht="21.75" customHeight="1" x14ac:dyDescent="0.2">
      <c r="A207" s="362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461"/>
      <c r="W207" s="465"/>
      <c r="X207" s="362"/>
      <c r="Y207" s="362"/>
      <c r="Z207" s="362"/>
    </row>
    <row r="208" spans="1:26" ht="21.75" customHeight="1" x14ac:dyDescent="0.2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461"/>
      <c r="W208" s="465"/>
      <c r="X208" s="362"/>
      <c r="Y208" s="362"/>
      <c r="Z208" s="362"/>
    </row>
    <row r="209" spans="1:26" ht="21.75" customHeight="1" x14ac:dyDescent="0.2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461"/>
      <c r="W209" s="465"/>
      <c r="X209" s="362"/>
      <c r="Y209" s="362"/>
      <c r="Z209" s="362"/>
    </row>
    <row r="210" spans="1:26" ht="21.75" customHeight="1" x14ac:dyDescent="0.2">
      <c r="A210" s="362"/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461"/>
      <c r="W210" s="465"/>
      <c r="X210" s="362"/>
      <c r="Y210" s="362"/>
      <c r="Z210" s="362"/>
    </row>
    <row r="211" spans="1:26" ht="21.75" customHeight="1" x14ac:dyDescent="0.2">
      <c r="A211" s="362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461"/>
      <c r="W211" s="465"/>
      <c r="X211" s="362"/>
      <c r="Y211" s="362"/>
      <c r="Z211" s="362"/>
    </row>
    <row r="212" spans="1:26" ht="21.75" customHeight="1" x14ac:dyDescent="0.2">
      <c r="A212" s="362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461"/>
      <c r="W212" s="465"/>
      <c r="X212" s="362"/>
      <c r="Y212" s="362"/>
      <c r="Z212" s="362"/>
    </row>
    <row r="213" spans="1:26" ht="21.75" customHeight="1" x14ac:dyDescent="0.2">
      <c r="A213" s="362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461"/>
      <c r="W213" s="465"/>
      <c r="X213" s="362"/>
      <c r="Y213" s="362"/>
      <c r="Z213" s="362"/>
    </row>
    <row r="214" spans="1:26" ht="21.75" customHeight="1" x14ac:dyDescent="0.2">
      <c r="A214" s="362"/>
      <c r="B214" s="362"/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461"/>
      <c r="W214" s="465"/>
      <c r="X214" s="362"/>
      <c r="Y214" s="362"/>
      <c r="Z214" s="362"/>
    </row>
    <row r="215" spans="1:26" ht="21.75" customHeight="1" x14ac:dyDescent="0.2">
      <c r="A215" s="362"/>
      <c r="B215" s="362"/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461"/>
      <c r="W215" s="465"/>
      <c r="X215" s="362"/>
      <c r="Y215" s="362"/>
      <c r="Z215" s="362"/>
    </row>
    <row r="216" spans="1:26" ht="21.75" customHeight="1" x14ac:dyDescent="0.2">
      <c r="A216" s="362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461"/>
      <c r="W216" s="465"/>
      <c r="X216" s="362"/>
      <c r="Y216" s="362"/>
      <c r="Z216" s="362"/>
    </row>
    <row r="217" spans="1:26" ht="21.75" customHeight="1" x14ac:dyDescent="0.2">
      <c r="A217" s="362"/>
      <c r="B217" s="362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461"/>
      <c r="W217" s="465"/>
      <c r="X217" s="362"/>
      <c r="Y217" s="362"/>
      <c r="Z217" s="362"/>
    </row>
    <row r="218" spans="1:26" ht="21.75" customHeight="1" x14ac:dyDescent="0.2">
      <c r="A218" s="362"/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461"/>
      <c r="W218" s="465"/>
      <c r="X218" s="362"/>
      <c r="Y218" s="362"/>
      <c r="Z218" s="362"/>
    </row>
    <row r="219" spans="1:26" ht="21.75" customHeight="1" x14ac:dyDescent="0.2">
      <c r="A219" s="362"/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461"/>
      <c r="W219" s="465"/>
      <c r="X219" s="362"/>
      <c r="Y219" s="362"/>
      <c r="Z219" s="362"/>
    </row>
    <row r="220" spans="1:26" ht="21.75" customHeight="1" x14ac:dyDescent="0.2">
      <c r="A220" s="362"/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461"/>
      <c r="W220" s="465"/>
      <c r="X220" s="362"/>
      <c r="Y220" s="362"/>
      <c r="Z220" s="362"/>
    </row>
    <row r="221" spans="1:26" ht="21.75" customHeight="1" x14ac:dyDescent="0.2">
      <c r="A221" s="362"/>
      <c r="B221" s="362"/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461"/>
      <c r="W221" s="465"/>
      <c r="X221" s="362"/>
      <c r="Y221" s="362"/>
      <c r="Z221" s="362"/>
    </row>
    <row r="222" spans="1:26" ht="21.75" customHeight="1" x14ac:dyDescent="0.2">
      <c r="A222" s="362"/>
      <c r="B222" s="362"/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461"/>
      <c r="W222" s="465"/>
      <c r="X222" s="362"/>
      <c r="Y222" s="362"/>
      <c r="Z222" s="362"/>
    </row>
    <row r="223" spans="1:26" ht="21.75" customHeight="1" x14ac:dyDescent="0.2">
      <c r="A223" s="362"/>
      <c r="B223" s="362"/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461"/>
      <c r="W223" s="465"/>
      <c r="X223" s="362"/>
      <c r="Y223" s="362"/>
      <c r="Z223" s="362"/>
    </row>
    <row r="224" spans="1:26" ht="21.75" customHeight="1" x14ac:dyDescent="0.2">
      <c r="A224" s="362"/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461"/>
      <c r="W224" s="465"/>
      <c r="X224" s="362"/>
      <c r="Y224" s="362"/>
      <c r="Z224" s="362"/>
    </row>
    <row r="225" spans="1:26" ht="21.75" customHeight="1" x14ac:dyDescent="0.2">
      <c r="A225" s="362"/>
      <c r="B225" s="362"/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461"/>
      <c r="W225" s="465"/>
      <c r="X225" s="362"/>
      <c r="Y225" s="362"/>
      <c r="Z225" s="362"/>
    </row>
    <row r="226" spans="1:26" ht="21.75" customHeight="1" x14ac:dyDescent="0.2">
      <c r="A226" s="362"/>
      <c r="B226" s="362"/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461"/>
      <c r="W226" s="465"/>
      <c r="X226" s="362"/>
      <c r="Y226" s="362"/>
      <c r="Z226" s="362"/>
    </row>
    <row r="227" spans="1:26" ht="21.75" customHeight="1" x14ac:dyDescent="0.2">
      <c r="A227" s="362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461"/>
      <c r="W227" s="465"/>
      <c r="X227" s="362"/>
      <c r="Y227" s="362"/>
      <c r="Z227" s="362"/>
    </row>
    <row r="228" spans="1:26" ht="21.75" customHeight="1" x14ac:dyDescent="0.2">
      <c r="A228" s="362"/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461"/>
      <c r="W228" s="465"/>
      <c r="X228" s="362"/>
      <c r="Y228" s="362"/>
      <c r="Z228" s="362"/>
    </row>
    <row r="229" spans="1:26" ht="21.75" customHeight="1" x14ac:dyDescent="0.2">
      <c r="A229" s="362"/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461"/>
      <c r="W229" s="465"/>
      <c r="X229" s="362"/>
      <c r="Y229" s="362"/>
      <c r="Z229" s="362"/>
    </row>
    <row r="230" spans="1:26" ht="21.75" customHeight="1" x14ac:dyDescent="0.2">
      <c r="A230" s="362"/>
      <c r="B230" s="362"/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461"/>
      <c r="W230" s="465"/>
      <c r="X230" s="362"/>
      <c r="Y230" s="362"/>
      <c r="Z230" s="362"/>
    </row>
    <row r="231" spans="1:26" ht="21.75" customHeight="1" x14ac:dyDescent="0.2">
      <c r="A231" s="362"/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461"/>
      <c r="W231" s="465"/>
      <c r="X231" s="362"/>
      <c r="Y231" s="362"/>
      <c r="Z231" s="362"/>
    </row>
    <row r="232" spans="1:26" ht="21.75" customHeight="1" x14ac:dyDescent="0.2">
      <c r="A232" s="362"/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461"/>
      <c r="W232" s="465"/>
      <c r="X232" s="362"/>
      <c r="Y232" s="362"/>
      <c r="Z232" s="362"/>
    </row>
    <row r="233" spans="1:26" ht="21.75" customHeight="1" x14ac:dyDescent="0.2">
      <c r="A233" s="362"/>
      <c r="B233" s="362"/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461"/>
      <c r="W233" s="465"/>
      <c r="X233" s="362"/>
      <c r="Y233" s="362"/>
      <c r="Z233" s="362"/>
    </row>
    <row r="234" spans="1:26" ht="21.75" customHeight="1" x14ac:dyDescent="0.2">
      <c r="A234" s="362"/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461"/>
      <c r="W234" s="465"/>
      <c r="X234" s="362"/>
      <c r="Y234" s="362"/>
      <c r="Z234" s="362"/>
    </row>
    <row r="235" spans="1:26" ht="21.75" customHeight="1" x14ac:dyDescent="0.2">
      <c r="A235" s="362"/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461"/>
      <c r="W235" s="465"/>
      <c r="X235" s="362"/>
      <c r="Y235" s="362"/>
      <c r="Z235" s="362"/>
    </row>
    <row r="236" spans="1:26" ht="21.75" customHeight="1" x14ac:dyDescent="0.2">
      <c r="A236" s="362"/>
      <c r="B236" s="362"/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461"/>
      <c r="W236" s="465"/>
      <c r="X236" s="362"/>
      <c r="Y236" s="362"/>
      <c r="Z236" s="362"/>
    </row>
    <row r="237" spans="1:26" ht="21.75" customHeight="1" x14ac:dyDescent="0.2">
      <c r="A237" s="362"/>
      <c r="B237" s="362"/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461"/>
      <c r="W237" s="465"/>
      <c r="X237" s="362"/>
      <c r="Y237" s="362"/>
      <c r="Z237" s="362"/>
    </row>
    <row r="238" spans="1:26" ht="21.75" customHeight="1" x14ac:dyDescent="0.2">
      <c r="A238" s="362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461"/>
      <c r="W238" s="465"/>
      <c r="X238" s="362"/>
      <c r="Y238" s="362"/>
      <c r="Z238" s="362"/>
    </row>
    <row r="239" spans="1:26" ht="21.75" customHeight="1" x14ac:dyDescent="0.2">
      <c r="A239" s="362"/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461"/>
      <c r="W239" s="465"/>
      <c r="X239" s="362"/>
      <c r="Y239" s="362"/>
      <c r="Z239" s="362"/>
    </row>
    <row r="240" spans="1:26" ht="21.75" customHeight="1" x14ac:dyDescent="0.2">
      <c r="A240" s="362"/>
      <c r="B240" s="362"/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461"/>
      <c r="W240" s="465"/>
      <c r="X240" s="362"/>
      <c r="Y240" s="362"/>
      <c r="Z240" s="362"/>
    </row>
    <row r="241" spans="1:26" ht="21.75" customHeight="1" x14ac:dyDescent="0.2">
      <c r="A241" s="362"/>
      <c r="B241" s="362"/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461"/>
      <c r="W241" s="465"/>
      <c r="X241" s="362"/>
      <c r="Y241" s="362"/>
      <c r="Z241" s="362"/>
    </row>
    <row r="242" spans="1:26" ht="21.75" customHeight="1" x14ac:dyDescent="0.2">
      <c r="A242" s="362"/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461"/>
      <c r="W242" s="465"/>
      <c r="X242" s="362"/>
      <c r="Y242" s="362"/>
      <c r="Z242" s="362"/>
    </row>
    <row r="243" spans="1:26" ht="21.75" customHeight="1" x14ac:dyDescent="0.2">
      <c r="A243" s="362"/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461"/>
      <c r="W243" s="465"/>
      <c r="X243" s="362"/>
      <c r="Y243" s="362"/>
      <c r="Z243" s="362"/>
    </row>
    <row r="244" spans="1:26" ht="21.75" customHeight="1" x14ac:dyDescent="0.2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461"/>
      <c r="W244" s="465"/>
      <c r="X244" s="362"/>
      <c r="Y244" s="362"/>
      <c r="Z244" s="362"/>
    </row>
    <row r="245" spans="1:26" ht="21.75" customHeight="1" x14ac:dyDescent="0.2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461"/>
      <c r="W245" s="465"/>
      <c r="X245" s="362"/>
      <c r="Y245" s="362"/>
      <c r="Z245" s="362"/>
    </row>
    <row r="246" spans="1:26" ht="21.75" customHeight="1" x14ac:dyDescent="0.2">
      <c r="A246" s="362"/>
      <c r="B246" s="362"/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461"/>
      <c r="W246" s="465"/>
      <c r="X246" s="362"/>
      <c r="Y246" s="362"/>
      <c r="Z246" s="362"/>
    </row>
    <row r="247" spans="1:26" ht="21.75" customHeight="1" x14ac:dyDescent="0.2">
      <c r="A247" s="362"/>
      <c r="B247" s="362"/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461"/>
      <c r="W247" s="465"/>
      <c r="X247" s="362"/>
      <c r="Y247" s="362"/>
      <c r="Z247" s="362"/>
    </row>
    <row r="248" spans="1:26" ht="21.75" customHeight="1" x14ac:dyDescent="0.2">
      <c r="A248" s="362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461"/>
      <c r="W248" s="465"/>
      <c r="X248" s="362"/>
      <c r="Y248" s="362"/>
      <c r="Z248" s="362"/>
    </row>
    <row r="249" spans="1:26" ht="21.75" customHeight="1" x14ac:dyDescent="0.2">
      <c r="A249" s="362"/>
      <c r="B249" s="362"/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461"/>
      <c r="W249" s="465"/>
      <c r="X249" s="362"/>
      <c r="Y249" s="362"/>
      <c r="Z249" s="362"/>
    </row>
    <row r="250" spans="1:26" ht="21.75" customHeight="1" x14ac:dyDescent="0.2">
      <c r="A250" s="362"/>
      <c r="B250" s="362"/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461"/>
      <c r="W250" s="465"/>
      <c r="X250" s="362"/>
      <c r="Y250" s="362"/>
      <c r="Z250" s="362"/>
    </row>
    <row r="251" spans="1:26" ht="21.75" customHeight="1" x14ac:dyDescent="0.2">
      <c r="A251" s="362"/>
      <c r="B251" s="362"/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461"/>
      <c r="W251" s="465"/>
      <c r="X251" s="362"/>
      <c r="Y251" s="362"/>
      <c r="Z251" s="362"/>
    </row>
    <row r="252" spans="1:26" ht="21.75" customHeight="1" x14ac:dyDescent="0.2">
      <c r="A252" s="362"/>
      <c r="B252" s="362"/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461"/>
      <c r="W252" s="465"/>
      <c r="X252" s="362"/>
      <c r="Y252" s="362"/>
      <c r="Z252" s="362"/>
    </row>
    <row r="253" spans="1:26" ht="21.75" customHeight="1" x14ac:dyDescent="0.2">
      <c r="A253" s="362"/>
      <c r="B253" s="362"/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461"/>
      <c r="W253" s="465"/>
      <c r="X253" s="362"/>
      <c r="Y253" s="362"/>
      <c r="Z253" s="362"/>
    </row>
    <row r="254" spans="1:26" ht="21.75" customHeight="1" x14ac:dyDescent="0.2">
      <c r="A254" s="362"/>
      <c r="B254" s="362"/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461"/>
      <c r="W254" s="465"/>
      <c r="X254" s="362"/>
      <c r="Y254" s="362"/>
      <c r="Z254" s="362"/>
    </row>
    <row r="255" spans="1:26" ht="21.75" customHeight="1" x14ac:dyDescent="0.2">
      <c r="A255" s="362"/>
      <c r="B255" s="362"/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461"/>
      <c r="W255" s="465"/>
      <c r="X255" s="362"/>
      <c r="Y255" s="362"/>
      <c r="Z255" s="362"/>
    </row>
    <row r="256" spans="1:26" ht="21.75" customHeight="1" x14ac:dyDescent="0.2">
      <c r="A256" s="362"/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461"/>
      <c r="W256" s="465"/>
      <c r="X256" s="362"/>
      <c r="Y256" s="362"/>
      <c r="Z256" s="362"/>
    </row>
    <row r="257" spans="1:26" ht="21.75" customHeight="1" x14ac:dyDescent="0.2">
      <c r="A257" s="362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461"/>
      <c r="W257" s="465"/>
      <c r="X257" s="362"/>
      <c r="Y257" s="362"/>
      <c r="Z257" s="362"/>
    </row>
    <row r="258" spans="1:26" ht="21.75" customHeight="1" x14ac:dyDescent="0.2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461"/>
      <c r="W258" s="465"/>
      <c r="X258" s="362"/>
      <c r="Y258" s="362"/>
      <c r="Z258" s="362"/>
    </row>
    <row r="259" spans="1:26" ht="21.75" customHeight="1" x14ac:dyDescent="0.2">
      <c r="A259" s="362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461"/>
      <c r="W259" s="465"/>
      <c r="X259" s="362"/>
      <c r="Y259" s="362"/>
      <c r="Z259" s="362"/>
    </row>
    <row r="260" spans="1:26" ht="21.75" customHeight="1" x14ac:dyDescent="0.2">
      <c r="A260" s="362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461"/>
      <c r="W260" s="465"/>
      <c r="X260" s="362"/>
      <c r="Y260" s="362"/>
      <c r="Z260" s="362"/>
    </row>
    <row r="261" spans="1:26" ht="21.75" customHeight="1" x14ac:dyDescent="0.2">
      <c r="A261" s="362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461"/>
      <c r="W261" s="465"/>
      <c r="X261" s="362"/>
      <c r="Y261" s="362"/>
      <c r="Z261" s="362"/>
    </row>
    <row r="262" spans="1:26" ht="21.75" customHeight="1" x14ac:dyDescent="0.2">
      <c r="A262" s="362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461"/>
      <c r="W262" s="465"/>
      <c r="X262" s="362"/>
      <c r="Y262" s="362"/>
      <c r="Z262" s="362"/>
    </row>
    <row r="263" spans="1:26" ht="21.75" customHeight="1" x14ac:dyDescent="0.2">
      <c r="A263" s="362"/>
      <c r="B263" s="362"/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461"/>
      <c r="W263" s="465"/>
      <c r="X263" s="362"/>
      <c r="Y263" s="362"/>
      <c r="Z263" s="362"/>
    </row>
    <row r="264" spans="1:26" ht="21.75" customHeight="1" x14ac:dyDescent="0.2">
      <c r="A264" s="362"/>
      <c r="B264" s="362"/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461"/>
      <c r="W264" s="465"/>
      <c r="X264" s="362"/>
      <c r="Y264" s="362"/>
      <c r="Z264" s="362"/>
    </row>
    <row r="265" spans="1:26" ht="21.75" customHeight="1" x14ac:dyDescent="0.2">
      <c r="A265" s="362"/>
      <c r="B265" s="362"/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461"/>
      <c r="W265" s="465"/>
      <c r="X265" s="362"/>
      <c r="Y265" s="362"/>
      <c r="Z265" s="362"/>
    </row>
    <row r="266" spans="1:26" ht="21.75" customHeight="1" x14ac:dyDescent="0.2">
      <c r="A266" s="362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461"/>
      <c r="W266" s="465"/>
      <c r="X266" s="362"/>
      <c r="Y266" s="362"/>
      <c r="Z266" s="362"/>
    </row>
    <row r="267" spans="1:26" ht="21.75" customHeight="1" x14ac:dyDescent="0.2">
      <c r="A267" s="362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461"/>
      <c r="W267" s="465"/>
      <c r="X267" s="362"/>
      <c r="Y267" s="362"/>
      <c r="Z267" s="362"/>
    </row>
    <row r="268" spans="1:26" ht="21.75" customHeight="1" x14ac:dyDescent="0.2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461"/>
      <c r="W268" s="465"/>
      <c r="X268" s="362"/>
      <c r="Y268" s="362"/>
      <c r="Z268" s="362"/>
    </row>
    <row r="269" spans="1:26" ht="21.75" customHeight="1" x14ac:dyDescent="0.2">
      <c r="A269" s="362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461"/>
      <c r="W269" s="465"/>
      <c r="X269" s="362"/>
      <c r="Y269" s="362"/>
      <c r="Z269" s="362"/>
    </row>
    <row r="270" spans="1:26" ht="21.75" customHeight="1" x14ac:dyDescent="0.2">
      <c r="A270" s="362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461"/>
      <c r="W270" s="465"/>
      <c r="X270" s="362"/>
      <c r="Y270" s="362"/>
      <c r="Z270" s="362"/>
    </row>
    <row r="271" spans="1:26" ht="21.75" customHeight="1" x14ac:dyDescent="0.2">
      <c r="A271" s="362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461"/>
      <c r="W271" s="465"/>
      <c r="X271" s="362"/>
      <c r="Y271" s="362"/>
      <c r="Z271" s="362"/>
    </row>
    <row r="272" spans="1:26" ht="21.75" customHeight="1" x14ac:dyDescent="0.2">
      <c r="A272" s="362"/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461"/>
      <c r="W272" s="465"/>
      <c r="X272" s="362"/>
      <c r="Y272" s="362"/>
      <c r="Z272" s="362"/>
    </row>
    <row r="273" spans="1:26" ht="21.75" customHeight="1" x14ac:dyDescent="0.2">
      <c r="A273" s="362"/>
      <c r="B273" s="362"/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461"/>
      <c r="W273" s="465"/>
      <c r="X273" s="362"/>
      <c r="Y273" s="362"/>
      <c r="Z273" s="362"/>
    </row>
    <row r="274" spans="1:26" ht="21.75" customHeight="1" x14ac:dyDescent="0.2">
      <c r="A274" s="362"/>
      <c r="B274" s="362"/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461"/>
      <c r="W274" s="465"/>
      <c r="X274" s="362"/>
      <c r="Y274" s="362"/>
      <c r="Z274" s="362"/>
    </row>
    <row r="275" spans="1:26" ht="21.75" customHeight="1" x14ac:dyDescent="0.2">
      <c r="A275" s="362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461"/>
      <c r="W275" s="465"/>
      <c r="X275" s="362"/>
      <c r="Y275" s="362"/>
      <c r="Z275" s="362"/>
    </row>
    <row r="276" spans="1:26" ht="21.75" customHeight="1" x14ac:dyDescent="0.2">
      <c r="A276" s="362"/>
      <c r="B276" s="362"/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461"/>
      <c r="W276" s="465"/>
      <c r="X276" s="362"/>
      <c r="Y276" s="362"/>
      <c r="Z276" s="362"/>
    </row>
    <row r="277" spans="1:26" ht="21.75" customHeight="1" x14ac:dyDescent="0.2">
      <c r="A277" s="362"/>
      <c r="B277" s="362"/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461"/>
      <c r="W277" s="465"/>
      <c r="X277" s="362"/>
      <c r="Y277" s="362"/>
      <c r="Z277" s="362"/>
    </row>
    <row r="278" spans="1:26" ht="21.75" customHeight="1" x14ac:dyDescent="0.2">
      <c r="A278" s="362"/>
      <c r="B278" s="362"/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461"/>
      <c r="W278" s="465"/>
      <c r="X278" s="362"/>
      <c r="Y278" s="362"/>
      <c r="Z278" s="362"/>
    </row>
    <row r="279" spans="1:26" ht="21.75" customHeight="1" x14ac:dyDescent="0.2">
      <c r="A279" s="362"/>
      <c r="B279" s="362"/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461"/>
      <c r="W279" s="465"/>
      <c r="X279" s="362"/>
      <c r="Y279" s="362"/>
      <c r="Z279" s="362"/>
    </row>
    <row r="280" spans="1:26" ht="21.75" customHeight="1" x14ac:dyDescent="0.2">
      <c r="A280" s="362"/>
      <c r="B280" s="362"/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461"/>
      <c r="W280" s="465"/>
      <c r="X280" s="362"/>
      <c r="Y280" s="362"/>
      <c r="Z280" s="362"/>
    </row>
    <row r="281" spans="1:26" ht="21.75" customHeight="1" x14ac:dyDescent="0.2">
      <c r="A281" s="362"/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461"/>
      <c r="W281" s="465"/>
      <c r="X281" s="362"/>
      <c r="Y281" s="362"/>
      <c r="Z281" s="362"/>
    </row>
    <row r="282" spans="1:26" ht="21.75" customHeight="1" x14ac:dyDescent="0.2">
      <c r="A282" s="362"/>
      <c r="B282" s="362"/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461"/>
      <c r="W282" s="465"/>
      <c r="X282" s="362"/>
      <c r="Y282" s="362"/>
      <c r="Z282" s="362"/>
    </row>
    <row r="283" spans="1:26" ht="21.75" customHeight="1" x14ac:dyDescent="0.2">
      <c r="A283" s="362"/>
      <c r="B283" s="362"/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461"/>
      <c r="W283" s="465"/>
      <c r="X283" s="362"/>
      <c r="Y283" s="362"/>
      <c r="Z283" s="362"/>
    </row>
    <row r="284" spans="1:26" ht="21.75" customHeight="1" x14ac:dyDescent="0.2">
      <c r="A284" s="362"/>
      <c r="B284" s="362"/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461"/>
      <c r="W284" s="465"/>
      <c r="X284" s="362"/>
      <c r="Y284" s="362"/>
      <c r="Z284" s="362"/>
    </row>
    <row r="285" spans="1:26" ht="21.75" customHeight="1" x14ac:dyDescent="0.2">
      <c r="A285" s="362"/>
      <c r="B285" s="362"/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461"/>
      <c r="W285" s="465"/>
      <c r="X285" s="362"/>
      <c r="Y285" s="362"/>
      <c r="Z285" s="362"/>
    </row>
    <row r="286" spans="1:26" ht="21.75" customHeight="1" x14ac:dyDescent="0.2">
      <c r="A286" s="362"/>
      <c r="B286" s="362"/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461"/>
      <c r="W286" s="465"/>
      <c r="X286" s="362"/>
      <c r="Y286" s="362"/>
      <c r="Z286" s="362"/>
    </row>
    <row r="287" spans="1:26" ht="21.75" customHeight="1" x14ac:dyDescent="0.2">
      <c r="A287" s="362"/>
      <c r="B287" s="362"/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461"/>
      <c r="W287" s="465"/>
      <c r="X287" s="362"/>
      <c r="Y287" s="362"/>
      <c r="Z287" s="362"/>
    </row>
    <row r="288" spans="1:26" ht="21.75" customHeight="1" x14ac:dyDescent="0.2">
      <c r="A288" s="362"/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461"/>
      <c r="W288" s="465"/>
      <c r="X288" s="362"/>
      <c r="Y288" s="362"/>
      <c r="Z288" s="362"/>
    </row>
    <row r="289" spans="1:26" ht="21.75" customHeight="1" x14ac:dyDescent="0.2">
      <c r="A289" s="362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461"/>
      <c r="W289" s="465"/>
      <c r="X289" s="362"/>
      <c r="Y289" s="362"/>
      <c r="Z289" s="362"/>
    </row>
    <row r="290" spans="1:26" ht="21.75" customHeight="1" x14ac:dyDescent="0.2">
      <c r="A290" s="362"/>
      <c r="B290" s="362"/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461"/>
      <c r="W290" s="465"/>
      <c r="X290" s="362"/>
      <c r="Y290" s="362"/>
      <c r="Z290" s="362"/>
    </row>
    <row r="291" spans="1:26" ht="21.75" customHeight="1" x14ac:dyDescent="0.2">
      <c r="A291" s="362"/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461"/>
      <c r="W291" s="465"/>
      <c r="X291" s="362"/>
      <c r="Y291" s="362"/>
      <c r="Z291" s="362"/>
    </row>
    <row r="292" spans="1:26" ht="21.75" customHeight="1" x14ac:dyDescent="0.2">
      <c r="A292" s="362"/>
      <c r="B292" s="362"/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461"/>
      <c r="W292" s="465"/>
      <c r="X292" s="362"/>
      <c r="Y292" s="362"/>
      <c r="Z292" s="362"/>
    </row>
    <row r="293" spans="1:26" ht="21.75" customHeight="1" x14ac:dyDescent="0.2">
      <c r="A293" s="362"/>
      <c r="B293" s="362"/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461"/>
      <c r="W293" s="465"/>
      <c r="X293" s="362"/>
      <c r="Y293" s="362"/>
      <c r="Z293" s="362"/>
    </row>
    <row r="294" spans="1:26" ht="21.75" customHeight="1" x14ac:dyDescent="0.2">
      <c r="A294" s="362"/>
      <c r="B294" s="362"/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461"/>
      <c r="W294" s="465"/>
      <c r="X294" s="362"/>
      <c r="Y294" s="362"/>
      <c r="Z294" s="362"/>
    </row>
    <row r="295" spans="1:26" ht="21.75" customHeight="1" x14ac:dyDescent="0.2">
      <c r="A295" s="362"/>
      <c r="B295" s="362"/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461"/>
      <c r="W295" s="465"/>
      <c r="X295" s="362"/>
      <c r="Y295" s="362"/>
      <c r="Z295" s="362"/>
    </row>
    <row r="296" spans="1:26" ht="21.75" customHeight="1" x14ac:dyDescent="0.2">
      <c r="A296" s="362"/>
      <c r="B296" s="362"/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461"/>
      <c r="W296" s="465"/>
      <c r="X296" s="362"/>
      <c r="Y296" s="362"/>
      <c r="Z296" s="362"/>
    </row>
    <row r="297" spans="1:26" ht="21.75" customHeight="1" x14ac:dyDescent="0.2">
      <c r="A297" s="362"/>
      <c r="B297" s="362"/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461"/>
      <c r="W297" s="465"/>
      <c r="X297" s="362"/>
      <c r="Y297" s="362"/>
      <c r="Z297" s="362"/>
    </row>
    <row r="298" spans="1:26" ht="21.75" customHeight="1" x14ac:dyDescent="0.2">
      <c r="A298" s="362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461"/>
      <c r="W298" s="465"/>
      <c r="X298" s="362"/>
      <c r="Y298" s="362"/>
      <c r="Z298" s="362"/>
    </row>
    <row r="299" spans="1:26" ht="21.75" customHeight="1" x14ac:dyDescent="0.2">
      <c r="A299" s="362"/>
      <c r="B299" s="362"/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461"/>
      <c r="W299" s="465"/>
      <c r="X299" s="362"/>
      <c r="Y299" s="362"/>
      <c r="Z299" s="362"/>
    </row>
    <row r="300" spans="1:26" ht="21.75" customHeight="1" x14ac:dyDescent="0.2">
      <c r="A300" s="362"/>
      <c r="B300" s="362"/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461"/>
      <c r="W300" s="465"/>
      <c r="X300" s="362"/>
      <c r="Y300" s="362"/>
      <c r="Z300" s="362"/>
    </row>
    <row r="301" spans="1:26" ht="21.75" customHeight="1" x14ac:dyDescent="0.2">
      <c r="A301" s="362"/>
      <c r="B301" s="362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461"/>
      <c r="W301" s="465"/>
      <c r="X301" s="362"/>
      <c r="Y301" s="362"/>
      <c r="Z301" s="362"/>
    </row>
    <row r="302" spans="1:26" ht="21.75" customHeight="1" x14ac:dyDescent="0.2">
      <c r="A302" s="362"/>
      <c r="B302" s="362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461"/>
      <c r="W302" s="465"/>
      <c r="X302" s="362"/>
      <c r="Y302" s="362"/>
      <c r="Z302" s="362"/>
    </row>
    <row r="303" spans="1:26" ht="21.75" customHeight="1" x14ac:dyDescent="0.2">
      <c r="A303" s="362"/>
      <c r="B303" s="362"/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461"/>
      <c r="W303" s="465"/>
      <c r="X303" s="362"/>
      <c r="Y303" s="362"/>
      <c r="Z303" s="362"/>
    </row>
    <row r="304" spans="1:26" ht="21.75" customHeight="1" x14ac:dyDescent="0.2">
      <c r="A304" s="362"/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461"/>
      <c r="W304" s="465"/>
      <c r="X304" s="362"/>
      <c r="Y304" s="362"/>
      <c r="Z304" s="362"/>
    </row>
    <row r="305" spans="1:26" ht="21.75" customHeight="1" x14ac:dyDescent="0.2">
      <c r="A305" s="362"/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461"/>
      <c r="W305" s="465"/>
      <c r="X305" s="362"/>
      <c r="Y305" s="362"/>
      <c r="Z305" s="362"/>
    </row>
    <row r="306" spans="1:26" ht="21.75" customHeight="1" x14ac:dyDescent="0.2">
      <c r="A306" s="362"/>
      <c r="B306" s="362"/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461"/>
      <c r="W306" s="465"/>
      <c r="X306" s="362"/>
      <c r="Y306" s="362"/>
      <c r="Z306" s="362"/>
    </row>
    <row r="307" spans="1:26" ht="21.75" customHeight="1" x14ac:dyDescent="0.2">
      <c r="A307" s="362"/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461"/>
      <c r="W307" s="465"/>
      <c r="X307" s="362"/>
      <c r="Y307" s="362"/>
      <c r="Z307" s="362"/>
    </row>
    <row r="308" spans="1:26" ht="21.75" customHeight="1" x14ac:dyDescent="0.2">
      <c r="A308" s="362"/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461"/>
      <c r="W308" s="465"/>
      <c r="X308" s="362"/>
      <c r="Y308" s="362"/>
      <c r="Z308" s="362"/>
    </row>
    <row r="309" spans="1:26" ht="21.75" customHeight="1" x14ac:dyDescent="0.2">
      <c r="A309" s="362"/>
      <c r="B309" s="362"/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461"/>
      <c r="W309" s="465"/>
      <c r="X309" s="362"/>
      <c r="Y309" s="362"/>
      <c r="Z309" s="362"/>
    </row>
    <row r="310" spans="1:26" ht="21.75" customHeight="1" x14ac:dyDescent="0.2">
      <c r="A310" s="362"/>
      <c r="B310" s="362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461"/>
      <c r="W310" s="465"/>
      <c r="X310" s="362"/>
      <c r="Y310" s="362"/>
      <c r="Z310" s="362"/>
    </row>
    <row r="311" spans="1:26" ht="21.75" customHeight="1" x14ac:dyDescent="0.2">
      <c r="A311" s="362"/>
      <c r="B311" s="362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461"/>
      <c r="W311" s="465"/>
      <c r="X311" s="362"/>
      <c r="Y311" s="362"/>
      <c r="Z311" s="362"/>
    </row>
    <row r="312" spans="1:26" ht="21.75" customHeight="1" x14ac:dyDescent="0.2">
      <c r="A312" s="362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461"/>
      <c r="W312" s="465"/>
      <c r="X312" s="362"/>
      <c r="Y312" s="362"/>
      <c r="Z312" s="362"/>
    </row>
    <row r="313" spans="1:26" ht="21.75" customHeight="1" x14ac:dyDescent="0.2">
      <c r="A313" s="362"/>
      <c r="B313" s="362"/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461"/>
      <c r="W313" s="465"/>
      <c r="X313" s="362"/>
      <c r="Y313" s="362"/>
      <c r="Z313" s="362"/>
    </row>
    <row r="314" spans="1:26" ht="21.75" customHeight="1" x14ac:dyDescent="0.2">
      <c r="A314" s="362"/>
      <c r="B314" s="362"/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461"/>
      <c r="W314" s="465"/>
      <c r="X314" s="362"/>
      <c r="Y314" s="362"/>
      <c r="Z314" s="362"/>
    </row>
    <row r="315" spans="1:26" ht="21.75" customHeight="1" x14ac:dyDescent="0.2">
      <c r="A315" s="362"/>
      <c r="B315" s="362"/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461"/>
      <c r="W315" s="465"/>
      <c r="X315" s="362"/>
      <c r="Y315" s="362"/>
      <c r="Z315" s="362"/>
    </row>
    <row r="316" spans="1:26" ht="21.75" customHeight="1" x14ac:dyDescent="0.2">
      <c r="A316" s="362"/>
      <c r="B316" s="362"/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461"/>
      <c r="W316" s="465"/>
      <c r="X316" s="362"/>
      <c r="Y316" s="362"/>
      <c r="Z316" s="362"/>
    </row>
    <row r="317" spans="1:26" ht="21.75" customHeight="1" x14ac:dyDescent="0.2">
      <c r="A317" s="362"/>
      <c r="B317" s="362"/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461"/>
      <c r="W317" s="465"/>
      <c r="X317" s="362"/>
      <c r="Y317" s="362"/>
      <c r="Z317" s="362"/>
    </row>
    <row r="318" spans="1:26" ht="21.75" customHeight="1" x14ac:dyDescent="0.2">
      <c r="A318" s="362"/>
      <c r="B318" s="362"/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461"/>
      <c r="W318" s="465"/>
      <c r="X318" s="362"/>
      <c r="Y318" s="362"/>
      <c r="Z318" s="362"/>
    </row>
    <row r="319" spans="1:26" ht="21.75" customHeight="1" x14ac:dyDescent="0.2">
      <c r="A319" s="362"/>
      <c r="B319" s="362"/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461"/>
      <c r="W319" s="465"/>
      <c r="X319" s="362"/>
      <c r="Y319" s="362"/>
      <c r="Z319" s="362"/>
    </row>
    <row r="320" spans="1:26" ht="21.75" customHeight="1" x14ac:dyDescent="0.2">
      <c r="A320" s="362"/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461"/>
      <c r="W320" s="465"/>
      <c r="X320" s="362"/>
      <c r="Y320" s="362"/>
      <c r="Z320" s="362"/>
    </row>
    <row r="321" spans="1:26" ht="21.75" customHeight="1" x14ac:dyDescent="0.2">
      <c r="A321" s="362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461"/>
      <c r="W321" s="465"/>
      <c r="X321" s="362"/>
      <c r="Y321" s="362"/>
      <c r="Z321" s="362"/>
    </row>
    <row r="322" spans="1:26" ht="21.75" customHeight="1" x14ac:dyDescent="0.2">
      <c r="A322" s="362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461"/>
      <c r="W322" s="465"/>
      <c r="X322" s="362"/>
      <c r="Y322" s="362"/>
      <c r="Z322" s="362"/>
    </row>
    <row r="323" spans="1:26" ht="21.75" customHeight="1" x14ac:dyDescent="0.2">
      <c r="A323" s="362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461"/>
      <c r="W323" s="465"/>
      <c r="X323" s="362"/>
      <c r="Y323" s="362"/>
      <c r="Z323" s="362"/>
    </row>
    <row r="324" spans="1:26" ht="21.75" customHeight="1" x14ac:dyDescent="0.2">
      <c r="A324" s="362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461"/>
      <c r="W324" s="465"/>
      <c r="X324" s="362"/>
      <c r="Y324" s="362"/>
      <c r="Z324" s="362"/>
    </row>
    <row r="325" spans="1:26" ht="21.75" customHeight="1" x14ac:dyDescent="0.2">
      <c r="A325" s="362"/>
      <c r="B325" s="362"/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461"/>
      <c r="W325" s="465"/>
      <c r="X325" s="362"/>
      <c r="Y325" s="362"/>
      <c r="Z325" s="362"/>
    </row>
    <row r="326" spans="1:26" ht="21.75" customHeight="1" x14ac:dyDescent="0.2">
      <c r="A326" s="362"/>
      <c r="B326" s="362"/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461"/>
      <c r="W326" s="465"/>
      <c r="X326" s="362"/>
      <c r="Y326" s="362"/>
      <c r="Z326" s="362"/>
    </row>
    <row r="327" spans="1:26" ht="21.75" customHeight="1" x14ac:dyDescent="0.2">
      <c r="A327" s="362"/>
      <c r="B327" s="362"/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461"/>
      <c r="W327" s="465"/>
      <c r="X327" s="362"/>
      <c r="Y327" s="362"/>
      <c r="Z327" s="362"/>
    </row>
    <row r="328" spans="1:26" ht="21.75" customHeight="1" x14ac:dyDescent="0.2">
      <c r="A328" s="362"/>
      <c r="B328" s="362"/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461"/>
      <c r="W328" s="465"/>
      <c r="X328" s="362"/>
      <c r="Y328" s="362"/>
      <c r="Z328" s="362"/>
    </row>
    <row r="329" spans="1:26" ht="21.75" customHeight="1" x14ac:dyDescent="0.2">
      <c r="A329" s="362"/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461"/>
      <c r="W329" s="465"/>
      <c r="X329" s="362"/>
      <c r="Y329" s="362"/>
      <c r="Z329" s="362"/>
    </row>
    <row r="330" spans="1:26" ht="21.75" customHeight="1" x14ac:dyDescent="0.2">
      <c r="A330" s="362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461"/>
      <c r="W330" s="465"/>
      <c r="X330" s="362"/>
      <c r="Y330" s="362"/>
      <c r="Z330" s="362"/>
    </row>
    <row r="331" spans="1:26" ht="21.75" customHeight="1" x14ac:dyDescent="0.2">
      <c r="A331" s="362"/>
      <c r="B331" s="362"/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461"/>
      <c r="W331" s="465"/>
      <c r="X331" s="362"/>
      <c r="Y331" s="362"/>
      <c r="Z331" s="362"/>
    </row>
    <row r="332" spans="1:26" ht="21.75" customHeight="1" x14ac:dyDescent="0.2">
      <c r="A332" s="362"/>
      <c r="B332" s="362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461"/>
      <c r="W332" s="465"/>
      <c r="X332" s="362"/>
      <c r="Y332" s="362"/>
      <c r="Z332" s="362"/>
    </row>
    <row r="333" spans="1:26" ht="21.75" customHeight="1" x14ac:dyDescent="0.2">
      <c r="A333" s="362"/>
      <c r="B333" s="362"/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461"/>
      <c r="W333" s="465"/>
      <c r="X333" s="362"/>
      <c r="Y333" s="362"/>
      <c r="Z333" s="362"/>
    </row>
    <row r="334" spans="1:26" ht="21.75" customHeight="1" x14ac:dyDescent="0.2">
      <c r="A334" s="362"/>
      <c r="B334" s="362"/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461"/>
      <c r="W334" s="465"/>
      <c r="X334" s="362"/>
      <c r="Y334" s="362"/>
      <c r="Z334" s="362"/>
    </row>
    <row r="335" spans="1:26" ht="21.75" customHeight="1" x14ac:dyDescent="0.2">
      <c r="A335" s="362"/>
      <c r="B335" s="362"/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461"/>
      <c r="W335" s="465"/>
      <c r="X335" s="362"/>
      <c r="Y335" s="362"/>
      <c r="Z335" s="362"/>
    </row>
    <row r="336" spans="1:26" ht="21.75" customHeight="1" x14ac:dyDescent="0.2">
      <c r="A336" s="362"/>
      <c r="B336" s="362"/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461"/>
      <c r="W336" s="465"/>
      <c r="X336" s="362"/>
      <c r="Y336" s="362"/>
      <c r="Z336" s="362"/>
    </row>
    <row r="337" spans="1:26" ht="21.75" customHeight="1" x14ac:dyDescent="0.2">
      <c r="A337" s="362"/>
      <c r="B337" s="362"/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461"/>
      <c r="W337" s="465"/>
      <c r="X337" s="362"/>
      <c r="Y337" s="362"/>
      <c r="Z337" s="362"/>
    </row>
    <row r="338" spans="1:26" ht="21.75" customHeight="1" x14ac:dyDescent="0.2">
      <c r="A338" s="362"/>
      <c r="B338" s="362"/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461"/>
      <c r="W338" s="465"/>
      <c r="X338" s="362"/>
      <c r="Y338" s="362"/>
      <c r="Z338" s="362"/>
    </row>
    <row r="339" spans="1:26" ht="21.75" customHeight="1" x14ac:dyDescent="0.2">
      <c r="A339" s="362"/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461"/>
      <c r="W339" s="465"/>
      <c r="X339" s="362"/>
      <c r="Y339" s="362"/>
      <c r="Z339" s="362"/>
    </row>
    <row r="340" spans="1:26" ht="21.75" customHeight="1" x14ac:dyDescent="0.2">
      <c r="A340" s="362"/>
      <c r="B340" s="362"/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461"/>
      <c r="W340" s="465"/>
      <c r="X340" s="362"/>
      <c r="Y340" s="362"/>
      <c r="Z340" s="362"/>
    </row>
    <row r="341" spans="1:26" ht="21.75" customHeight="1" x14ac:dyDescent="0.2">
      <c r="A341" s="362"/>
      <c r="B341" s="362"/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461"/>
      <c r="W341" s="465"/>
      <c r="X341" s="362"/>
      <c r="Y341" s="362"/>
      <c r="Z341" s="362"/>
    </row>
    <row r="342" spans="1:26" ht="21.75" customHeight="1" x14ac:dyDescent="0.2">
      <c r="A342" s="362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461"/>
      <c r="W342" s="465"/>
      <c r="X342" s="362"/>
      <c r="Y342" s="362"/>
      <c r="Z342" s="362"/>
    </row>
    <row r="343" spans="1:26" ht="21.75" customHeight="1" x14ac:dyDescent="0.2">
      <c r="A343" s="362"/>
      <c r="B343" s="362"/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461"/>
      <c r="W343" s="465"/>
      <c r="X343" s="362"/>
      <c r="Y343" s="362"/>
      <c r="Z343" s="362"/>
    </row>
    <row r="344" spans="1:26" ht="21.75" customHeight="1" x14ac:dyDescent="0.2">
      <c r="A344" s="362"/>
      <c r="B344" s="362"/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461"/>
      <c r="W344" s="465"/>
      <c r="X344" s="362"/>
      <c r="Y344" s="362"/>
      <c r="Z344" s="362"/>
    </row>
    <row r="345" spans="1:26" ht="21.75" customHeight="1" x14ac:dyDescent="0.2">
      <c r="A345" s="362"/>
      <c r="B345" s="362"/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461"/>
      <c r="W345" s="465"/>
      <c r="X345" s="362"/>
      <c r="Y345" s="362"/>
      <c r="Z345" s="362"/>
    </row>
    <row r="346" spans="1:26" ht="21.75" customHeight="1" x14ac:dyDescent="0.2">
      <c r="A346" s="362"/>
      <c r="B346" s="362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461"/>
      <c r="W346" s="465"/>
      <c r="X346" s="362"/>
      <c r="Y346" s="362"/>
      <c r="Z346" s="362"/>
    </row>
    <row r="347" spans="1:26" ht="21.75" customHeight="1" x14ac:dyDescent="0.2">
      <c r="A347" s="362"/>
      <c r="B347" s="362"/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461"/>
      <c r="W347" s="465"/>
      <c r="X347" s="362"/>
      <c r="Y347" s="362"/>
      <c r="Z347" s="362"/>
    </row>
    <row r="348" spans="1:26" ht="21.75" customHeight="1" x14ac:dyDescent="0.2">
      <c r="A348" s="362"/>
      <c r="B348" s="362"/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461"/>
      <c r="W348" s="465"/>
      <c r="X348" s="362"/>
      <c r="Y348" s="362"/>
      <c r="Z348" s="362"/>
    </row>
    <row r="349" spans="1:26" ht="21.75" customHeight="1" x14ac:dyDescent="0.2">
      <c r="A349" s="362"/>
      <c r="B349" s="362"/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461"/>
      <c r="W349" s="465"/>
      <c r="X349" s="362"/>
      <c r="Y349" s="362"/>
      <c r="Z349" s="362"/>
    </row>
    <row r="350" spans="1:26" ht="21.75" customHeight="1" x14ac:dyDescent="0.2">
      <c r="A350" s="362"/>
      <c r="B350" s="362"/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461"/>
      <c r="W350" s="465"/>
      <c r="X350" s="362"/>
      <c r="Y350" s="362"/>
      <c r="Z350" s="362"/>
    </row>
    <row r="351" spans="1:26" ht="21.75" customHeight="1" x14ac:dyDescent="0.2">
      <c r="A351" s="362"/>
      <c r="B351" s="362"/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461"/>
      <c r="W351" s="465"/>
      <c r="X351" s="362"/>
      <c r="Y351" s="362"/>
      <c r="Z351" s="362"/>
    </row>
    <row r="352" spans="1:26" ht="21.75" customHeight="1" x14ac:dyDescent="0.2">
      <c r="A352" s="362"/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461"/>
      <c r="W352" s="465"/>
      <c r="X352" s="362"/>
      <c r="Y352" s="362"/>
      <c r="Z352" s="362"/>
    </row>
    <row r="353" spans="1:26" ht="21.75" customHeight="1" x14ac:dyDescent="0.2">
      <c r="A353" s="362"/>
      <c r="B353" s="362"/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461"/>
      <c r="W353" s="465"/>
      <c r="X353" s="362"/>
      <c r="Y353" s="362"/>
      <c r="Z353" s="362"/>
    </row>
    <row r="354" spans="1:26" ht="21.75" customHeight="1" x14ac:dyDescent="0.2">
      <c r="A354" s="362"/>
      <c r="B354" s="362"/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461"/>
      <c r="W354" s="465"/>
      <c r="X354" s="362"/>
      <c r="Y354" s="362"/>
      <c r="Z354" s="362"/>
    </row>
    <row r="355" spans="1:26" ht="21.75" customHeight="1" x14ac:dyDescent="0.2">
      <c r="A355" s="362"/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461"/>
      <c r="W355" s="465"/>
      <c r="X355" s="362"/>
      <c r="Y355" s="362"/>
      <c r="Z355" s="362"/>
    </row>
    <row r="356" spans="1:26" ht="21.75" customHeight="1" x14ac:dyDescent="0.2">
      <c r="A356" s="362"/>
      <c r="B356" s="362"/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461"/>
      <c r="W356" s="465"/>
      <c r="X356" s="362"/>
      <c r="Y356" s="362"/>
      <c r="Z356" s="362"/>
    </row>
    <row r="357" spans="1:26" ht="21.75" customHeight="1" x14ac:dyDescent="0.2">
      <c r="A357" s="362"/>
      <c r="B357" s="362"/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461"/>
      <c r="W357" s="465"/>
      <c r="X357" s="362"/>
      <c r="Y357" s="362"/>
      <c r="Z357" s="362"/>
    </row>
    <row r="358" spans="1:26" ht="21.75" customHeight="1" x14ac:dyDescent="0.2">
      <c r="A358" s="362"/>
      <c r="B358" s="362"/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461"/>
      <c r="W358" s="465"/>
      <c r="X358" s="362"/>
      <c r="Y358" s="362"/>
      <c r="Z358" s="362"/>
    </row>
    <row r="359" spans="1:26" ht="21.75" customHeight="1" x14ac:dyDescent="0.2">
      <c r="A359" s="362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461"/>
      <c r="W359" s="465"/>
      <c r="X359" s="362"/>
      <c r="Y359" s="362"/>
      <c r="Z359" s="362"/>
    </row>
    <row r="360" spans="1:26" ht="21.75" customHeight="1" x14ac:dyDescent="0.2">
      <c r="A360" s="362"/>
      <c r="B360" s="362"/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461"/>
      <c r="W360" s="465"/>
      <c r="X360" s="362"/>
      <c r="Y360" s="362"/>
      <c r="Z360" s="362"/>
    </row>
    <row r="361" spans="1:26" ht="21.75" customHeight="1" x14ac:dyDescent="0.2">
      <c r="A361" s="362"/>
      <c r="B361" s="362"/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461"/>
      <c r="W361" s="465"/>
      <c r="X361" s="362"/>
      <c r="Y361" s="362"/>
      <c r="Z361" s="362"/>
    </row>
    <row r="362" spans="1:26" ht="21.75" customHeight="1" x14ac:dyDescent="0.2">
      <c r="A362" s="362"/>
      <c r="B362" s="362"/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461"/>
      <c r="W362" s="465"/>
      <c r="X362" s="362"/>
      <c r="Y362" s="362"/>
      <c r="Z362" s="362"/>
    </row>
    <row r="363" spans="1:26" ht="21.75" customHeight="1" x14ac:dyDescent="0.2">
      <c r="A363" s="362"/>
      <c r="B363" s="362"/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461"/>
      <c r="W363" s="465"/>
      <c r="X363" s="362"/>
      <c r="Y363" s="362"/>
      <c r="Z363" s="362"/>
    </row>
    <row r="364" spans="1:26" ht="21.75" customHeight="1" x14ac:dyDescent="0.2">
      <c r="A364" s="362"/>
      <c r="B364" s="362"/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461"/>
      <c r="W364" s="465"/>
      <c r="X364" s="362"/>
      <c r="Y364" s="362"/>
      <c r="Z364" s="362"/>
    </row>
    <row r="365" spans="1:26" ht="21.75" customHeight="1" x14ac:dyDescent="0.2">
      <c r="A365" s="362"/>
      <c r="B365" s="362"/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461"/>
      <c r="W365" s="465"/>
      <c r="X365" s="362"/>
      <c r="Y365" s="362"/>
      <c r="Z365" s="362"/>
    </row>
    <row r="366" spans="1:26" ht="21.75" customHeight="1" x14ac:dyDescent="0.2">
      <c r="A366" s="362"/>
      <c r="B366" s="362"/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461"/>
      <c r="W366" s="465"/>
      <c r="X366" s="362"/>
      <c r="Y366" s="362"/>
      <c r="Z366" s="362"/>
    </row>
    <row r="367" spans="1:26" ht="21.75" customHeight="1" x14ac:dyDescent="0.2">
      <c r="A367" s="362"/>
      <c r="B367" s="362"/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461"/>
      <c r="W367" s="465"/>
      <c r="X367" s="362"/>
      <c r="Y367" s="362"/>
      <c r="Z367" s="362"/>
    </row>
    <row r="368" spans="1:26" ht="21.75" customHeight="1" x14ac:dyDescent="0.2">
      <c r="A368" s="362"/>
      <c r="B368" s="362"/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461"/>
      <c r="W368" s="465"/>
      <c r="X368" s="362"/>
      <c r="Y368" s="362"/>
      <c r="Z368" s="362"/>
    </row>
    <row r="369" spans="1:26" ht="21.75" customHeight="1" x14ac:dyDescent="0.2">
      <c r="A369" s="362"/>
      <c r="B369" s="362"/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461"/>
      <c r="W369" s="465"/>
      <c r="X369" s="362"/>
      <c r="Y369" s="362"/>
      <c r="Z369" s="362"/>
    </row>
    <row r="370" spans="1:26" ht="21.75" customHeight="1" x14ac:dyDescent="0.2">
      <c r="A370" s="362"/>
      <c r="B370" s="362"/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461"/>
      <c r="W370" s="465"/>
      <c r="X370" s="362"/>
      <c r="Y370" s="362"/>
      <c r="Z370" s="362"/>
    </row>
    <row r="371" spans="1:26" ht="21.75" customHeight="1" x14ac:dyDescent="0.2">
      <c r="A371" s="362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461"/>
      <c r="W371" s="465"/>
      <c r="X371" s="362"/>
      <c r="Y371" s="362"/>
      <c r="Z371" s="362"/>
    </row>
    <row r="372" spans="1:26" ht="21.75" customHeight="1" x14ac:dyDescent="0.2">
      <c r="A372" s="362"/>
      <c r="B372" s="362"/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461"/>
      <c r="W372" s="465"/>
      <c r="X372" s="362"/>
      <c r="Y372" s="362"/>
      <c r="Z372" s="362"/>
    </row>
    <row r="373" spans="1:26" ht="21.75" customHeight="1" x14ac:dyDescent="0.2">
      <c r="A373" s="362"/>
      <c r="B373" s="362"/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461"/>
      <c r="W373" s="465"/>
      <c r="X373" s="362"/>
      <c r="Y373" s="362"/>
      <c r="Z373" s="362"/>
    </row>
    <row r="374" spans="1:26" ht="21.75" customHeight="1" x14ac:dyDescent="0.2">
      <c r="A374" s="362"/>
      <c r="B374" s="362"/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461"/>
      <c r="W374" s="465"/>
      <c r="X374" s="362"/>
      <c r="Y374" s="362"/>
      <c r="Z374" s="362"/>
    </row>
    <row r="375" spans="1:26" ht="21.75" customHeight="1" x14ac:dyDescent="0.2">
      <c r="A375" s="362"/>
      <c r="B375" s="362"/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461"/>
      <c r="W375" s="465"/>
      <c r="X375" s="362"/>
      <c r="Y375" s="362"/>
      <c r="Z375" s="362"/>
    </row>
    <row r="376" spans="1:26" ht="21.75" customHeight="1" x14ac:dyDescent="0.2">
      <c r="A376" s="362"/>
      <c r="B376" s="362"/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461"/>
      <c r="W376" s="465"/>
      <c r="X376" s="362"/>
      <c r="Y376" s="362"/>
      <c r="Z376" s="362"/>
    </row>
    <row r="377" spans="1:26" ht="21.75" customHeight="1" x14ac:dyDescent="0.2">
      <c r="A377" s="362"/>
      <c r="B377" s="362"/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461"/>
      <c r="W377" s="465"/>
      <c r="X377" s="362"/>
      <c r="Y377" s="362"/>
      <c r="Z377" s="362"/>
    </row>
    <row r="378" spans="1:26" ht="21.75" customHeight="1" x14ac:dyDescent="0.2">
      <c r="A378" s="362"/>
      <c r="B378" s="362"/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461"/>
      <c r="W378" s="465"/>
      <c r="X378" s="362"/>
      <c r="Y378" s="362"/>
      <c r="Z378" s="362"/>
    </row>
    <row r="379" spans="1:26" ht="21.75" customHeight="1" x14ac:dyDescent="0.2">
      <c r="A379" s="362"/>
      <c r="B379" s="362"/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461"/>
      <c r="W379" s="465"/>
      <c r="X379" s="362"/>
      <c r="Y379" s="362"/>
      <c r="Z379" s="362"/>
    </row>
    <row r="380" spans="1:26" ht="21.75" customHeight="1" x14ac:dyDescent="0.2">
      <c r="A380" s="362"/>
      <c r="B380" s="362"/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461"/>
      <c r="W380" s="465"/>
      <c r="X380" s="362"/>
      <c r="Y380" s="362"/>
      <c r="Z380" s="362"/>
    </row>
    <row r="381" spans="1:26" ht="21.75" customHeight="1" x14ac:dyDescent="0.2">
      <c r="A381" s="362"/>
      <c r="B381" s="362"/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461"/>
      <c r="W381" s="465"/>
      <c r="X381" s="362"/>
      <c r="Y381" s="362"/>
      <c r="Z381" s="362"/>
    </row>
    <row r="382" spans="1:26" ht="21.75" customHeight="1" x14ac:dyDescent="0.2">
      <c r="A382" s="362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461"/>
      <c r="W382" s="465"/>
      <c r="X382" s="362"/>
      <c r="Y382" s="362"/>
      <c r="Z382" s="362"/>
    </row>
    <row r="383" spans="1:26" ht="21.75" customHeight="1" x14ac:dyDescent="0.2">
      <c r="A383" s="362"/>
      <c r="B383" s="362"/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461"/>
      <c r="W383" s="465"/>
      <c r="X383" s="362"/>
      <c r="Y383" s="362"/>
      <c r="Z383" s="362"/>
    </row>
    <row r="384" spans="1:26" ht="21.75" customHeight="1" x14ac:dyDescent="0.2">
      <c r="A384" s="362"/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461"/>
      <c r="W384" s="465"/>
      <c r="X384" s="362"/>
      <c r="Y384" s="362"/>
      <c r="Z384" s="362"/>
    </row>
    <row r="385" spans="1:26" ht="21.75" customHeight="1" x14ac:dyDescent="0.2">
      <c r="A385" s="362"/>
      <c r="B385" s="362"/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461"/>
      <c r="W385" s="465"/>
      <c r="X385" s="362"/>
      <c r="Y385" s="362"/>
      <c r="Z385" s="362"/>
    </row>
    <row r="386" spans="1:26" ht="21.75" customHeight="1" x14ac:dyDescent="0.2">
      <c r="A386" s="362"/>
      <c r="B386" s="362"/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461"/>
      <c r="W386" s="465"/>
      <c r="X386" s="362"/>
      <c r="Y386" s="362"/>
      <c r="Z386" s="362"/>
    </row>
    <row r="387" spans="1:26" ht="21.75" customHeight="1" x14ac:dyDescent="0.2">
      <c r="A387" s="362"/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461"/>
      <c r="W387" s="465"/>
      <c r="X387" s="362"/>
      <c r="Y387" s="362"/>
      <c r="Z387" s="362"/>
    </row>
    <row r="388" spans="1:26" ht="21.75" customHeight="1" x14ac:dyDescent="0.2">
      <c r="A388" s="362"/>
      <c r="B388" s="362"/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461"/>
      <c r="W388" s="465"/>
      <c r="X388" s="362"/>
      <c r="Y388" s="362"/>
      <c r="Z388" s="362"/>
    </row>
    <row r="389" spans="1:26" ht="21.75" customHeight="1" x14ac:dyDescent="0.2">
      <c r="A389" s="362"/>
      <c r="B389" s="362"/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461"/>
      <c r="W389" s="465"/>
      <c r="X389" s="362"/>
      <c r="Y389" s="362"/>
      <c r="Z389" s="362"/>
    </row>
    <row r="390" spans="1:26" ht="21.75" customHeight="1" x14ac:dyDescent="0.2">
      <c r="A390" s="362"/>
      <c r="B390" s="362"/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461"/>
      <c r="W390" s="465"/>
      <c r="X390" s="362"/>
      <c r="Y390" s="362"/>
      <c r="Z390" s="362"/>
    </row>
    <row r="391" spans="1:26" ht="21.75" customHeight="1" x14ac:dyDescent="0.2">
      <c r="A391" s="362"/>
      <c r="B391" s="362"/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461"/>
      <c r="W391" s="465"/>
      <c r="X391" s="362"/>
      <c r="Y391" s="362"/>
      <c r="Z391" s="362"/>
    </row>
    <row r="392" spans="1:26" ht="21.75" customHeight="1" x14ac:dyDescent="0.2">
      <c r="A392" s="362"/>
      <c r="B392" s="362"/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461"/>
      <c r="W392" s="465"/>
      <c r="X392" s="362"/>
      <c r="Y392" s="362"/>
      <c r="Z392" s="362"/>
    </row>
    <row r="393" spans="1:26" ht="21.75" customHeight="1" x14ac:dyDescent="0.2">
      <c r="A393" s="362"/>
      <c r="B393" s="362"/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461"/>
      <c r="W393" s="465"/>
      <c r="X393" s="362"/>
      <c r="Y393" s="362"/>
      <c r="Z393" s="362"/>
    </row>
    <row r="394" spans="1:26" ht="21.75" customHeight="1" x14ac:dyDescent="0.2">
      <c r="A394" s="362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461"/>
      <c r="W394" s="465"/>
      <c r="X394" s="362"/>
      <c r="Y394" s="362"/>
      <c r="Z394" s="362"/>
    </row>
    <row r="395" spans="1:26" ht="21.75" customHeight="1" x14ac:dyDescent="0.2">
      <c r="A395" s="362"/>
      <c r="B395" s="362"/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461"/>
      <c r="W395" s="465"/>
      <c r="X395" s="362"/>
      <c r="Y395" s="362"/>
      <c r="Z395" s="362"/>
    </row>
    <row r="396" spans="1:26" ht="21.75" customHeight="1" x14ac:dyDescent="0.2">
      <c r="A396" s="362"/>
      <c r="B396" s="362"/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461"/>
      <c r="W396" s="465"/>
      <c r="X396" s="362"/>
      <c r="Y396" s="362"/>
      <c r="Z396" s="362"/>
    </row>
    <row r="397" spans="1:26" ht="21.75" customHeight="1" x14ac:dyDescent="0.2">
      <c r="A397" s="362"/>
      <c r="B397" s="362"/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461"/>
      <c r="W397" s="465"/>
      <c r="X397" s="362"/>
      <c r="Y397" s="362"/>
      <c r="Z397" s="362"/>
    </row>
    <row r="398" spans="1:26" ht="21.75" customHeight="1" x14ac:dyDescent="0.2">
      <c r="A398" s="362"/>
      <c r="B398" s="362"/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461"/>
      <c r="W398" s="465"/>
      <c r="X398" s="362"/>
      <c r="Y398" s="362"/>
      <c r="Z398" s="362"/>
    </row>
    <row r="399" spans="1:26" ht="21.75" customHeight="1" x14ac:dyDescent="0.2">
      <c r="A399" s="362"/>
      <c r="B399" s="362"/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461"/>
      <c r="W399" s="465"/>
      <c r="X399" s="362"/>
      <c r="Y399" s="362"/>
      <c r="Z399" s="362"/>
    </row>
    <row r="400" spans="1:26" ht="21.75" customHeight="1" x14ac:dyDescent="0.2">
      <c r="A400" s="362"/>
      <c r="B400" s="362"/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461"/>
      <c r="W400" s="465"/>
      <c r="X400" s="362"/>
      <c r="Y400" s="362"/>
      <c r="Z400" s="362"/>
    </row>
    <row r="401" spans="1:26" ht="21.75" customHeight="1" x14ac:dyDescent="0.2">
      <c r="A401" s="362"/>
      <c r="B401" s="362"/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461"/>
      <c r="W401" s="465"/>
      <c r="X401" s="362"/>
      <c r="Y401" s="362"/>
      <c r="Z401" s="362"/>
    </row>
    <row r="402" spans="1:26" ht="21.75" customHeight="1" x14ac:dyDescent="0.2">
      <c r="A402" s="362"/>
      <c r="B402" s="362"/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461"/>
      <c r="W402" s="465"/>
      <c r="X402" s="362"/>
      <c r="Y402" s="362"/>
      <c r="Z402" s="362"/>
    </row>
    <row r="403" spans="1:26" ht="21.75" customHeight="1" x14ac:dyDescent="0.2">
      <c r="A403" s="362"/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461"/>
      <c r="W403" s="465"/>
      <c r="X403" s="362"/>
      <c r="Y403" s="362"/>
      <c r="Z403" s="362"/>
    </row>
    <row r="404" spans="1:26" ht="21.75" customHeight="1" x14ac:dyDescent="0.2">
      <c r="A404" s="362"/>
      <c r="B404" s="362"/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461"/>
      <c r="W404" s="465"/>
      <c r="X404" s="362"/>
      <c r="Y404" s="362"/>
      <c r="Z404" s="362"/>
    </row>
    <row r="405" spans="1:26" ht="21.75" customHeight="1" x14ac:dyDescent="0.2">
      <c r="A405" s="362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461"/>
      <c r="W405" s="465"/>
      <c r="X405" s="362"/>
      <c r="Y405" s="362"/>
      <c r="Z405" s="362"/>
    </row>
    <row r="406" spans="1:26" ht="21.75" customHeight="1" x14ac:dyDescent="0.2">
      <c r="A406" s="362"/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461"/>
      <c r="W406" s="465"/>
      <c r="X406" s="362"/>
      <c r="Y406" s="362"/>
      <c r="Z406" s="362"/>
    </row>
    <row r="407" spans="1:26" ht="21.75" customHeight="1" x14ac:dyDescent="0.2">
      <c r="A407" s="362"/>
      <c r="B407" s="362"/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461"/>
      <c r="W407" s="465"/>
      <c r="X407" s="362"/>
      <c r="Y407" s="362"/>
      <c r="Z407" s="362"/>
    </row>
    <row r="408" spans="1:26" ht="21.75" customHeight="1" x14ac:dyDescent="0.2">
      <c r="A408" s="362"/>
      <c r="B408" s="362"/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461"/>
      <c r="W408" s="465"/>
      <c r="X408" s="362"/>
      <c r="Y408" s="362"/>
      <c r="Z408" s="362"/>
    </row>
    <row r="409" spans="1:26" ht="21.75" customHeight="1" x14ac:dyDescent="0.2">
      <c r="A409" s="362"/>
      <c r="B409" s="362"/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461"/>
      <c r="W409" s="465"/>
      <c r="X409" s="362"/>
      <c r="Y409" s="362"/>
      <c r="Z409" s="362"/>
    </row>
    <row r="410" spans="1:26" ht="21.75" customHeight="1" x14ac:dyDescent="0.2">
      <c r="A410" s="362"/>
      <c r="B410" s="362"/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461"/>
      <c r="W410" s="465"/>
      <c r="X410" s="362"/>
      <c r="Y410" s="362"/>
      <c r="Z410" s="362"/>
    </row>
    <row r="411" spans="1:26" ht="21.75" customHeight="1" x14ac:dyDescent="0.2">
      <c r="A411" s="362"/>
      <c r="B411" s="362"/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461"/>
      <c r="W411" s="465"/>
      <c r="X411" s="362"/>
      <c r="Y411" s="362"/>
      <c r="Z411" s="362"/>
    </row>
    <row r="412" spans="1:26" ht="21.75" customHeight="1" x14ac:dyDescent="0.2">
      <c r="A412" s="362"/>
      <c r="B412" s="362"/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461"/>
      <c r="W412" s="465"/>
      <c r="X412" s="362"/>
      <c r="Y412" s="362"/>
      <c r="Z412" s="362"/>
    </row>
    <row r="413" spans="1:26" ht="21.75" customHeight="1" x14ac:dyDescent="0.2">
      <c r="A413" s="362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461"/>
      <c r="W413" s="465"/>
      <c r="X413" s="362"/>
      <c r="Y413" s="362"/>
      <c r="Z413" s="362"/>
    </row>
    <row r="414" spans="1:26" ht="21.75" customHeight="1" x14ac:dyDescent="0.2">
      <c r="A414" s="362"/>
      <c r="B414" s="362"/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461"/>
      <c r="W414" s="465"/>
      <c r="X414" s="362"/>
      <c r="Y414" s="362"/>
      <c r="Z414" s="362"/>
    </row>
    <row r="415" spans="1:26" ht="21.75" customHeight="1" x14ac:dyDescent="0.2">
      <c r="A415" s="362"/>
      <c r="B415" s="362"/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461"/>
      <c r="W415" s="465"/>
      <c r="X415" s="362"/>
      <c r="Y415" s="362"/>
      <c r="Z415" s="362"/>
    </row>
    <row r="416" spans="1:26" ht="21.75" customHeight="1" x14ac:dyDescent="0.2">
      <c r="A416" s="362"/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461"/>
      <c r="W416" s="465"/>
      <c r="X416" s="362"/>
      <c r="Y416" s="362"/>
      <c r="Z416" s="362"/>
    </row>
    <row r="417" spans="1:26" ht="21.75" customHeight="1" x14ac:dyDescent="0.2">
      <c r="A417" s="362"/>
      <c r="B417" s="362"/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461"/>
      <c r="W417" s="465"/>
      <c r="X417" s="362"/>
      <c r="Y417" s="362"/>
      <c r="Z417" s="362"/>
    </row>
    <row r="418" spans="1:26" ht="21.75" customHeight="1" x14ac:dyDescent="0.2">
      <c r="A418" s="362"/>
      <c r="B418" s="362"/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461"/>
      <c r="W418" s="465"/>
      <c r="X418" s="362"/>
      <c r="Y418" s="362"/>
      <c r="Z418" s="362"/>
    </row>
    <row r="419" spans="1:26" ht="21.75" customHeight="1" x14ac:dyDescent="0.2">
      <c r="A419" s="362"/>
      <c r="B419" s="362"/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461"/>
      <c r="W419" s="465"/>
      <c r="X419" s="362"/>
      <c r="Y419" s="362"/>
      <c r="Z419" s="362"/>
    </row>
    <row r="420" spans="1:26" ht="21.75" customHeight="1" x14ac:dyDescent="0.2">
      <c r="A420" s="362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461"/>
      <c r="W420" s="465"/>
      <c r="X420" s="362"/>
      <c r="Y420" s="362"/>
      <c r="Z420" s="362"/>
    </row>
    <row r="421" spans="1:26" ht="21.75" customHeight="1" x14ac:dyDescent="0.2">
      <c r="A421" s="362"/>
      <c r="B421" s="362"/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461"/>
      <c r="W421" s="465"/>
      <c r="X421" s="362"/>
      <c r="Y421" s="362"/>
      <c r="Z421" s="362"/>
    </row>
    <row r="422" spans="1:26" ht="21.75" customHeight="1" x14ac:dyDescent="0.2">
      <c r="A422" s="362"/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461"/>
      <c r="W422" s="465"/>
      <c r="X422" s="362"/>
      <c r="Y422" s="362"/>
      <c r="Z422" s="362"/>
    </row>
    <row r="423" spans="1:26" ht="21.75" customHeight="1" x14ac:dyDescent="0.2">
      <c r="A423" s="362"/>
      <c r="B423" s="362"/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461"/>
      <c r="W423" s="465"/>
      <c r="X423" s="362"/>
      <c r="Y423" s="362"/>
      <c r="Z423" s="362"/>
    </row>
    <row r="424" spans="1:26" ht="21.75" customHeight="1" x14ac:dyDescent="0.2">
      <c r="A424" s="362"/>
      <c r="B424" s="362"/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461"/>
      <c r="W424" s="465"/>
      <c r="X424" s="362"/>
      <c r="Y424" s="362"/>
      <c r="Z424" s="362"/>
    </row>
    <row r="425" spans="1:26" ht="21.75" customHeight="1" x14ac:dyDescent="0.2">
      <c r="A425" s="362"/>
      <c r="B425" s="362"/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461"/>
      <c r="W425" s="465"/>
      <c r="X425" s="362"/>
      <c r="Y425" s="362"/>
      <c r="Z425" s="362"/>
    </row>
    <row r="426" spans="1:26" ht="21.75" customHeight="1" x14ac:dyDescent="0.2">
      <c r="A426" s="362"/>
      <c r="B426" s="362"/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461"/>
      <c r="W426" s="465"/>
      <c r="X426" s="362"/>
      <c r="Y426" s="362"/>
      <c r="Z426" s="362"/>
    </row>
    <row r="427" spans="1:26" ht="21.75" customHeight="1" x14ac:dyDescent="0.2">
      <c r="A427" s="362"/>
      <c r="B427" s="362"/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461"/>
      <c r="W427" s="465"/>
      <c r="X427" s="362"/>
      <c r="Y427" s="362"/>
      <c r="Z427" s="362"/>
    </row>
    <row r="428" spans="1:26" ht="21.75" customHeight="1" x14ac:dyDescent="0.2">
      <c r="A428" s="362"/>
      <c r="B428" s="362"/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461"/>
      <c r="W428" s="465"/>
      <c r="X428" s="362"/>
      <c r="Y428" s="362"/>
      <c r="Z428" s="362"/>
    </row>
    <row r="429" spans="1:26" ht="21.75" customHeight="1" x14ac:dyDescent="0.2">
      <c r="A429" s="362"/>
      <c r="B429" s="362"/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461"/>
      <c r="W429" s="465"/>
      <c r="X429" s="362"/>
      <c r="Y429" s="362"/>
      <c r="Z429" s="362"/>
    </row>
    <row r="430" spans="1:26" ht="21.75" customHeight="1" x14ac:dyDescent="0.2">
      <c r="A430" s="362"/>
      <c r="B430" s="362"/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461"/>
      <c r="W430" s="465"/>
      <c r="X430" s="362"/>
      <c r="Y430" s="362"/>
      <c r="Z430" s="362"/>
    </row>
    <row r="431" spans="1:26" ht="21.75" customHeight="1" x14ac:dyDescent="0.2">
      <c r="A431" s="362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461"/>
      <c r="W431" s="465"/>
      <c r="X431" s="362"/>
      <c r="Y431" s="362"/>
      <c r="Z431" s="362"/>
    </row>
    <row r="432" spans="1:26" ht="21.75" customHeight="1" x14ac:dyDescent="0.2">
      <c r="A432" s="362"/>
      <c r="B432" s="362"/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461"/>
      <c r="W432" s="465"/>
      <c r="X432" s="362"/>
      <c r="Y432" s="362"/>
      <c r="Z432" s="362"/>
    </row>
    <row r="433" spans="1:26" ht="21.75" customHeight="1" x14ac:dyDescent="0.2">
      <c r="A433" s="362"/>
      <c r="B433" s="362"/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461"/>
      <c r="W433" s="465"/>
      <c r="X433" s="362"/>
      <c r="Y433" s="362"/>
      <c r="Z433" s="362"/>
    </row>
    <row r="434" spans="1:26" ht="21.75" customHeight="1" x14ac:dyDescent="0.2">
      <c r="A434" s="362"/>
      <c r="B434" s="362"/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461"/>
      <c r="W434" s="465"/>
      <c r="X434" s="362"/>
      <c r="Y434" s="362"/>
      <c r="Z434" s="362"/>
    </row>
    <row r="435" spans="1:26" ht="21.75" customHeight="1" x14ac:dyDescent="0.2">
      <c r="A435" s="362"/>
      <c r="B435" s="362"/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461"/>
      <c r="W435" s="465"/>
      <c r="X435" s="362"/>
      <c r="Y435" s="362"/>
      <c r="Z435" s="362"/>
    </row>
    <row r="436" spans="1:26" ht="21.75" customHeight="1" x14ac:dyDescent="0.2">
      <c r="A436" s="362"/>
      <c r="B436" s="362"/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461"/>
      <c r="W436" s="465"/>
      <c r="X436" s="362"/>
      <c r="Y436" s="362"/>
      <c r="Z436" s="362"/>
    </row>
    <row r="437" spans="1:26" ht="21.75" customHeight="1" x14ac:dyDescent="0.2">
      <c r="A437" s="362"/>
      <c r="B437" s="362"/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461"/>
      <c r="W437" s="465"/>
      <c r="X437" s="362"/>
      <c r="Y437" s="362"/>
      <c r="Z437" s="362"/>
    </row>
    <row r="438" spans="1:26" ht="21.75" customHeight="1" x14ac:dyDescent="0.2">
      <c r="A438" s="362"/>
      <c r="B438" s="362"/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461"/>
      <c r="W438" s="465"/>
      <c r="X438" s="362"/>
      <c r="Y438" s="362"/>
      <c r="Z438" s="362"/>
    </row>
    <row r="439" spans="1:26" ht="21.75" customHeight="1" x14ac:dyDescent="0.2">
      <c r="A439" s="362"/>
      <c r="B439" s="362"/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461"/>
      <c r="W439" s="465"/>
      <c r="X439" s="362"/>
      <c r="Y439" s="362"/>
      <c r="Z439" s="362"/>
    </row>
    <row r="440" spans="1:26" ht="21.75" customHeight="1" x14ac:dyDescent="0.2">
      <c r="A440" s="362"/>
      <c r="B440" s="362"/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461"/>
      <c r="W440" s="465"/>
      <c r="X440" s="362"/>
      <c r="Y440" s="362"/>
      <c r="Z440" s="362"/>
    </row>
    <row r="441" spans="1:26" ht="21.75" customHeight="1" x14ac:dyDescent="0.2">
      <c r="A441" s="362"/>
      <c r="B441" s="362"/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461"/>
      <c r="W441" s="465"/>
      <c r="X441" s="362"/>
      <c r="Y441" s="362"/>
      <c r="Z441" s="362"/>
    </row>
    <row r="442" spans="1:26" ht="21.75" customHeight="1" x14ac:dyDescent="0.2">
      <c r="A442" s="362"/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461"/>
      <c r="W442" s="465"/>
      <c r="X442" s="362"/>
      <c r="Y442" s="362"/>
      <c r="Z442" s="362"/>
    </row>
    <row r="443" spans="1:26" ht="21.75" customHeight="1" x14ac:dyDescent="0.2">
      <c r="A443" s="362"/>
      <c r="B443" s="362"/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461"/>
      <c r="W443" s="465"/>
      <c r="X443" s="362"/>
      <c r="Y443" s="362"/>
      <c r="Z443" s="362"/>
    </row>
    <row r="444" spans="1:26" ht="21.75" customHeight="1" x14ac:dyDescent="0.2">
      <c r="A444" s="362"/>
      <c r="B444" s="362"/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461"/>
      <c r="W444" s="465"/>
      <c r="X444" s="362"/>
      <c r="Y444" s="362"/>
      <c r="Z444" s="362"/>
    </row>
    <row r="445" spans="1:26" ht="21.75" customHeight="1" x14ac:dyDescent="0.2">
      <c r="A445" s="362"/>
      <c r="B445" s="362"/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461"/>
      <c r="W445" s="465"/>
      <c r="X445" s="362"/>
      <c r="Y445" s="362"/>
      <c r="Z445" s="362"/>
    </row>
    <row r="446" spans="1:26" ht="21.75" customHeight="1" x14ac:dyDescent="0.2">
      <c r="A446" s="362"/>
      <c r="B446" s="362"/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461"/>
      <c r="W446" s="465"/>
      <c r="X446" s="362"/>
      <c r="Y446" s="362"/>
      <c r="Z446" s="362"/>
    </row>
    <row r="447" spans="1:26" ht="21.75" customHeight="1" x14ac:dyDescent="0.2">
      <c r="A447" s="362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461"/>
      <c r="W447" s="465"/>
      <c r="X447" s="362"/>
      <c r="Y447" s="362"/>
      <c r="Z447" s="362"/>
    </row>
    <row r="448" spans="1:26" ht="21.75" customHeight="1" x14ac:dyDescent="0.2">
      <c r="A448" s="362"/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461"/>
      <c r="W448" s="465"/>
      <c r="X448" s="362"/>
      <c r="Y448" s="362"/>
      <c r="Z448" s="362"/>
    </row>
    <row r="449" spans="1:26" ht="21.75" customHeight="1" x14ac:dyDescent="0.2">
      <c r="A449" s="362"/>
      <c r="B449" s="362"/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461"/>
      <c r="W449" s="465"/>
      <c r="X449" s="362"/>
      <c r="Y449" s="362"/>
      <c r="Z449" s="362"/>
    </row>
    <row r="450" spans="1:26" ht="21.75" customHeight="1" x14ac:dyDescent="0.2">
      <c r="A450" s="362"/>
      <c r="B450" s="362"/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461"/>
      <c r="W450" s="465"/>
      <c r="X450" s="362"/>
      <c r="Y450" s="362"/>
      <c r="Z450" s="362"/>
    </row>
    <row r="451" spans="1:26" ht="21.75" customHeight="1" x14ac:dyDescent="0.2">
      <c r="A451" s="362"/>
      <c r="B451" s="362"/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461"/>
      <c r="W451" s="465"/>
      <c r="X451" s="362"/>
      <c r="Y451" s="362"/>
      <c r="Z451" s="362"/>
    </row>
    <row r="452" spans="1:26" ht="21.75" customHeight="1" x14ac:dyDescent="0.2">
      <c r="A452" s="362"/>
      <c r="B452" s="362"/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461"/>
      <c r="W452" s="465"/>
      <c r="X452" s="362"/>
      <c r="Y452" s="362"/>
      <c r="Z452" s="362"/>
    </row>
    <row r="453" spans="1:26" ht="21.75" customHeight="1" x14ac:dyDescent="0.2">
      <c r="A453" s="362"/>
      <c r="B453" s="362"/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461"/>
      <c r="W453" s="465"/>
      <c r="X453" s="362"/>
      <c r="Y453" s="362"/>
      <c r="Z453" s="362"/>
    </row>
    <row r="454" spans="1:26" ht="21.75" customHeight="1" x14ac:dyDescent="0.2">
      <c r="A454" s="362"/>
      <c r="B454" s="362"/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461"/>
      <c r="W454" s="465"/>
      <c r="X454" s="362"/>
      <c r="Y454" s="362"/>
      <c r="Z454" s="362"/>
    </row>
    <row r="455" spans="1:26" ht="21.75" customHeight="1" x14ac:dyDescent="0.2">
      <c r="A455" s="362"/>
      <c r="B455" s="362"/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461"/>
      <c r="W455" s="465"/>
      <c r="X455" s="362"/>
      <c r="Y455" s="362"/>
      <c r="Z455" s="362"/>
    </row>
    <row r="456" spans="1:26" ht="21.75" customHeight="1" x14ac:dyDescent="0.2">
      <c r="A456" s="362"/>
      <c r="B456" s="362"/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461"/>
      <c r="W456" s="465"/>
      <c r="X456" s="362"/>
      <c r="Y456" s="362"/>
      <c r="Z456" s="362"/>
    </row>
    <row r="457" spans="1:26" ht="21.75" customHeight="1" x14ac:dyDescent="0.2">
      <c r="A457" s="362"/>
      <c r="B457" s="362"/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461"/>
      <c r="W457" s="465"/>
      <c r="X457" s="362"/>
      <c r="Y457" s="362"/>
      <c r="Z457" s="362"/>
    </row>
    <row r="458" spans="1:26" ht="21.75" customHeight="1" x14ac:dyDescent="0.2">
      <c r="A458" s="362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461"/>
      <c r="W458" s="465"/>
      <c r="X458" s="362"/>
      <c r="Y458" s="362"/>
      <c r="Z458" s="362"/>
    </row>
    <row r="459" spans="1:26" ht="21.75" customHeight="1" x14ac:dyDescent="0.2">
      <c r="A459" s="362"/>
      <c r="B459" s="362"/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461"/>
      <c r="W459" s="465"/>
      <c r="X459" s="362"/>
      <c r="Y459" s="362"/>
      <c r="Z459" s="362"/>
    </row>
    <row r="460" spans="1:26" ht="21.75" customHeight="1" x14ac:dyDescent="0.2">
      <c r="A460" s="362"/>
      <c r="B460" s="362"/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461"/>
      <c r="W460" s="465"/>
      <c r="X460" s="362"/>
      <c r="Y460" s="362"/>
      <c r="Z460" s="362"/>
    </row>
    <row r="461" spans="1:26" ht="21.75" customHeight="1" x14ac:dyDescent="0.2">
      <c r="A461" s="362"/>
      <c r="B461" s="362"/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461"/>
      <c r="W461" s="465"/>
      <c r="X461" s="362"/>
      <c r="Y461" s="362"/>
      <c r="Z461" s="362"/>
    </row>
    <row r="462" spans="1:26" ht="21.75" customHeight="1" x14ac:dyDescent="0.2">
      <c r="A462" s="362"/>
      <c r="B462" s="362"/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461"/>
      <c r="W462" s="465"/>
      <c r="X462" s="362"/>
      <c r="Y462" s="362"/>
      <c r="Z462" s="362"/>
    </row>
    <row r="463" spans="1:26" ht="21.75" customHeight="1" x14ac:dyDescent="0.2">
      <c r="A463" s="362"/>
      <c r="B463" s="362"/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461"/>
      <c r="W463" s="465"/>
      <c r="X463" s="362"/>
      <c r="Y463" s="362"/>
      <c r="Z463" s="362"/>
    </row>
    <row r="464" spans="1:26" ht="21.75" customHeight="1" x14ac:dyDescent="0.2">
      <c r="A464" s="362"/>
      <c r="B464" s="362"/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461"/>
      <c r="W464" s="465"/>
      <c r="X464" s="362"/>
      <c r="Y464" s="362"/>
      <c r="Z464" s="362"/>
    </row>
    <row r="465" spans="1:26" ht="21.75" customHeight="1" x14ac:dyDescent="0.2">
      <c r="A465" s="362"/>
      <c r="B465" s="362"/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461"/>
      <c r="W465" s="465"/>
      <c r="X465" s="362"/>
      <c r="Y465" s="362"/>
      <c r="Z465" s="362"/>
    </row>
    <row r="466" spans="1:26" ht="21.75" customHeight="1" x14ac:dyDescent="0.2">
      <c r="A466" s="362"/>
      <c r="B466" s="362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461"/>
      <c r="W466" s="465"/>
      <c r="X466" s="362"/>
      <c r="Y466" s="362"/>
      <c r="Z466" s="362"/>
    </row>
    <row r="467" spans="1:26" ht="21.75" customHeight="1" x14ac:dyDescent="0.2">
      <c r="A467" s="362"/>
      <c r="B467" s="362"/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461"/>
      <c r="W467" s="465"/>
      <c r="X467" s="362"/>
      <c r="Y467" s="362"/>
      <c r="Z467" s="362"/>
    </row>
    <row r="468" spans="1:26" ht="21.75" customHeight="1" x14ac:dyDescent="0.2">
      <c r="A468" s="362"/>
      <c r="B468" s="362"/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461"/>
      <c r="W468" s="465"/>
      <c r="X468" s="362"/>
      <c r="Y468" s="362"/>
      <c r="Z468" s="362"/>
    </row>
    <row r="469" spans="1:26" ht="21.75" customHeight="1" x14ac:dyDescent="0.2">
      <c r="A469" s="362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461"/>
      <c r="W469" s="465"/>
      <c r="X469" s="362"/>
      <c r="Y469" s="362"/>
      <c r="Z469" s="362"/>
    </row>
    <row r="470" spans="1:26" ht="21.75" customHeight="1" x14ac:dyDescent="0.2">
      <c r="A470" s="362"/>
      <c r="B470" s="362"/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461"/>
      <c r="W470" s="465"/>
      <c r="X470" s="362"/>
      <c r="Y470" s="362"/>
      <c r="Z470" s="362"/>
    </row>
    <row r="471" spans="1:26" ht="21.75" customHeight="1" x14ac:dyDescent="0.2">
      <c r="A471" s="362"/>
      <c r="B471" s="362"/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461"/>
      <c r="W471" s="465"/>
      <c r="X471" s="362"/>
      <c r="Y471" s="362"/>
      <c r="Z471" s="362"/>
    </row>
    <row r="472" spans="1:26" ht="21.75" customHeight="1" x14ac:dyDescent="0.2">
      <c r="A472" s="362"/>
      <c r="B472" s="362"/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461"/>
      <c r="W472" s="465"/>
      <c r="X472" s="362"/>
      <c r="Y472" s="362"/>
      <c r="Z472" s="362"/>
    </row>
    <row r="473" spans="1:26" ht="21.75" customHeight="1" x14ac:dyDescent="0.2">
      <c r="A473" s="362"/>
      <c r="B473" s="362"/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461"/>
      <c r="W473" s="465"/>
      <c r="X473" s="362"/>
      <c r="Y473" s="362"/>
      <c r="Z473" s="362"/>
    </row>
    <row r="474" spans="1:26" ht="21.75" customHeight="1" x14ac:dyDescent="0.2">
      <c r="A474" s="362"/>
      <c r="B474" s="362"/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461"/>
      <c r="W474" s="465"/>
      <c r="X474" s="362"/>
      <c r="Y474" s="362"/>
      <c r="Z474" s="362"/>
    </row>
    <row r="475" spans="1:26" ht="21.75" customHeight="1" x14ac:dyDescent="0.2">
      <c r="A475" s="362"/>
      <c r="B475" s="362"/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461"/>
      <c r="W475" s="465"/>
      <c r="X475" s="362"/>
      <c r="Y475" s="362"/>
      <c r="Z475" s="362"/>
    </row>
    <row r="476" spans="1:26" ht="21.75" customHeight="1" x14ac:dyDescent="0.2">
      <c r="A476" s="362"/>
      <c r="B476" s="362"/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461"/>
      <c r="W476" s="465"/>
      <c r="X476" s="362"/>
      <c r="Y476" s="362"/>
      <c r="Z476" s="362"/>
    </row>
    <row r="477" spans="1:26" ht="21.75" customHeight="1" x14ac:dyDescent="0.2">
      <c r="A477" s="362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461"/>
      <c r="W477" s="465"/>
      <c r="X477" s="362"/>
      <c r="Y477" s="362"/>
      <c r="Z477" s="362"/>
    </row>
    <row r="478" spans="1:26" ht="21.75" customHeight="1" x14ac:dyDescent="0.2">
      <c r="A478" s="362"/>
      <c r="B478" s="362"/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461"/>
      <c r="W478" s="465"/>
      <c r="X478" s="362"/>
      <c r="Y478" s="362"/>
      <c r="Z478" s="362"/>
    </row>
    <row r="479" spans="1:26" ht="21.75" customHeight="1" x14ac:dyDescent="0.2">
      <c r="A479" s="362"/>
      <c r="B479" s="362"/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461"/>
      <c r="W479" s="465"/>
      <c r="X479" s="362"/>
      <c r="Y479" s="362"/>
      <c r="Z479" s="362"/>
    </row>
    <row r="480" spans="1:26" ht="21.75" customHeight="1" x14ac:dyDescent="0.2">
      <c r="A480" s="362"/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461"/>
      <c r="W480" s="465"/>
      <c r="X480" s="362"/>
      <c r="Y480" s="362"/>
      <c r="Z480" s="362"/>
    </row>
    <row r="481" spans="1:26" ht="21.75" customHeight="1" x14ac:dyDescent="0.2">
      <c r="A481" s="362"/>
      <c r="B481" s="362"/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461"/>
      <c r="W481" s="465"/>
      <c r="X481" s="362"/>
      <c r="Y481" s="362"/>
      <c r="Z481" s="362"/>
    </row>
    <row r="482" spans="1:26" ht="21.75" customHeight="1" x14ac:dyDescent="0.2">
      <c r="A482" s="362"/>
      <c r="B482" s="362"/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461"/>
      <c r="W482" s="465"/>
      <c r="X482" s="362"/>
      <c r="Y482" s="362"/>
      <c r="Z482" s="362"/>
    </row>
    <row r="483" spans="1:26" ht="21.75" customHeight="1" x14ac:dyDescent="0.2">
      <c r="A483" s="362"/>
      <c r="B483" s="362"/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461"/>
      <c r="W483" s="465"/>
      <c r="X483" s="362"/>
      <c r="Y483" s="362"/>
      <c r="Z483" s="362"/>
    </row>
    <row r="484" spans="1:26" ht="21.75" customHeight="1" x14ac:dyDescent="0.2">
      <c r="A484" s="362"/>
      <c r="B484" s="362"/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461"/>
      <c r="W484" s="465"/>
      <c r="X484" s="362"/>
      <c r="Y484" s="362"/>
      <c r="Z484" s="362"/>
    </row>
    <row r="485" spans="1:26" ht="21.75" customHeight="1" x14ac:dyDescent="0.2">
      <c r="A485" s="362"/>
      <c r="B485" s="362"/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461"/>
      <c r="W485" s="465"/>
      <c r="X485" s="362"/>
      <c r="Y485" s="362"/>
      <c r="Z485" s="362"/>
    </row>
    <row r="486" spans="1:26" ht="21.75" customHeight="1" x14ac:dyDescent="0.2">
      <c r="A486" s="362"/>
      <c r="B486" s="362"/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461"/>
      <c r="W486" s="465"/>
      <c r="X486" s="362"/>
      <c r="Y486" s="362"/>
      <c r="Z486" s="362"/>
    </row>
    <row r="487" spans="1:26" ht="21.75" customHeight="1" x14ac:dyDescent="0.2">
      <c r="A487" s="362"/>
      <c r="B487" s="362"/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461"/>
      <c r="W487" s="465"/>
      <c r="X487" s="362"/>
      <c r="Y487" s="362"/>
      <c r="Z487" s="362"/>
    </row>
    <row r="488" spans="1:26" ht="21.75" customHeight="1" x14ac:dyDescent="0.2">
      <c r="A488" s="362"/>
      <c r="B488" s="362"/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461"/>
      <c r="W488" s="465"/>
      <c r="X488" s="362"/>
      <c r="Y488" s="362"/>
      <c r="Z488" s="362"/>
    </row>
    <row r="489" spans="1:26" ht="21.75" customHeight="1" x14ac:dyDescent="0.2">
      <c r="A489" s="362"/>
      <c r="B489" s="362"/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461"/>
      <c r="W489" s="465"/>
      <c r="X489" s="362"/>
      <c r="Y489" s="362"/>
      <c r="Z489" s="362"/>
    </row>
    <row r="490" spans="1:26" ht="21.75" customHeight="1" x14ac:dyDescent="0.2">
      <c r="A490" s="362"/>
      <c r="B490" s="362"/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461"/>
      <c r="W490" s="465"/>
      <c r="X490" s="362"/>
      <c r="Y490" s="362"/>
      <c r="Z490" s="362"/>
    </row>
    <row r="491" spans="1:26" ht="21.75" customHeight="1" x14ac:dyDescent="0.2">
      <c r="A491" s="362"/>
      <c r="B491" s="362"/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461"/>
      <c r="W491" s="465"/>
      <c r="X491" s="362"/>
      <c r="Y491" s="362"/>
      <c r="Z491" s="362"/>
    </row>
    <row r="492" spans="1:26" ht="21.75" customHeight="1" x14ac:dyDescent="0.2">
      <c r="A492" s="362"/>
      <c r="B492" s="362"/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461"/>
      <c r="W492" s="465"/>
      <c r="X492" s="362"/>
      <c r="Y492" s="362"/>
      <c r="Z492" s="362"/>
    </row>
    <row r="493" spans="1:26" ht="21.75" customHeight="1" x14ac:dyDescent="0.2">
      <c r="A493" s="362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461"/>
      <c r="W493" s="465"/>
      <c r="X493" s="362"/>
      <c r="Y493" s="362"/>
      <c r="Z493" s="362"/>
    </row>
    <row r="494" spans="1:26" ht="21.75" customHeight="1" x14ac:dyDescent="0.2">
      <c r="A494" s="362"/>
      <c r="B494" s="362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461"/>
      <c r="W494" s="465"/>
      <c r="X494" s="362"/>
      <c r="Y494" s="362"/>
      <c r="Z494" s="362"/>
    </row>
    <row r="495" spans="1:26" ht="21.75" customHeight="1" x14ac:dyDescent="0.2">
      <c r="A495" s="362"/>
      <c r="B495" s="362"/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461"/>
      <c r="W495" s="465"/>
      <c r="X495" s="362"/>
      <c r="Y495" s="362"/>
      <c r="Z495" s="362"/>
    </row>
    <row r="496" spans="1:26" ht="21.75" customHeight="1" x14ac:dyDescent="0.2">
      <c r="A496" s="362"/>
      <c r="B496" s="362"/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461"/>
      <c r="W496" s="465"/>
      <c r="X496" s="362"/>
      <c r="Y496" s="362"/>
      <c r="Z496" s="362"/>
    </row>
    <row r="497" spans="1:26" ht="21.75" customHeight="1" x14ac:dyDescent="0.2">
      <c r="A497" s="362"/>
      <c r="B497" s="362"/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461"/>
      <c r="W497" s="465"/>
      <c r="X497" s="362"/>
      <c r="Y497" s="362"/>
      <c r="Z497" s="362"/>
    </row>
    <row r="498" spans="1:26" ht="21.75" customHeight="1" x14ac:dyDescent="0.2">
      <c r="A498" s="362"/>
      <c r="B498" s="362"/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461"/>
      <c r="W498" s="465"/>
      <c r="X498" s="362"/>
      <c r="Y498" s="362"/>
      <c r="Z498" s="362"/>
    </row>
    <row r="499" spans="1:26" ht="21.75" customHeight="1" x14ac:dyDescent="0.2">
      <c r="A499" s="362"/>
      <c r="B499" s="362"/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461"/>
      <c r="W499" s="465"/>
      <c r="X499" s="362"/>
      <c r="Y499" s="362"/>
      <c r="Z499" s="362"/>
    </row>
    <row r="500" spans="1:26" ht="21.75" customHeight="1" x14ac:dyDescent="0.2">
      <c r="A500" s="362"/>
      <c r="B500" s="362"/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461"/>
      <c r="W500" s="465"/>
      <c r="X500" s="362"/>
      <c r="Y500" s="362"/>
      <c r="Z500" s="362"/>
    </row>
    <row r="501" spans="1:26" ht="21.75" customHeight="1" x14ac:dyDescent="0.2">
      <c r="A501" s="362"/>
      <c r="B501" s="362"/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461"/>
      <c r="W501" s="465"/>
      <c r="X501" s="362"/>
      <c r="Y501" s="362"/>
      <c r="Z501" s="362"/>
    </row>
    <row r="502" spans="1:26" ht="21.75" customHeight="1" x14ac:dyDescent="0.2">
      <c r="A502" s="362"/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461"/>
      <c r="W502" s="465"/>
      <c r="X502" s="362"/>
      <c r="Y502" s="362"/>
      <c r="Z502" s="362"/>
    </row>
    <row r="503" spans="1:26" ht="21.75" customHeight="1" x14ac:dyDescent="0.2">
      <c r="A503" s="362"/>
      <c r="B503" s="362"/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461"/>
      <c r="W503" s="465"/>
      <c r="X503" s="362"/>
      <c r="Y503" s="362"/>
      <c r="Z503" s="362"/>
    </row>
    <row r="504" spans="1:26" ht="21.75" customHeight="1" x14ac:dyDescent="0.2">
      <c r="A504" s="362"/>
      <c r="B504" s="362"/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461"/>
      <c r="W504" s="465"/>
      <c r="X504" s="362"/>
      <c r="Y504" s="362"/>
      <c r="Z504" s="362"/>
    </row>
    <row r="505" spans="1:26" ht="21.75" customHeight="1" x14ac:dyDescent="0.2">
      <c r="A505" s="362"/>
      <c r="B505" s="362"/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461"/>
      <c r="W505" s="465"/>
      <c r="X505" s="362"/>
      <c r="Y505" s="362"/>
      <c r="Z505" s="362"/>
    </row>
    <row r="506" spans="1:26" ht="21.75" customHeight="1" x14ac:dyDescent="0.2">
      <c r="A506" s="362"/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461"/>
      <c r="W506" s="465"/>
      <c r="X506" s="362"/>
      <c r="Y506" s="362"/>
      <c r="Z506" s="362"/>
    </row>
    <row r="507" spans="1:26" ht="21.75" customHeight="1" x14ac:dyDescent="0.2">
      <c r="A507" s="362"/>
      <c r="B507" s="362"/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461"/>
      <c r="W507" s="465"/>
      <c r="X507" s="362"/>
      <c r="Y507" s="362"/>
      <c r="Z507" s="362"/>
    </row>
    <row r="508" spans="1:26" ht="21.75" customHeight="1" x14ac:dyDescent="0.2">
      <c r="A508" s="362"/>
      <c r="B508" s="362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461"/>
      <c r="W508" s="465"/>
      <c r="X508" s="362"/>
      <c r="Y508" s="362"/>
      <c r="Z508" s="362"/>
    </row>
    <row r="509" spans="1:26" ht="21.75" customHeight="1" x14ac:dyDescent="0.2">
      <c r="A509" s="362"/>
      <c r="B509" s="362"/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461"/>
      <c r="W509" s="465"/>
      <c r="X509" s="362"/>
      <c r="Y509" s="362"/>
      <c r="Z509" s="362"/>
    </row>
    <row r="510" spans="1:26" ht="21.75" customHeight="1" x14ac:dyDescent="0.2">
      <c r="A510" s="362"/>
      <c r="B510" s="362"/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461"/>
      <c r="W510" s="465"/>
      <c r="X510" s="362"/>
      <c r="Y510" s="362"/>
      <c r="Z510" s="362"/>
    </row>
    <row r="511" spans="1:26" ht="21.75" customHeight="1" x14ac:dyDescent="0.2">
      <c r="A511" s="362"/>
      <c r="B511" s="362"/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461"/>
      <c r="W511" s="465"/>
      <c r="X511" s="362"/>
      <c r="Y511" s="362"/>
      <c r="Z511" s="362"/>
    </row>
    <row r="512" spans="1:26" ht="21.75" customHeight="1" x14ac:dyDescent="0.2">
      <c r="A512" s="362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461"/>
      <c r="W512" s="465"/>
      <c r="X512" s="362"/>
      <c r="Y512" s="362"/>
      <c r="Z512" s="362"/>
    </row>
    <row r="513" spans="1:26" ht="21.75" customHeight="1" x14ac:dyDescent="0.2">
      <c r="A513" s="362"/>
      <c r="B513" s="362"/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461"/>
      <c r="W513" s="465"/>
      <c r="X513" s="362"/>
      <c r="Y513" s="362"/>
      <c r="Z513" s="362"/>
    </row>
    <row r="514" spans="1:26" ht="21.75" customHeight="1" x14ac:dyDescent="0.2">
      <c r="A514" s="362"/>
      <c r="B514" s="362"/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461"/>
      <c r="W514" s="465"/>
      <c r="X514" s="362"/>
      <c r="Y514" s="362"/>
      <c r="Z514" s="362"/>
    </row>
    <row r="515" spans="1:26" ht="21.75" customHeight="1" x14ac:dyDescent="0.2">
      <c r="A515" s="362"/>
      <c r="B515" s="362"/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461"/>
      <c r="W515" s="465"/>
      <c r="X515" s="362"/>
      <c r="Y515" s="362"/>
      <c r="Z515" s="362"/>
    </row>
    <row r="516" spans="1:26" ht="21.75" customHeight="1" x14ac:dyDescent="0.2">
      <c r="A516" s="362"/>
      <c r="B516" s="362"/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461"/>
      <c r="W516" s="465"/>
      <c r="X516" s="362"/>
      <c r="Y516" s="362"/>
      <c r="Z516" s="362"/>
    </row>
    <row r="517" spans="1:26" ht="21.75" customHeight="1" x14ac:dyDescent="0.2">
      <c r="A517" s="362"/>
      <c r="B517" s="362"/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461"/>
      <c r="W517" s="465"/>
      <c r="X517" s="362"/>
      <c r="Y517" s="362"/>
      <c r="Z517" s="362"/>
    </row>
    <row r="518" spans="1:26" ht="21.75" customHeight="1" x14ac:dyDescent="0.2">
      <c r="A518" s="362"/>
      <c r="B518" s="362"/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461"/>
      <c r="W518" s="465"/>
      <c r="X518" s="362"/>
      <c r="Y518" s="362"/>
      <c r="Z518" s="362"/>
    </row>
    <row r="519" spans="1:26" ht="21.75" customHeight="1" x14ac:dyDescent="0.2">
      <c r="A519" s="362"/>
      <c r="B519" s="362"/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461"/>
      <c r="W519" s="465"/>
      <c r="X519" s="362"/>
      <c r="Y519" s="362"/>
      <c r="Z519" s="362"/>
    </row>
    <row r="520" spans="1:26" ht="21.75" customHeight="1" x14ac:dyDescent="0.2">
      <c r="A520" s="362"/>
      <c r="B520" s="362"/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461"/>
      <c r="W520" s="465"/>
      <c r="X520" s="362"/>
      <c r="Y520" s="362"/>
      <c r="Z520" s="362"/>
    </row>
    <row r="521" spans="1:26" ht="21.75" customHeight="1" x14ac:dyDescent="0.2">
      <c r="A521" s="362"/>
      <c r="B521" s="362"/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461"/>
      <c r="W521" s="465"/>
      <c r="X521" s="362"/>
      <c r="Y521" s="362"/>
      <c r="Z521" s="362"/>
    </row>
    <row r="522" spans="1:26" ht="21.75" customHeight="1" x14ac:dyDescent="0.2">
      <c r="A522" s="362"/>
      <c r="B522" s="362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461"/>
      <c r="W522" s="465"/>
      <c r="X522" s="362"/>
      <c r="Y522" s="362"/>
      <c r="Z522" s="362"/>
    </row>
    <row r="523" spans="1:26" ht="21.75" customHeight="1" x14ac:dyDescent="0.2">
      <c r="A523" s="362"/>
      <c r="B523" s="362"/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461"/>
      <c r="W523" s="465"/>
      <c r="X523" s="362"/>
      <c r="Y523" s="362"/>
      <c r="Z523" s="362"/>
    </row>
    <row r="524" spans="1:26" ht="21.75" customHeight="1" x14ac:dyDescent="0.2">
      <c r="A524" s="362"/>
      <c r="B524" s="362"/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461"/>
      <c r="W524" s="465"/>
      <c r="X524" s="362"/>
      <c r="Y524" s="362"/>
      <c r="Z524" s="362"/>
    </row>
    <row r="525" spans="1:26" ht="21.75" customHeight="1" x14ac:dyDescent="0.2">
      <c r="A525" s="362"/>
      <c r="B525" s="362"/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461"/>
      <c r="W525" s="465"/>
      <c r="X525" s="362"/>
      <c r="Y525" s="362"/>
      <c r="Z525" s="362"/>
    </row>
    <row r="526" spans="1:26" ht="21.75" customHeight="1" x14ac:dyDescent="0.2">
      <c r="A526" s="362"/>
      <c r="B526" s="362"/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461"/>
      <c r="W526" s="465"/>
      <c r="X526" s="362"/>
      <c r="Y526" s="362"/>
      <c r="Z526" s="362"/>
    </row>
    <row r="527" spans="1:26" ht="21.75" customHeight="1" x14ac:dyDescent="0.2">
      <c r="A527" s="362"/>
      <c r="B527" s="362"/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461"/>
      <c r="W527" s="465"/>
      <c r="X527" s="362"/>
      <c r="Y527" s="362"/>
      <c r="Z527" s="362"/>
    </row>
    <row r="528" spans="1:26" ht="21.75" customHeight="1" x14ac:dyDescent="0.2">
      <c r="A528" s="362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461"/>
      <c r="W528" s="465"/>
      <c r="X528" s="362"/>
      <c r="Y528" s="362"/>
      <c r="Z528" s="362"/>
    </row>
    <row r="529" spans="1:26" ht="21.75" customHeight="1" x14ac:dyDescent="0.2">
      <c r="A529" s="362"/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461"/>
      <c r="W529" s="465"/>
      <c r="X529" s="362"/>
      <c r="Y529" s="362"/>
      <c r="Z529" s="362"/>
    </row>
    <row r="530" spans="1:26" ht="21.75" customHeight="1" x14ac:dyDescent="0.2">
      <c r="A530" s="362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461"/>
      <c r="W530" s="465"/>
      <c r="X530" s="362"/>
      <c r="Y530" s="362"/>
      <c r="Z530" s="362"/>
    </row>
    <row r="531" spans="1:26" ht="21.75" customHeight="1" x14ac:dyDescent="0.2">
      <c r="A531" s="362"/>
      <c r="B531" s="362"/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461"/>
      <c r="W531" s="465"/>
      <c r="X531" s="362"/>
      <c r="Y531" s="362"/>
      <c r="Z531" s="362"/>
    </row>
    <row r="532" spans="1:26" ht="21.75" customHeight="1" x14ac:dyDescent="0.2">
      <c r="A532" s="362"/>
      <c r="B532" s="362"/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461"/>
      <c r="W532" s="465"/>
      <c r="X532" s="362"/>
      <c r="Y532" s="362"/>
      <c r="Z532" s="362"/>
    </row>
    <row r="533" spans="1:26" ht="21.75" customHeight="1" x14ac:dyDescent="0.2">
      <c r="A533" s="362"/>
      <c r="B533" s="362"/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461"/>
      <c r="W533" s="465"/>
      <c r="X533" s="362"/>
      <c r="Y533" s="362"/>
      <c r="Z533" s="362"/>
    </row>
    <row r="534" spans="1:26" ht="21.75" customHeight="1" x14ac:dyDescent="0.2">
      <c r="A534" s="362"/>
      <c r="B534" s="362"/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461"/>
      <c r="W534" s="465"/>
      <c r="X534" s="362"/>
      <c r="Y534" s="362"/>
      <c r="Z534" s="362"/>
    </row>
    <row r="535" spans="1:26" ht="21.75" customHeight="1" x14ac:dyDescent="0.2">
      <c r="A535" s="362"/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461"/>
      <c r="W535" s="465"/>
      <c r="X535" s="362"/>
      <c r="Y535" s="362"/>
      <c r="Z535" s="362"/>
    </row>
    <row r="536" spans="1:26" ht="21.75" customHeight="1" x14ac:dyDescent="0.2">
      <c r="A536" s="362"/>
      <c r="B536" s="362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461"/>
      <c r="W536" s="465"/>
      <c r="X536" s="362"/>
      <c r="Y536" s="362"/>
      <c r="Z536" s="362"/>
    </row>
    <row r="537" spans="1:26" ht="21.75" customHeight="1" x14ac:dyDescent="0.2">
      <c r="A537" s="362"/>
      <c r="B537" s="362"/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461"/>
      <c r="W537" s="465"/>
      <c r="X537" s="362"/>
      <c r="Y537" s="362"/>
      <c r="Z537" s="362"/>
    </row>
    <row r="538" spans="1:26" ht="21.75" customHeight="1" x14ac:dyDescent="0.2">
      <c r="A538" s="362"/>
      <c r="B538" s="362"/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461"/>
      <c r="W538" s="465"/>
      <c r="X538" s="362"/>
      <c r="Y538" s="362"/>
      <c r="Z538" s="362"/>
    </row>
    <row r="539" spans="1:26" ht="21.75" customHeight="1" x14ac:dyDescent="0.2">
      <c r="A539" s="362"/>
      <c r="B539" s="362"/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461"/>
      <c r="W539" s="465"/>
      <c r="X539" s="362"/>
      <c r="Y539" s="362"/>
      <c r="Z539" s="362"/>
    </row>
    <row r="540" spans="1:26" ht="21.75" customHeight="1" x14ac:dyDescent="0.2">
      <c r="A540" s="362"/>
      <c r="B540" s="362"/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461"/>
      <c r="W540" s="465"/>
      <c r="X540" s="362"/>
      <c r="Y540" s="362"/>
      <c r="Z540" s="362"/>
    </row>
    <row r="541" spans="1:26" ht="21.75" customHeight="1" x14ac:dyDescent="0.2">
      <c r="A541" s="362"/>
      <c r="B541" s="362"/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461"/>
      <c r="W541" s="465"/>
      <c r="X541" s="362"/>
      <c r="Y541" s="362"/>
      <c r="Z541" s="362"/>
    </row>
    <row r="542" spans="1:26" ht="21.75" customHeight="1" x14ac:dyDescent="0.2">
      <c r="A542" s="362"/>
      <c r="B542" s="362"/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461"/>
      <c r="W542" s="465"/>
      <c r="X542" s="362"/>
      <c r="Y542" s="362"/>
      <c r="Z542" s="362"/>
    </row>
    <row r="543" spans="1:26" ht="21.75" customHeight="1" x14ac:dyDescent="0.2">
      <c r="A543" s="362"/>
      <c r="B543" s="362"/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461"/>
      <c r="W543" s="465"/>
      <c r="X543" s="362"/>
      <c r="Y543" s="362"/>
      <c r="Z543" s="362"/>
    </row>
    <row r="544" spans="1:26" ht="21.75" customHeight="1" x14ac:dyDescent="0.2">
      <c r="A544" s="362"/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461"/>
      <c r="W544" s="465"/>
      <c r="X544" s="362"/>
      <c r="Y544" s="362"/>
      <c r="Z544" s="362"/>
    </row>
    <row r="545" spans="1:26" ht="21.75" customHeight="1" x14ac:dyDescent="0.2">
      <c r="A545" s="362"/>
      <c r="B545" s="362"/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461"/>
      <c r="W545" s="465"/>
      <c r="X545" s="362"/>
      <c r="Y545" s="362"/>
      <c r="Z545" s="362"/>
    </row>
    <row r="546" spans="1:26" ht="21.75" customHeight="1" x14ac:dyDescent="0.2">
      <c r="A546" s="362"/>
      <c r="B546" s="362"/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461"/>
      <c r="W546" s="465"/>
      <c r="X546" s="362"/>
      <c r="Y546" s="362"/>
      <c r="Z546" s="362"/>
    </row>
    <row r="547" spans="1:26" ht="21.75" customHeight="1" x14ac:dyDescent="0.2">
      <c r="A547" s="362"/>
      <c r="B547" s="362"/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461"/>
      <c r="W547" s="465"/>
      <c r="X547" s="362"/>
      <c r="Y547" s="362"/>
      <c r="Z547" s="362"/>
    </row>
    <row r="548" spans="1:26" ht="21.75" customHeight="1" x14ac:dyDescent="0.2">
      <c r="A548" s="362"/>
      <c r="B548" s="362"/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461"/>
      <c r="W548" s="465"/>
      <c r="X548" s="362"/>
      <c r="Y548" s="362"/>
      <c r="Z548" s="362"/>
    </row>
    <row r="549" spans="1:26" ht="21.75" customHeight="1" x14ac:dyDescent="0.2">
      <c r="A549" s="362"/>
      <c r="B549" s="362"/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461"/>
      <c r="W549" s="465"/>
      <c r="X549" s="362"/>
      <c r="Y549" s="362"/>
      <c r="Z549" s="362"/>
    </row>
    <row r="550" spans="1:26" ht="21.75" customHeight="1" x14ac:dyDescent="0.2">
      <c r="A550" s="362"/>
      <c r="B550" s="362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461"/>
      <c r="W550" s="465"/>
      <c r="X550" s="362"/>
      <c r="Y550" s="362"/>
      <c r="Z550" s="362"/>
    </row>
    <row r="551" spans="1:26" ht="21.75" customHeight="1" x14ac:dyDescent="0.2">
      <c r="A551" s="362"/>
      <c r="B551" s="362"/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461"/>
      <c r="W551" s="465"/>
      <c r="X551" s="362"/>
      <c r="Y551" s="362"/>
      <c r="Z551" s="362"/>
    </row>
    <row r="552" spans="1:26" ht="21.75" customHeight="1" x14ac:dyDescent="0.2">
      <c r="A552" s="362"/>
      <c r="B552" s="362"/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461"/>
      <c r="W552" s="465"/>
      <c r="X552" s="362"/>
      <c r="Y552" s="362"/>
      <c r="Z552" s="362"/>
    </row>
    <row r="553" spans="1:26" ht="21.75" customHeight="1" x14ac:dyDescent="0.2">
      <c r="A553" s="362"/>
      <c r="B553" s="362"/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461"/>
      <c r="W553" s="465"/>
      <c r="X553" s="362"/>
      <c r="Y553" s="362"/>
      <c r="Z553" s="362"/>
    </row>
    <row r="554" spans="1:26" ht="21.75" customHeight="1" x14ac:dyDescent="0.2">
      <c r="A554" s="362"/>
      <c r="B554" s="362"/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461"/>
      <c r="W554" s="465"/>
      <c r="X554" s="362"/>
      <c r="Y554" s="362"/>
      <c r="Z554" s="362"/>
    </row>
    <row r="555" spans="1:26" ht="21.75" customHeight="1" x14ac:dyDescent="0.2">
      <c r="A555" s="362"/>
      <c r="B555" s="362"/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461"/>
      <c r="W555" s="465"/>
      <c r="X555" s="362"/>
      <c r="Y555" s="362"/>
      <c r="Z555" s="362"/>
    </row>
    <row r="556" spans="1:26" ht="21.75" customHeight="1" x14ac:dyDescent="0.2">
      <c r="A556" s="362"/>
      <c r="B556" s="362"/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461"/>
      <c r="W556" s="465"/>
      <c r="X556" s="362"/>
      <c r="Y556" s="362"/>
      <c r="Z556" s="362"/>
    </row>
    <row r="557" spans="1:26" ht="21.75" customHeight="1" x14ac:dyDescent="0.2">
      <c r="A557" s="362"/>
      <c r="B557" s="362"/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461"/>
      <c r="W557" s="465"/>
      <c r="X557" s="362"/>
      <c r="Y557" s="362"/>
      <c r="Z557" s="362"/>
    </row>
    <row r="558" spans="1:26" ht="21.75" customHeight="1" x14ac:dyDescent="0.2">
      <c r="A558" s="362"/>
      <c r="B558" s="362"/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461"/>
      <c r="W558" s="465"/>
      <c r="X558" s="362"/>
      <c r="Y558" s="362"/>
      <c r="Z558" s="362"/>
    </row>
    <row r="559" spans="1:26" ht="21.75" customHeight="1" x14ac:dyDescent="0.2">
      <c r="A559" s="362"/>
      <c r="B559" s="362"/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461"/>
      <c r="W559" s="465"/>
      <c r="X559" s="362"/>
      <c r="Y559" s="362"/>
      <c r="Z559" s="362"/>
    </row>
    <row r="560" spans="1:26" ht="21.75" customHeight="1" x14ac:dyDescent="0.2">
      <c r="A560" s="362"/>
      <c r="B560" s="362"/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461"/>
      <c r="W560" s="465"/>
      <c r="X560" s="362"/>
      <c r="Y560" s="362"/>
      <c r="Z560" s="362"/>
    </row>
    <row r="561" spans="1:26" ht="21.75" customHeight="1" x14ac:dyDescent="0.2">
      <c r="A561" s="362"/>
      <c r="B561" s="362"/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461"/>
      <c r="W561" s="465"/>
      <c r="X561" s="362"/>
      <c r="Y561" s="362"/>
      <c r="Z561" s="362"/>
    </row>
    <row r="562" spans="1:26" ht="21.75" customHeight="1" x14ac:dyDescent="0.2">
      <c r="A562" s="362"/>
      <c r="B562" s="362"/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461"/>
      <c r="W562" s="465"/>
      <c r="X562" s="362"/>
      <c r="Y562" s="362"/>
      <c r="Z562" s="362"/>
    </row>
    <row r="563" spans="1:26" ht="21.75" customHeight="1" x14ac:dyDescent="0.2">
      <c r="A563" s="362"/>
      <c r="B563" s="362"/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461"/>
      <c r="W563" s="465"/>
      <c r="X563" s="362"/>
      <c r="Y563" s="362"/>
      <c r="Z563" s="362"/>
    </row>
    <row r="564" spans="1:26" ht="21.75" customHeight="1" x14ac:dyDescent="0.2">
      <c r="A564" s="362"/>
      <c r="B564" s="362"/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461"/>
      <c r="W564" s="465"/>
      <c r="X564" s="362"/>
      <c r="Y564" s="362"/>
      <c r="Z564" s="362"/>
    </row>
    <row r="565" spans="1:26" ht="21.75" customHeight="1" x14ac:dyDescent="0.2">
      <c r="A565" s="362"/>
      <c r="B565" s="362"/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461"/>
      <c r="W565" s="465"/>
      <c r="X565" s="362"/>
      <c r="Y565" s="362"/>
      <c r="Z565" s="362"/>
    </row>
    <row r="566" spans="1:26" ht="21.75" customHeight="1" x14ac:dyDescent="0.2">
      <c r="A566" s="362"/>
      <c r="B566" s="362"/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461"/>
      <c r="W566" s="465"/>
      <c r="X566" s="362"/>
      <c r="Y566" s="362"/>
      <c r="Z566" s="362"/>
    </row>
    <row r="567" spans="1:26" ht="21.75" customHeight="1" x14ac:dyDescent="0.2">
      <c r="A567" s="362"/>
      <c r="B567" s="362"/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461"/>
      <c r="W567" s="465"/>
      <c r="X567" s="362"/>
      <c r="Y567" s="362"/>
      <c r="Z567" s="362"/>
    </row>
    <row r="568" spans="1:26" ht="21.75" customHeight="1" x14ac:dyDescent="0.2">
      <c r="A568" s="362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461"/>
      <c r="W568" s="465"/>
      <c r="X568" s="362"/>
      <c r="Y568" s="362"/>
      <c r="Z568" s="362"/>
    </row>
    <row r="569" spans="1:26" ht="21.75" customHeight="1" x14ac:dyDescent="0.2">
      <c r="A569" s="362"/>
      <c r="B569" s="362"/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461"/>
      <c r="W569" s="465"/>
      <c r="X569" s="362"/>
      <c r="Y569" s="362"/>
      <c r="Z569" s="362"/>
    </row>
    <row r="570" spans="1:26" ht="21.75" customHeight="1" x14ac:dyDescent="0.2">
      <c r="A570" s="362"/>
      <c r="B570" s="362"/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461"/>
      <c r="W570" s="465"/>
      <c r="X570" s="362"/>
      <c r="Y570" s="362"/>
      <c r="Z570" s="362"/>
    </row>
    <row r="571" spans="1:26" ht="21.75" customHeight="1" x14ac:dyDescent="0.2">
      <c r="A571" s="362"/>
      <c r="B571" s="362"/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461"/>
      <c r="W571" s="465"/>
      <c r="X571" s="362"/>
      <c r="Y571" s="362"/>
      <c r="Z571" s="362"/>
    </row>
    <row r="572" spans="1:26" ht="21.75" customHeight="1" x14ac:dyDescent="0.2">
      <c r="A572" s="362"/>
      <c r="B572" s="362"/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461"/>
      <c r="W572" s="465"/>
      <c r="X572" s="362"/>
      <c r="Y572" s="362"/>
      <c r="Z572" s="362"/>
    </row>
    <row r="573" spans="1:26" ht="21.75" customHeight="1" x14ac:dyDescent="0.2">
      <c r="A573" s="362"/>
      <c r="B573" s="362"/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461"/>
      <c r="W573" s="465"/>
      <c r="X573" s="362"/>
      <c r="Y573" s="362"/>
      <c r="Z573" s="362"/>
    </row>
    <row r="574" spans="1:26" ht="21.75" customHeight="1" x14ac:dyDescent="0.2">
      <c r="A574" s="362"/>
      <c r="B574" s="362"/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461"/>
      <c r="W574" s="465"/>
      <c r="X574" s="362"/>
      <c r="Y574" s="362"/>
      <c r="Z574" s="362"/>
    </row>
    <row r="575" spans="1:26" ht="21.75" customHeight="1" x14ac:dyDescent="0.2">
      <c r="A575" s="362"/>
      <c r="B575" s="362"/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461"/>
      <c r="W575" s="465"/>
      <c r="X575" s="362"/>
      <c r="Y575" s="362"/>
      <c r="Z575" s="362"/>
    </row>
    <row r="576" spans="1:26" ht="21.75" customHeight="1" x14ac:dyDescent="0.2">
      <c r="A576" s="362"/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461"/>
      <c r="W576" s="465"/>
      <c r="X576" s="362"/>
      <c r="Y576" s="362"/>
      <c r="Z576" s="362"/>
    </row>
    <row r="577" spans="1:26" ht="21.75" customHeight="1" x14ac:dyDescent="0.2">
      <c r="A577" s="362"/>
      <c r="B577" s="362"/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461"/>
      <c r="W577" s="465"/>
      <c r="X577" s="362"/>
      <c r="Y577" s="362"/>
      <c r="Z577" s="362"/>
    </row>
    <row r="578" spans="1:26" ht="21.75" customHeight="1" x14ac:dyDescent="0.2">
      <c r="A578" s="362"/>
      <c r="B578" s="362"/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461"/>
      <c r="W578" s="465"/>
      <c r="X578" s="362"/>
      <c r="Y578" s="362"/>
      <c r="Z578" s="362"/>
    </row>
    <row r="579" spans="1:26" ht="21.75" customHeight="1" x14ac:dyDescent="0.2">
      <c r="A579" s="362"/>
      <c r="B579" s="362"/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461"/>
      <c r="W579" s="465"/>
      <c r="X579" s="362"/>
      <c r="Y579" s="362"/>
      <c r="Z579" s="362"/>
    </row>
    <row r="580" spans="1:26" ht="21.75" customHeight="1" x14ac:dyDescent="0.2">
      <c r="A580" s="362"/>
      <c r="B580" s="362"/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461"/>
      <c r="W580" s="465"/>
      <c r="X580" s="362"/>
      <c r="Y580" s="362"/>
      <c r="Z580" s="362"/>
    </row>
    <row r="581" spans="1:26" ht="21.75" customHeight="1" x14ac:dyDescent="0.2">
      <c r="A581" s="362"/>
      <c r="B581" s="362"/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461"/>
      <c r="W581" s="465"/>
      <c r="X581" s="362"/>
      <c r="Y581" s="362"/>
      <c r="Z581" s="362"/>
    </row>
    <row r="582" spans="1:26" ht="21.75" customHeight="1" x14ac:dyDescent="0.2">
      <c r="A582" s="362"/>
      <c r="B582" s="362"/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461"/>
      <c r="W582" s="465"/>
      <c r="X582" s="362"/>
      <c r="Y582" s="362"/>
      <c r="Z582" s="362"/>
    </row>
    <row r="583" spans="1:26" ht="21.75" customHeight="1" x14ac:dyDescent="0.2">
      <c r="A583" s="362"/>
      <c r="B583" s="362"/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461"/>
      <c r="W583" s="465"/>
      <c r="X583" s="362"/>
      <c r="Y583" s="362"/>
      <c r="Z583" s="362"/>
    </row>
    <row r="584" spans="1:26" ht="21.75" customHeight="1" x14ac:dyDescent="0.2">
      <c r="A584" s="362"/>
      <c r="B584" s="362"/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461"/>
      <c r="W584" s="465"/>
      <c r="X584" s="362"/>
      <c r="Y584" s="362"/>
      <c r="Z584" s="362"/>
    </row>
    <row r="585" spans="1:26" ht="21.75" customHeight="1" x14ac:dyDescent="0.2">
      <c r="A585" s="362"/>
      <c r="B585" s="362"/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461"/>
      <c r="W585" s="465"/>
      <c r="X585" s="362"/>
      <c r="Y585" s="362"/>
      <c r="Z585" s="362"/>
    </row>
    <row r="586" spans="1:26" ht="21.75" customHeight="1" x14ac:dyDescent="0.2">
      <c r="A586" s="362"/>
      <c r="B586" s="362"/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461"/>
      <c r="W586" s="465"/>
      <c r="X586" s="362"/>
      <c r="Y586" s="362"/>
      <c r="Z586" s="362"/>
    </row>
    <row r="587" spans="1:26" ht="21.75" customHeight="1" x14ac:dyDescent="0.2">
      <c r="A587" s="362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461"/>
      <c r="W587" s="465"/>
      <c r="X587" s="362"/>
      <c r="Y587" s="362"/>
      <c r="Z587" s="362"/>
    </row>
    <row r="588" spans="1:26" ht="21.75" customHeight="1" x14ac:dyDescent="0.2">
      <c r="A588" s="362"/>
      <c r="B588" s="362"/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461"/>
      <c r="W588" s="465"/>
      <c r="X588" s="362"/>
      <c r="Y588" s="362"/>
      <c r="Z588" s="362"/>
    </row>
    <row r="589" spans="1:26" ht="21.75" customHeight="1" x14ac:dyDescent="0.2">
      <c r="A589" s="362"/>
      <c r="B589" s="362"/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461"/>
      <c r="W589" s="465"/>
      <c r="X589" s="362"/>
      <c r="Y589" s="362"/>
      <c r="Z589" s="362"/>
    </row>
    <row r="590" spans="1:26" ht="21.75" customHeight="1" x14ac:dyDescent="0.2">
      <c r="A590" s="362"/>
      <c r="B590" s="362"/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461"/>
      <c r="W590" s="465"/>
      <c r="X590" s="362"/>
      <c r="Y590" s="362"/>
      <c r="Z590" s="362"/>
    </row>
    <row r="591" spans="1:26" ht="21.75" customHeight="1" x14ac:dyDescent="0.2">
      <c r="A591" s="362"/>
      <c r="B591" s="362"/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461"/>
      <c r="W591" s="465"/>
      <c r="X591" s="362"/>
      <c r="Y591" s="362"/>
      <c r="Z591" s="362"/>
    </row>
    <row r="592" spans="1:26" ht="21.75" customHeight="1" x14ac:dyDescent="0.2">
      <c r="A592" s="362"/>
      <c r="B592" s="362"/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461"/>
      <c r="W592" s="465"/>
      <c r="X592" s="362"/>
      <c r="Y592" s="362"/>
      <c r="Z592" s="362"/>
    </row>
    <row r="593" spans="1:26" ht="21.75" customHeight="1" x14ac:dyDescent="0.2">
      <c r="A593" s="362"/>
      <c r="B593" s="362"/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461"/>
      <c r="W593" s="465"/>
      <c r="X593" s="362"/>
      <c r="Y593" s="362"/>
      <c r="Z593" s="362"/>
    </row>
    <row r="594" spans="1:26" ht="21.75" customHeight="1" x14ac:dyDescent="0.2">
      <c r="A594" s="362"/>
      <c r="B594" s="362"/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461"/>
      <c r="W594" s="465"/>
      <c r="X594" s="362"/>
      <c r="Y594" s="362"/>
      <c r="Z594" s="362"/>
    </row>
    <row r="595" spans="1:26" ht="21.75" customHeight="1" x14ac:dyDescent="0.2">
      <c r="A595" s="362"/>
      <c r="B595" s="362"/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461"/>
      <c r="W595" s="465"/>
      <c r="X595" s="362"/>
      <c r="Y595" s="362"/>
      <c r="Z595" s="362"/>
    </row>
    <row r="596" spans="1:26" ht="21.75" customHeight="1" x14ac:dyDescent="0.2">
      <c r="A596" s="362"/>
      <c r="B596" s="362"/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461"/>
      <c r="W596" s="465"/>
      <c r="X596" s="362"/>
      <c r="Y596" s="362"/>
      <c r="Z596" s="362"/>
    </row>
    <row r="597" spans="1:26" ht="21.75" customHeight="1" x14ac:dyDescent="0.2">
      <c r="A597" s="362"/>
      <c r="B597" s="362"/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461"/>
      <c r="W597" s="465"/>
      <c r="X597" s="362"/>
      <c r="Y597" s="362"/>
      <c r="Z597" s="362"/>
    </row>
    <row r="598" spans="1:26" ht="21.75" customHeight="1" x14ac:dyDescent="0.2">
      <c r="A598" s="362"/>
      <c r="B598" s="362"/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461"/>
      <c r="W598" s="465"/>
      <c r="X598" s="362"/>
      <c r="Y598" s="362"/>
      <c r="Z598" s="362"/>
    </row>
    <row r="599" spans="1:26" ht="21.75" customHeight="1" x14ac:dyDescent="0.2">
      <c r="A599" s="362"/>
      <c r="B599" s="362"/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461"/>
      <c r="W599" s="465"/>
      <c r="X599" s="362"/>
      <c r="Y599" s="362"/>
      <c r="Z599" s="362"/>
    </row>
    <row r="600" spans="1:26" ht="21.75" customHeight="1" x14ac:dyDescent="0.2">
      <c r="A600" s="362"/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461"/>
      <c r="W600" s="465"/>
      <c r="X600" s="362"/>
      <c r="Y600" s="362"/>
      <c r="Z600" s="362"/>
    </row>
    <row r="601" spans="1:26" ht="21.75" customHeight="1" x14ac:dyDescent="0.2">
      <c r="A601" s="362"/>
      <c r="B601" s="362"/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461"/>
      <c r="W601" s="465"/>
      <c r="X601" s="362"/>
      <c r="Y601" s="362"/>
      <c r="Z601" s="362"/>
    </row>
    <row r="602" spans="1:26" ht="21.75" customHeight="1" x14ac:dyDescent="0.2">
      <c r="A602" s="362"/>
      <c r="B602" s="362"/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461"/>
      <c r="W602" s="465"/>
      <c r="X602" s="362"/>
      <c r="Y602" s="362"/>
      <c r="Z602" s="362"/>
    </row>
    <row r="603" spans="1:26" ht="21.75" customHeight="1" x14ac:dyDescent="0.2">
      <c r="A603" s="362"/>
      <c r="B603" s="362"/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461"/>
      <c r="W603" s="465"/>
      <c r="X603" s="362"/>
      <c r="Y603" s="362"/>
      <c r="Z603" s="362"/>
    </row>
    <row r="604" spans="1:26" ht="21.75" customHeight="1" x14ac:dyDescent="0.2">
      <c r="A604" s="362"/>
      <c r="B604" s="362"/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461"/>
      <c r="W604" s="465"/>
      <c r="X604" s="362"/>
      <c r="Y604" s="362"/>
      <c r="Z604" s="362"/>
    </row>
    <row r="605" spans="1:26" ht="21.75" customHeight="1" x14ac:dyDescent="0.2">
      <c r="A605" s="362"/>
      <c r="B605" s="362"/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461"/>
      <c r="W605" s="465"/>
      <c r="X605" s="362"/>
      <c r="Y605" s="362"/>
      <c r="Z605" s="362"/>
    </row>
    <row r="606" spans="1:26" ht="21.75" customHeight="1" x14ac:dyDescent="0.2">
      <c r="A606" s="362"/>
      <c r="B606" s="362"/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461"/>
      <c r="W606" s="465"/>
      <c r="X606" s="362"/>
      <c r="Y606" s="362"/>
      <c r="Z606" s="362"/>
    </row>
    <row r="607" spans="1:26" ht="21.75" customHeight="1" x14ac:dyDescent="0.2">
      <c r="A607" s="362"/>
      <c r="B607" s="362"/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461"/>
      <c r="W607" s="465"/>
      <c r="X607" s="362"/>
      <c r="Y607" s="362"/>
      <c r="Z607" s="362"/>
    </row>
    <row r="608" spans="1:26" ht="21.75" customHeight="1" x14ac:dyDescent="0.2">
      <c r="A608" s="362"/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461"/>
      <c r="W608" s="465"/>
      <c r="X608" s="362"/>
      <c r="Y608" s="362"/>
      <c r="Z608" s="362"/>
    </row>
    <row r="609" spans="1:26" ht="21.75" customHeight="1" x14ac:dyDescent="0.2">
      <c r="A609" s="362"/>
      <c r="B609" s="362"/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461"/>
      <c r="W609" s="465"/>
      <c r="X609" s="362"/>
      <c r="Y609" s="362"/>
      <c r="Z609" s="362"/>
    </row>
    <row r="610" spans="1:26" ht="21.75" customHeight="1" x14ac:dyDescent="0.2">
      <c r="A610" s="362"/>
      <c r="B610" s="362"/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461"/>
      <c r="W610" s="465"/>
      <c r="X610" s="362"/>
      <c r="Y610" s="362"/>
      <c r="Z610" s="362"/>
    </row>
    <row r="611" spans="1:26" ht="21.75" customHeight="1" x14ac:dyDescent="0.2">
      <c r="A611" s="362"/>
      <c r="B611" s="362"/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461"/>
      <c r="W611" s="465"/>
      <c r="X611" s="362"/>
      <c r="Y611" s="362"/>
      <c r="Z611" s="362"/>
    </row>
    <row r="612" spans="1:26" ht="21.75" customHeight="1" x14ac:dyDescent="0.2">
      <c r="A612" s="362"/>
      <c r="B612" s="362"/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461"/>
      <c r="W612" s="465"/>
      <c r="X612" s="362"/>
      <c r="Y612" s="362"/>
      <c r="Z612" s="362"/>
    </row>
    <row r="613" spans="1:26" ht="21.75" customHeight="1" x14ac:dyDescent="0.2">
      <c r="A613" s="362"/>
      <c r="B613" s="362"/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461"/>
      <c r="W613" s="465"/>
      <c r="X613" s="362"/>
      <c r="Y613" s="362"/>
      <c r="Z613" s="362"/>
    </row>
    <row r="614" spans="1:26" ht="21.75" customHeight="1" x14ac:dyDescent="0.2">
      <c r="A614" s="362"/>
      <c r="B614" s="362"/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461"/>
      <c r="W614" s="465"/>
      <c r="X614" s="362"/>
      <c r="Y614" s="362"/>
      <c r="Z614" s="362"/>
    </row>
    <row r="615" spans="1:26" ht="21.75" customHeight="1" x14ac:dyDescent="0.2">
      <c r="A615" s="362"/>
      <c r="B615" s="362"/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461"/>
      <c r="W615" s="465"/>
      <c r="X615" s="362"/>
      <c r="Y615" s="362"/>
      <c r="Z615" s="362"/>
    </row>
    <row r="616" spans="1:26" ht="21.75" customHeight="1" x14ac:dyDescent="0.2">
      <c r="A616" s="362"/>
      <c r="B616" s="362"/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461"/>
      <c r="W616" s="465"/>
      <c r="X616" s="362"/>
      <c r="Y616" s="362"/>
      <c r="Z616" s="362"/>
    </row>
    <row r="617" spans="1:26" ht="21.75" customHeight="1" x14ac:dyDescent="0.2">
      <c r="A617" s="362"/>
      <c r="B617" s="362"/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461"/>
      <c r="W617" s="465"/>
      <c r="X617" s="362"/>
      <c r="Y617" s="362"/>
      <c r="Z617" s="362"/>
    </row>
    <row r="618" spans="1:26" ht="21.75" customHeight="1" x14ac:dyDescent="0.2">
      <c r="A618" s="362"/>
      <c r="B618" s="362"/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461"/>
      <c r="W618" s="465"/>
      <c r="X618" s="362"/>
      <c r="Y618" s="362"/>
      <c r="Z618" s="362"/>
    </row>
    <row r="619" spans="1:26" ht="21.75" customHeight="1" x14ac:dyDescent="0.2">
      <c r="A619" s="362"/>
      <c r="B619" s="362"/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461"/>
      <c r="W619" s="465"/>
      <c r="X619" s="362"/>
      <c r="Y619" s="362"/>
      <c r="Z619" s="362"/>
    </row>
    <row r="620" spans="1:26" ht="21.75" customHeight="1" x14ac:dyDescent="0.2">
      <c r="A620" s="362"/>
      <c r="B620" s="362"/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461"/>
      <c r="W620" s="465"/>
      <c r="X620" s="362"/>
      <c r="Y620" s="362"/>
      <c r="Z620" s="362"/>
    </row>
    <row r="621" spans="1:26" ht="21.75" customHeight="1" x14ac:dyDescent="0.2">
      <c r="A621" s="362"/>
      <c r="B621" s="362"/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461"/>
      <c r="W621" s="465"/>
      <c r="X621" s="362"/>
      <c r="Y621" s="362"/>
      <c r="Z621" s="362"/>
    </row>
    <row r="622" spans="1:26" ht="21.75" customHeight="1" x14ac:dyDescent="0.2">
      <c r="A622" s="362"/>
      <c r="B622" s="362"/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461"/>
      <c r="W622" s="465"/>
      <c r="X622" s="362"/>
      <c r="Y622" s="362"/>
      <c r="Z622" s="362"/>
    </row>
    <row r="623" spans="1:26" ht="21.75" customHeight="1" x14ac:dyDescent="0.2">
      <c r="A623" s="362"/>
      <c r="B623" s="362"/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461"/>
      <c r="W623" s="465"/>
      <c r="X623" s="362"/>
      <c r="Y623" s="362"/>
      <c r="Z623" s="362"/>
    </row>
    <row r="624" spans="1:26" ht="21.75" customHeight="1" x14ac:dyDescent="0.2">
      <c r="A624" s="362"/>
      <c r="B624" s="362"/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461"/>
      <c r="W624" s="465"/>
      <c r="X624" s="362"/>
      <c r="Y624" s="362"/>
      <c r="Z624" s="362"/>
    </row>
    <row r="625" spans="1:26" ht="21.75" customHeight="1" x14ac:dyDescent="0.2">
      <c r="A625" s="362"/>
      <c r="B625" s="362"/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461"/>
      <c r="W625" s="465"/>
      <c r="X625" s="362"/>
      <c r="Y625" s="362"/>
      <c r="Z625" s="362"/>
    </row>
    <row r="626" spans="1:26" ht="21.75" customHeight="1" x14ac:dyDescent="0.2">
      <c r="A626" s="362"/>
      <c r="B626" s="362"/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461"/>
      <c r="W626" s="465"/>
      <c r="X626" s="362"/>
      <c r="Y626" s="362"/>
      <c r="Z626" s="362"/>
    </row>
    <row r="627" spans="1:26" ht="21.75" customHeight="1" x14ac:dyDescent="0.2">
      <c r="A627" s="362"/>
      <c r="B627" s="362"/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461"/>
      <c r="W627" s="465"/>
      <c r="X627" s="362"/>
      <c r="Y627" s="362"/>
      <c r="Z627" s="362"/>
    </row>
    <row r="628" spans="1:26" ht="21.75" customHeight="1" x14ac:dyDescent="0.2">
      <c r="A628" s="362"/>
      <c r="B628" s="362"/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461"/>
      <c r="W628" s="465"/>
      <c r="X628" s="362"/>
      <c r="Y628" s="362"/>
      <c r="Z628" s="362"/>
    </row>
    <row r="629" spans="1:26" ht="21.75" customHeight="1" x14ac:dyDescent="0.2">
      <c r="A629" s="362"/>
      <c r="B629" s="362"/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461"/>
      <c r="W629" s="465"/>
      <c r="X629" s="362"/>
      <c r="Y629" s="362"/>
      <c r="Z629" s="362"/>
    </row>
    <row r="630" spans="1:26" ht="21.75" customHeight="1" x14ac:dyDescent="0.2">
      <c r="A630" s="362"/>
      <c r="B630" s="362"/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461"/>
      <c r="W630" s="465"/>
      <c r="X630" s="362"/>
      <c r="Y630" s="362"/>
      <c r="Z630" s="362"/>
    </row>
    <row r="631" spans="1:26" ht="21.75" customHeight="1" x14ac:dyDescent="0.2">
      <c r="A631" s="362"/>
      <c r="B631" s="362"/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461"/>
      <c r="W631" s="465"/>
      <c r="X631" s="362"/>
      <c r="Y631" s="362"/>
      <c r="Z631" s="362"/>
    </row>
    <row r="632" spans="1:26" ht="21.75" customHeight="1" x14ac:dyDescent="0.2">
      <c r="A632" s="362"/>
      <c r="B632" s="362"/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461"/>
      <c r="W632" s="465"/>
      <c r="X632" s="362"/>
      <c r="Y632" s="362"/>
      <c r="Z632" s="362"/>
    </row>
    <row r="633" spans="1:26" ht="21.75" customHeight="1" x14ac:dyDescent="0.2">
      <c r="A633" s="362"/>
      <c r="B633" s="362"/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461"/>
      <c r="W633" s="465"/>
      <c r="X633" s="362"/>
      <c r="Y633" s="362"/>
      <c r="Z633" s="362"/>
    </row>
    <row r="634" spans="1:26" ht="21.75" customHeight="1" x14ac:dyDescent="0.2">
      <c r="A634" s="362"/>
      <c r="B634" s="362"/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461"/>
      <c r="W634" s="465"/>
      <c r="X634" s="362"/>
      <c r="Y634" s="362"/>
      <c r="Z634" s="362"/>
    </row>
    <row r="635" spans="1:26" ht="21.75" customHeight="1" x14ac:dyDescent="0.2">
      <c r="A635" s="362"/>
      <c r="B635" s="362"/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461"/>
      <c r="W635" s="465"/>
      <c r="X635" s="362"/>
      <c r="Y635" s="362"/>
      <c r="Z635" s="362"/>
    </row>
    <row r="636" spans="1:26" ht="21.75" customHeight="1" x14ac:dyDescent="0.2">
      <c r="A636" s="362"/>
      <c r="B636" s="362"/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461"/>
      <c r="W636" s="465"/>
      <c r="X636" s="362"/>
      <c r="Y636" s="362"/>
      <c r="Z636" s="362"/>
    </row>
    <row r="637" spans="1:26" ht="21.75" customHeight="1" x14ac:dyDescent="0.2">
      <c r="A637" s="362"/>
      <c r="B637" s="362"/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461"/>
      <c r="W637" s="465"/>
      <c r="X637" s="362"/>
      <c r="Y637" s="362"/>
      <c r="Z637" s="362"/>
    </row>
    <row r="638" spans="1:26" ht="21.75" customHeight="1" x14ac:dyDescent="0.2">
      <c r="A638" s="362"/>
      <c r="B638" s="362"/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461"/>
      <c r="W638" s="465"/>
      <c r="X638" s="362"/>
      <c r="Y638" s="362"/>
      <c r="Z638" s="362"/>
    </row>
    <row r="639" spans="1:26" ht="21.75" customHeight="1" x14ac:dyDescent="0.2">
      <c r="A639" s="362"/>
      <c r="B639" s="362"/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461"/>
      <c r="W639" s="465"/>
      <c r="X639" s="362"/>
      <c r="Y639" s="362"/>
      <c r="Z639" s="362"/>
    </row>
    <row r="640" spans="1:26" ht="21.75" customHeight="1" x14ac:dyDescent="0.2">
      <c r="A640" s="362"/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461"/>
      <c r="W640" s="465"/>
      <c r="X640" s="362"/>
      <c r="Y640" s="362"/>
      <c r="Z640" s="362"/>
    </row>
    <row r="641" spans="1:26" ht="21.75" customHeight="1" x14ac:dyDescent="0.2">
      <c r="A641" s="362"/>
      <c r="B641" s="362"/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461"/>
      <c r="W641" s="465"/>
      <c r="X641" s="362"/>
      <c r="Y641" s="362"/>
      <c r="Z641" s="362"/>
    </row>
    <row r="642" spans="1:26" ht="21.75" customHeight="1" x14ac:dyDescent="0.2">
      <c r="A642" s="362"/>
      <c r="B642" s="362"/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461"/>
      <c r="W642" s="465"/>
      <c r="X642" s="362"/>
      <c r="Y642" s="362"/>
      <c r="Z642" s="362"/>
    </row>
    <row r="643" spans="1:26" ht="21.75" customHeight="1" x14ac:dyDescent="0.2">
      <c r="A643" s="362"/>
      <c r="B643" s="362"/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461"/>
      <c r="W643" s="465"/>
      <c r="X643" s="362"/>
      <c r="Y643" s="362"/>
      <c r="Z643" s="362"/>
    </row>
    <row r="644" spans="1:26" ht="21.75" customHeight="1" x14ac:dyDescent="0.2">
      <c r="A644" s="362"/>
      <c r="B644" s="362"/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461"/>
      <c r="W644" s="465"/>
      <c r="X644" s="362"/>
      <c r="Y644" s="362"/>
      <c r="Z644" s="362"/>
    </row>
    <row r="645" spans="1:26" ht="21.75" customHeight="1" x14ac:dyDescent="0.2">
      <c r="A645" s="362"/>
      <c r="B645" s="362"/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461"/>
      <c r="W645" s="465"/>
      <c r="X645" s="362"/>
      <c r="Y645" s="362"/>
      <c r="Z645" s="362"/>
    </row>
    <row r="646" spans="1:26" ht="21.75" customHeight="1" x14ac:dyDescent="0.2">
      <c r="A646" s="362"/>
      <c r="B646" s="362"/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461"/>
      <c r="W646" s="465"/>
      <c r="X646" s="362"/>
      <c r="Y646" s="362"/>
      <c r="Z646" s="362"/>
    </row>
    <row r="647" spans="1:26" ht="21.75" customHeight="1" x14ac:dyDescent="0.2">
      <c r="A647" s="362"/>
      <c r="B647" s="362"/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461"/>
      <c r="W647" s="465"/>
      <c r="X647" s="362"/>
      <c r="Y647" s="362"/>
      <c r="Z647" s="362"/>
    </row>
    <row r="648" spans="1:26" ht="21.75" customHeight="1" x14ac:dyDescent="0.2">
      <c r="A648" s="362"/>
      <c r="B648" s="362"/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461"/>
      <c r="W648" s="465"/>
      <c r="X648" s="362"/>
      <c r="Y648" s="362"/>
      <c r="Z648" s="362"/>
    </row>
    <row r="649" spans="1:26" ht="21.75" customHeight="1" x14ac:dyDescent="0.2">
      <c r="A649" s="362"/>
      <c r="B649" s="362"/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461"/>
      <c r="W649" s="465"/>
      <c r="X649" s="362"/>
      <c r="Y649" s="362"/>
      <c r="Z649" s="362"/>
    </row>
    <row r="650" spans="1:26" ht="21.75" customHeight="1" x14ac:dyDescent="0.2">
      <c r="A650" s="362"/>
      <c r="B650" s="362"/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461"/>
      <c r="W650" s="465"/>
      <c r="X650" s="362"/>
      <c r="Y650" s="362"/>
      <c r="Z650" s="362"/>
    </row>
    <row r="651" spans="1:26" ht="21.75" customHeight="1" x14ac:dyDescent="0.2">
      <c r="A651" s="362"/>
      <c r="B651" s="362"/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461"/>
      <c r="W651" s="465"/>
      <c r="X651" s="362"/>
      <c r="Y651" s="362"/>
      <c r="Z651" s="362"/>
    </row>
    <row r="652" spans="1:26" ht="21.75" customHeight="1" x14ac:dyDescent="0.2">
      <c r="A652" s="362"/>
      <c r="B652" s="362"/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461"/>
      <c r="W652" s="465"/>
      <c r="X652" s="362"/>
      <c r="Y652" s="362"/>
      <c r="Z652" s="362"/>
    </row>
    <row r="653" spans="1:26" ht="21.75" customHeight="1" x14ac:dyDescent="0.2">
      <c r="A653" s="362"/>
      <c r="B653" s="362"/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461"/>
      <c r="W653" s="465"/>
      <c r="X653" s="362"/>
      <c r="Y653" s="362"/>
      <c r="Z653" s="362"/>
    </row>
    <row r="654" spans="1:26" ht="21.75" customHeight="1" x14ac:dyDescent="0.2">
      <c r="A654" s="362"/>
      <c r="B654" s="362"/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461"/>
      <c r="W654" s="465"/>
      <c r="X654" s="362"/>
      <c r="Y654" s="362"/>
      <c r="Z654" s="362"/>
    </row>
    <row r="655" spans="1:26" ht="21.75" customHeight="1" x14ac:dyDescent="0.2">
      <c r="A655" s="362"/>
      <c r="B655" s="362"/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461"/>
      <c r="W655" s="465"/>
      <c r="X655" s="362"/>
      <c r="Y655" s="362"/>
      <c r="Z655" s="362"/>
    </row>
    <row r="656" spans="1:26" ht="21.75" customHeight="1" x14ac:dyDescent="0.2">
      <c r="A656" s="362"/>
      <c r="B656" s="362"/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461"/>
      <c r="W656" s="465"/>
      <c r="X656" s="362"/>
      <c r="Y656" s="362"/>
      <c r="Z656" s="362"/>
    </row>
    <row r="657" spans="1:26" ht="21.75" customHeight="1" x14ac:dyDescent="0.2">
      <c r="A657" s="362"/>
      <c r="B657" s="362"/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461"/>
      <c r="W657" s="465"/>
      <c r="X657" s="362"/>
      <c r="Y657" s="362"/>
      <c r="Z657" s="362"/>
    </row>
    <row r="658" spans="1:26" ht="21.75" customHeight="1" x14ac:dyDescent="0.2">
      <c r="A658" s="362"/>
      <c r="B658" s="362"/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461"/>
      <c r="W658" s="465"/>
      <c r="X658" s="362"/>
      <c r="Y658" s="362"/>
      <c r="Z658" s="362"/>
    </row>
    <row r="659" spans="1:26" ht="21.75" customHeight="1" x14ac:dyDescent="0.2">
      <c r="A659" s="362"/>
      <c r="B659" s="362"/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461"/>
      <c r="W659" s="465"/>
      <c r="X659" s="362"/>
      <c r="Y659" s="362"/>
      <c r="Z659" s="362"/>
    </row>
    <row r="660" spans="1:26" ht="21.75" customHeight="1" x14ac:dyDescent="0.2">
      <c r="A660" s="362"/>
      <c r="B660" s="362"/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461"/>
      <c r="W660" s="465"/>
      <c r="X660" s="362"/>
      <c r="Y660" s="362"/>
      <c r="Z660" s="362"/>
    </row>
    <row r="661" spans="1:26" ht="21.75" customHeight="1" x14ac:dyDescent="0.2">
      <c r="A661" s="362"/>
      <c r="B661" s="362"/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461"/>
      <c r="W661" s="465"/>
      <c r="X661" s="362"/>
      <c r="Y661" s="362"/>
      <c r="Z661" s="362"/>
    </row>
    <row r="662" spans="1:26" ht="21.75" customHeight="1" x14ac:dyDescent="0.2">
      <c r="A662" s="362"/>
      <c r="B662" s="362"/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461"/>
      <c r="W662" s="465"/>
      <c r="X662" s="362"/>
      <c r="Y662" s="362"/>
      <c r="Z662" s="362"/>
    </row>
    <row r="663" spans="1:26" ht="21.75" customHeight="1" x14ac:dyDescent="0.2">
      <c r="A663" s="362"/>
      <c r="B663" s="362"/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461"/>
      <c r="W663" s="465"/>
      <c r="X663" s="362"/>
      <c r="Y663" s="362"/>
      <c r="Z663" s="362"/>
    </row>
    <row r="664" spans="1:26" ht="21.75" customHeight="1" x14ac:dyDescent="0.2">
      <c r="A664" s="362"/>
      <c r="B664" s="362"/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461"/>
      <c r="W664" s="465"/>
      <c r="X664" s="362"/>
      <c r="Y664" s="362"/>
      <c r="Z664" s="362"/>
    </row>
    <row r="665" spans="1:26" ht="21.75" customHeight="1" x14ac:dyDescent="0.2">
      <c r="A665" s="362"/>
      <c r="B665" s="362"/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461"/>
      <c r="W665" s="465"/>
      <c r="X665" s="362"/>
      <c r="Y665" s="362"/>
      <c r="Z665" s="362"/>
    </row>
    <row r="666" spans="1:26" ht="21.75" customHeight="1" x14ac:dyDescent="0.2">
      <c r="A666" s="362"/>
      <c r="B666" s="362"/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461"/>
      <c r="W666" s="465"/>
      <c r="X666" s="362"/>
      <c r="Y666" s="362"/>
      <c r="Z666" s="362"/>
    </row>
    <row r="667" spans="1:26" ht="21.75" customHeight="1" x14ac:dyDescent="0.2">
      <c r="A667" s="362"/>
      <c r="B667" s="362"/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461"/>
      <c r="W667" s="465"/>
      <c r="X667" s="362"/>
      <c r="Y667" s="362"/>
      <c r="Z667" s="362"/>
    </row>
    <row r="668" spans="1:26" ht="21.75" customHeight="1" x14ac:dyDescent="0.2">
      <c r="A668" s="362"/>
      <c r="B668" s="362"/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461"/>
      <c r="W668" s="465"/>
      <c r="X668" s="362"/>
      <c r="Y668" s="362"/>
      <c r="Z668" s="362"/>
    </row>
    <row r="669" spans="1:26" ht="21.75" customHeight="1" x14ac:dyDescent="0.2">
      <c r="A669" s="362"/>
      <c r="B669" s="362"/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461"/>
      <c r="W669" s="465"/>
      <c r="X669" s="362"/>
      <c r="Y669" s="362"/>
      <c r="Z669" s="362"/>
    </row>
    <row r="670" spans="1:26" ht="21.75" customHeight="1" x14ac:dyDescent="0.2">
      <c r="A670" s="362"/>
      <c r="B670" s="362"/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461"/>
      <c r="W670" s="465"/>
      <c r="X670" s="362"/>
      <c r="Y670" s="362"/>
      <c r="Z670" s="362"/>
    </row>
    <row r="671" spans="1:26" ht="21.75" customHeight="1" x14ac:dyDescent="0.2">
      <c r="A671" s="362"/>
      <c r="B671" s="362"/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461"/>
      <c r="W671" s="465"/>
      <c r="X671" s="362"/>
      <c r="Y671" s="362"/>
      <c r="Z671" s="362"/>
    </row>
    <row r="672" spans="1:26" ht="21.75" customHeight="1" x14ac:dyDescent="0.2">
      <c r="A672" s="362"/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461"/>
      <c r="W672" s="465"/>
      <c r="X672" s="362"/>
      <c r="Y672" s="362"/>
      <c r="Z672" s="362"/>
    </row>
    <row r="673" spans="1:26" ht="21.75" customHeight="1" x14ac:dyDescent="0.2">
      <c r="A673" s="362"/>
      <c r="B673" s="362"/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461"/>
      <c r="W673" s="465"/>
      <c r="X673" s="362"/>
      <c r="Y673" s="362"/>
      <c r="Z673" s="362"/>
    </row>
    <row r="674" spans="1:26" ht="21.75" customHeight="1" x14ac:dyDescent="0.2">
      <c r="A674" s="362"/>
      <c r="B674" s="362"/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461"/>
      <c r="W674" s="465"/>
      <c r="X674" s="362"/>
      <c r="Y674" s="362"/>
      <c r="Z674" s="362"/>
    </row>
    <row r="675" spans="1:26" ht="21.75" customHeight="1" x14ac:dyDescent="0.2">
      <c r="A675" s="362"/>
      <c r="B675" s="362"/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461"/>
      <c r="W675" s="465"/>
      <c r="X675" s="362"/>
      <c r="Y675" s="362"/>
      <c r="Z675" s="362"/>
    </row>
    <row r="676" spans="1:26" ht="21.75" customHeight="1" x14ac:dyDescent="0.2">
      <c r="A676" s="362"/>
      <c r="B676" s="362"/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461"/>
      <c r="W676" s="465"/>
      <c r="X676" s="362"/>
      <c r="Y676" s="362"/>
      <c r="Z676" s="362"/>
    </row>
    <row r="677" spans="1:26" ht="21.75" customHeight="1" x14ac:dyDescent="0.2">
      <c r="A677" s="362"/>
      <c r="B677" s="362"/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461"/>
      <c r="W677" s="465"/>
      <c r="X677" s="362"/>
      <c r="Y677" s="362"/>
      <c r="Z677" s="362"/>
    </row>
    <row r="678" spans="1:26" ht="21.75" customHeight="1" x14ac:dyDescent="0.2">
      <c r="A678" s="362"/>
      <c r="B678" s="362"/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461"/>
      <c r="W678" s="465"/>
      <c r="X678" s="362"/>
      <c r="Y678" s="362"/>
      <c r="Z678" s="362"/>
    </row>
    <row r="679" spans="1:26" ht="21.75" customHeight="1" x14ac:dyDescent="0.2">
      <c r="A679" s="362"/>
      <c r="B679" s="362"/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461"/>
      <c r="W679" s="465"/>
      <c r="X679" s="362"/>
      <c r="Y679" s="362"/>
      <c r="Z679" s="362"/>
    </row>
    <row r="680" spans="1:26" ht="21.75" customHeight="1" x14ac:dyDescent="0.2">
      <c r="A680" s="362"/>
      <c r="B680" s="362"/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461"/>
      <c r="W680" s="465"/>
      <c r="X680" s="362"/>
      <c r="Y680" s="362"/>
      <c r="Z680" s="362"/>
    </row>
    <row r="681" spans="1:26" ht="21.75" customHeight="1" x14ac:dyDescent="0.2">
      <c r="A681" s="362"/>
      <c r="B681" s="362"/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461"/>
      <c r="W681" s="465"/>
      <c r="X681" s="362"/>
      <c r="Y681" s="362"/>
      <c r="Z681" s="362"/>
    </row>
    <row r="682" spans="1:26" ht="21.75" customHeight="1" x14ac:dyDescent="0.2">
      <c r="A682" s="362"/>
      <c r="B682" s="362"/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461"/>
      <c r="W682" s="465"/>
      <c r="X682" s="362"/>
      <c r="Y682" s="362"/>
      <c r="Z682" s="362"/>
    </row>
    <row r="683" spans="1:26" ht="21.75" customHeight="1" x14ac:dyDescent="0.2">
      <c r="A683" s="362"/>
      <c r="B683" s="362"/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461"/>
      <c r="W683" s="465"/>
      <c r="X683" s="362"/>
      <c r="Y683" s="362"/>
      <c r="Z683" s="362"/>
    </row>
    <row r="684" spans="1:26" ht="21.75" customHeight="1" x14ac:dyDescent="0.2">
      <c r="A684" s="362"/>
      <c r="B684" s="362"/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461"/>
      <c r="W684" s="465"/>
      <c r="X684" s="362"/>
      <c r="Y684" s="362"/>
      <c r="Z684" s="362"/>
    </row>
    <row r="685" spans="1:26" ht="21.75" customHeight="1" x14ac:dyDescent="0.2">
      <c r="A685" s="362"/>
      <c r="B685" s="362"/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461"/>
      <c r="W685" s="465"/>
      <c r="X685" s="362"/>
      <c r="Y685" s="362"/>
      <c r="Z685" s="362"/>
    </row>
    <row r="686" spans="1:26" ht="21.75" customHeight="1" x14ac:dyDescent="0.2">
      <c r="A686" s="362"/>
      <c r="B686" s="362"/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461"/>
      <c r="W686" s="465"/>
      <c r="X686" s="362"/>
      <c r="Y686" s="362"/>
      <c r="Z686" s="362"/>
    </row>
    <row r="687" spans="1:26" ht="21.75" customHeight="1" x14ac:dyDescent="0.2">
      <c r="A687" s="362"/>
      <c r="B687" s="362"/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461"/>
      <c r="W687" s="465"/>
      <c r="X687" s="362"/>
      <c r="Y687" s="362"/>
      <c r="Z687" s="362"/>
    </row>
    <row r="688" spans="1:26" ht="21.75" customHeight="1" x14ac:dyDescent="0.2">
      <c r="A688" s="362"/>
      <c r="B688" s="362"/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461"/>
      <c r="W688" s="465"/>
      <c r="X688" s="362"/>
      <c r="Y688" s="362"/>
      <c r="Z688" s="362"/>
    </row>
    <row r="689" spans="1:26" ht="21.75" customHeight="1" x14ac:dyDescent="0.2">
      <c r="A689" s="362"/>
      <c r="B689" s="362"/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461"/>
      <c r="W689" s="465"/>
      <c r="X689" s="362"/>
      <c r="Y689" s="362"/>
      <c r="Z689" s="362"/>
    </row>
    <row r="690" spans="1:26" ht="21.75" customHeight="1" x14ac:dyDescent="0.2">
      <c r="A690" s="362"/>
      <c r="B690" s="362"/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461"/>
      <c r="W690" s="465"/>
      <c r="X690" s="362"/>
      <c r="Y690" s="362"/>
      <c r="Z690" s="362"/>
    </row>
    <row r="691" spans="1:26" ht="21.75" customHeight="1" x14ac:dyDescent="0.2">
      <c r="A691" s="362"/>
      <c r="B691" s="362"/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461"/>
      <c r="W691" s="465"/>
      <c r="X691" s="362"/>
      <c r="Y691" s="362"/>
      <c r="Z691" s="362"/>
    </row>
    <row r="692" spans="1:26" ht="21.75" customHeight="1" x14ac:dyDescent="0.2">
      <c r="A692" s="362"/>
      <c r="B692" s="362"/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461"/>
      <c r="W692" s="465"/>
      <c r="X692" s="362"/>
      <c r="Y692" s="362"/>
      <c r="Z692" s="362"/>
    </row>
    <row r="693" spans="1:26" ht="21.75" customHeight="1" x14ac:dyDescent="0.2">
      <c r="A693" s="362"/>
      <c r="B693" s="362"/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461"/>
      <c r="W693" s="465"/>
      <c r="X693" s="362"/>
      <c r="Y693" s="362"/>
      <c r="Z693" s="362"/>
    </row>
    <row r="694" spans="1:26" ht="21.75" customHeight="1" x14ac:dyDescent="0.2">
      <c r="A694" s="362"/>
      <c r="B694" s="362"/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461"/>
      <c r="W694" s="465"/>
      <c r="X694" s="362"/>
      <c r="Y694" s="362"/>
      <c r="Z694" s="362"/>
    </row>
    <row r="695" spans="1:26" ht="21.75" customHeight="1" x14ac:dyDescent="0.2">
      <c r="A695" s="362"/>
      <c r="B695" s="362"/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461"/>
      <c r="W695" s="465"/>
      <c r="X695" s="362"/>
      <c r="Y695" s="362"/>
      <c r="Z695" s="362"/>
    </row>
    <row r="696" spans="1:26" ht="21.75" customHeight="1" x14ac:dyDescent="0.2">
      <c r="A696" s="362"/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461"/>
      <c r="W696" s="465"/>
      <c r="X696" s="362"/>
      <c r="Y696" s="362"/>
      <c r="Z696" s="362"/>
    </row>
    <row r="697" spans="1:26" ht="21.75" customHeight="1" x14ac:dyDescent="0.2">
      <c r="A697" s="362"/>
      <c r="B697" s="362"/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461"/>
      <c r="W697" s="465"/>
      <c r="X697" s="362"/>
      <c r="Y697" s="362"/>
      <c r="Z697" s="362"/>
    </row>
    <row r="698" spans="1:26" ht="21.75" customHeight="1" x14ac:dyDescent="0.2">
      <c r="A698" s="362"/>
      <c r="B698" s="362"/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461"/>
      <c r="W698" s="465"/>
      <c r="X698" s="362"/>
      <c r="Y698" s="362"/>
      <c r="Z698" s="362"/>
    </row>
    <row r="699" spans="1:26" ht="21.75" customHeight="1" x14ac:dyDescent="0.2">
      <c r="A699" s="362"/>
      <c r="B699" s="362"/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461"/>
      <c r="W699" s="465"/>
      <c r="X699" s="362"/>
      <c r="Y699" s="362"/>
      <c r="Z699" s="362"/>
    </row>
    <row r="700" spans="1:26" ht="21.75" customHeight="1" x14ac:dyDescent="0.2">
      <c r="A700" s="362"/>
      <c r="B700" s="362"/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461"/>
      <c r="W700" s="465"/>
      <c r="X700" s="362"/>
      <c r="Y700" s="362"/>
      <c r="Z700" s="362"/>
    </row>
    <row r="701" spans="1:26" ht="21.75" customHeight="1" x14ac:dyDescent="0.2">
      <c r="A701" s="362"/>
      <c r="B701" s="362"/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461"/>
      <c r="W701" s="465"/>
      <c r="X701" s="362"/>
      <c r="Y701" s="362"/>
      <c r="Z701" s="362"/>
    </row>
    <row r="702" spans="1:26" ht="21.75" customHeight="1" x14ac:dyDescent="0.2">
      <c r="A702" s="362"/>
      <c r="B702" s="362"/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461"/>
      <c r="W702" s="465"/>
      <c r="X702" s="362"/>
      <c r="Y702" s="362"/>
      <c r="Z702" s="362"/>
    </row>
    <row r="703" spans="1:26" ht="21.75" customHeight="1" x14ac:dyDescent="0.2">
      <c r="A703" s="362"/>
      <c r="B703" s="362"/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461"/>
      <c r="W703" s="465"/>
      <c r="X703" s="362"/>
      <c r="Y703" s="362"/>
      <c r="Z703" s="362"/>
    </row>
    <row r="704" spans="1:26" ht="21.75" customHeight="1" x14ac:dyDescent="0.2">
      <c r="A704" s="362"/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461"/>
      <c r="W704" s="465"/>
      <c r="X704" s="362"/>
      <c r="Y704" s="362"/>
      <c r="Z704" s="362"/>
    </row>
    <row r="705" spans="1:26" ht="21.75" customHeight="1" x14ac:dyDescent="0.2">
      <c r="A705" s="362"/>
      <c r="B705" s="362"/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461"/>
      <c r="W705" s="465"/>
      <c r="X705" s="362"/>
      <c r="Y705" s="362"/>
      <c r="Z705" s="362"/>
    </row>
    <row r="706" spans="1:26" ht="21.75" customHeight="1" x14ac:dyDescent="0.2">
      <c r="A706" s="362"/>
      <c r="B706" s="362"/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461"/>
      <c r="W706" s="465"/>
      <c r="X706" s="362"/>
      <c r="Y706" s="362"/>
      <c r="Z706" s="362"/>
    </row>
    <row r="707" spans="1:26" ht="21.75" customHeight="1" x14ac:dyDescent="0.2">
      <c r="A707" s="362"/>
      <c r="B707" s="362"/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461"/>
      <c r="W707" s="465"/>
      <c r="X707" s="362"/>
      <c r="Y707" s="362"/>
      <c r="Z707" s="362"/>
    </row>
    <row r="708" spans="1:26" ht="21.75" customHeight="1" x14ac:dyDescent="0.2">
      <c r="A708" s="362"/>
      <c r="B708" s="362"/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461"/>
      <c r="W708" s="465"/>
      <c r="X708" s="362"/>
      <c r="Y708" s="362"/>
      <c r="Z708" s="362"/>
    </row>
    <row r="709" spans="1:26" ht="21.75" customHeight="1" x14ac:dyDescent="0.2">
      <c r="A709" s="362"/>
      <c r="B709" s="362"/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461"/>
      <c r="W709" s="465"/>
      <c r="X709" s="362"/>
      <c r="Y709" s="362"/>
      <c r="Z709" s="362"/>
    </row>
    <row r="710" spans="1:26" ht="21.75" customHeight="1" x14ac:dyDescent="0.2">
      <c r="A710" s="362"/>
      <c r="B710" s="362"/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461"/>
      <c r="W710" s="465"/>
      <c r="X710" s="362"/>
      <c r="Y710" s="362"/>
      <c r="Z710" s="362"/>
    </row>
    <row r="711" spans="1:26" ht="21.75" customHeight="1" x14ac:dyDescent="0.2">
      <c r="A711" s="362"/>
      <c r="B711" s="362"/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461"/>
      <c r="W711" s="465"/>
      <c r="X711" s="362"/>
      <c r="Y711" s="362"/>
      <c r="Z711" s="362"/>
    </row>
    <row r="712" spans="1:26" ht="21.75" customHeight="1" x14ac:dyDescent="0.2">
      <c r="A712" s="362"/>
      <c r="B712" s="362"/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461"/>
      <c r="W712" s="465"/>
      <c r="X712" s="362"/>
      <c r="Y712" s="362"/>
      <c r="Z712" s="362"/>
    </row>
    <row r="713" spans="1:26" ht="21.75" customHeight="1" x14ac:dyDescent="0.2">
      <c r="A713" s="362"/>
      <c r="B713" s="362"/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461"/>
      <c r="W713" s="465"/>
      <c r="X713" s="362"/>
      <c r="Y713" s="362"/>
      <c r="Z713" s="362"/>
    </row>
    <row r="714" spans="1:26" ht="21.75" customHeight="1" x14ac:dyDescent="0.2">
      <c r="A714" s="362"/>
      <c r="B714" s="362"/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461"/>
      <c r="W714" s="465"/>
      <c r="X714" s="362"/>
      <c r="Y714" s="362"/>
      <c r="Z714" s="362"/>
    </row>
    <row r="715" spans="1:26" ht="21.75" customHeight="1" x14ac:dyDescent="0.2">
      <c r="A715" s="362"/>
      <c r="B715" s="362"/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461"/>
      <c r="W715" s="465"/>
      <c r="X715" s="362"/>
      <c r="Y715" s="362"/>
      <c r="Z715" s="362"/>
    </row>
    <row r="716" spans="1:26" ht="21.75" customHeight="1" x14ac:dyDescent="0.2">
      <c r="A716" s="362"/>
      <c r="B716" s="362"/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461"/>
      <c r="W716" s="465"/>
      <c r="X716" s="362"/>
      <c r="Y716" s="362"/>
      <c r="Z716" s="362"/>
    </row>
    <row r="717" spans="1:26" ht="21.75" customHeight="1" x14ac:dyDescent="0.2">
      <c r="A717" s="362"/>
      <c r="B717" s="362"/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461"/>
      <c r="W717" s="465"/>
      <c r="X717" s="362"/>
      <c r="Y717" s="362"/>
      <c r="Z717" s="362"/>
    </row>
    <row r="718" spans="1:26" ht="21.75" customHeight="1" x14ac:dyDescent="0.2">
      <c r="A718" s="362"/>
      <c r="B718" s="362"/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461"/>
      <c r="W718" s="465"/>
      <c r="X718" s="362"/>
      <c r="Y718" s="362"/>
      <c r="Z718" s="362"/>
    </row>
    <row r="719" spans="1:26" ht="21.75" customHeight="1" x14ac:dyDescent="0.2">
      <c r="A719" s="362"/>
      <c r="B719" s="362"/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461"/>
      <c r="W719" s="465"/>
      <c r="X719" s="362"/>
      <c r="Y719" s="362"/>
      <c r="Z719" s="362"/>
    </row>
    <row r="720" spans="1:26" ht="21.75" customHeight="1" x14ac:dyDescent="0.2">
      <c r="A720" s="362"/>
      <c r="B720" s="362"/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461"/>
      <c r="W720" s="465"/>
      <c r="X720" s="362"/>
      <c r="Y720" s="362"/>
      <c r="Z720" s="362"/>
    </row>
    <row r="721" spans="1:26" ht="21.75" customHeight="1" x14ac:dyDescent="0.2">
      <c r="A721" s="362"/>
      <c r="B721" s="362"/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461"/>
      <c r="W721" s="465"/>
      <c r="X721" s="362"/>
      <c r="Y721" s="362"/>
      <c r="Z721" s="362"/>
    </row>
    <row r="722" spans="1:26" ht="21.75" customHeight="1" x14ac:dyDescent="0.2">
      <c r="A722" s="362"/>
      <c r="B722" s="362"/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461"/>
      <c r="W722" s="465"/>
      <c r="X722" s="362"/>
      <c r="Y722" s="362"/>
      <c r="Z722" s="362"/>
    </row>
    <row r="723" spans="1:26" ht="21.75" customHeight="1" x14ac:dyDescent="0.2">
      <c r="A723" s="362"/>
      <c r="B723" s="362"/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461"/>
      <c r="W723" s="465"/>
      <c r="X723" s="362"/>
      <c r="Y723" s="362"/>
      <c r="Z723" s="362"/>
    </row>
    <row r="724" spans="1:26" ht="21.75" customHeight="1" x14ac:dyDescent="0.2">
      <c r="A724" s="362"/>
      <c r="B724" s="362"/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461"/>
      <c r="W724" s="465"/>
      <c r="X724" s="362"/>
      <c r="Y724" s="362"/>
      <c r="Z724" s="362"/>
    </row>
    <row r="725" spans="1:26" ht="21.75" customHeight="1" x14ac:dyDescent="0.2">
      <c r="A725" s="362"/>
      <c r="B725" s="362"/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461"/>
      <c r="W725" s="465"/>
      <c r="X725" s="362"/>
      <c r="Y725" s="362"/>
      <c r="Z725" s="362"/>
    </row>
    <row r="726" spans="1:26" ht="21.75" customHeight="1" x14ac:dyDescent="0.2">
      <c r="A726" s="362"/>
      <c r="B726" s="362"/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461"/>
      <c r="W726" s="465"/>
      <c r="X726" s="362"/>
      <c r="Y726" s="362"/>
      <c r="Z726" s="362"/>
    </row>
    <row r="727" spans="1:26" ht="21.75" customHeight="1" x14ac:dyDescent="0.2">
      <c r="A727" s="362"/>
      <c r="B727" s="362"/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461"/>
      <c r="W727" s="465"/>
      <c r="X727" s="362"/>
      <c r="Y727" s="362"/>
      <c r="Z727" s="362"/>
    </row>
    <row r="728" spans="1:26" ht="21.75" customHeight="1" x14ac:dyDescent="0.2">
      <c r="A728" s="362"/>
      <c r="B728" s="362"/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461"/>
      <c r="W728" s="465"/>
      <c r="X728" s="362"/>
      <c r="Y728" s="362"/>
      <c r="Z728" s="362"/>
    </row>
    <row r="729" spans="1:26" ht="21.75" customHeight="1" x14ac:dyDescent="0.2">
      <c r="A729" s="362"/>
      <c r="B729" s="362"/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461"/>
      <c r="W729" s="465"/>
      <c r="X729" s="362"/>
      <c r="Y729" s="362"/>
      <c r="Z729" s="362"/>
    </row>
    <row r="730" spans="1:26" ht="21.75" customHeight="1" x14ac:dyDescent="0.2">
      <c r="A730" s="362"/>
      <c r="B730" s="362"/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461"/>
      <c r="W730" s="465"/>
      <c r="X730" s="362"/>
      <c r="Y730" s="362"/>
      <c r="Z730" s="362"/>
    </row>
    <row r="731" spans="1:26" ht="21.75" customHeight="1" x14ac:dyDescent="0.2">
      <c r="A731" s="362"/>
      <c r="B731" s="362"/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461"/>
      <c r="W731" s="465"/>
      <c r="X731" s="362"/>
      <c r="Y731" s="362"/>
      <c r="Z731" s="362"/>
    </row>
    <row r="732" spans="1:26" ht="21.75" customHeight="1" x14ac:dyDescent="0.2">
      <c r="A732" s="362"/>
      <c r="B732" s="362"/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461"/>
      <c r="W732" s="465"/>
      <c r="X732" s="362"/>
      <c r="Y732" s="362"/>
      <c r="Z732" s="362"/>
    </row>
    <row r="733" spans="1:26" ht="21.75" customHeight="1" x14ac:dyDescent="0.2">
      <c r="A733" s="362"/>
      <c r="B733" s="362"/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461"/>
      <c r="W733" s="465"/>
      <c r="X733" s="362"/>
      <c r="Y733" s="362"/>
      <c r="Z733" s="362"/>
    </row>
    <row r="734" spans="1:26" ht="21.75" customHeight="1" x14ac:dyDescent="0.2">
      <c r="A734" s="362"/>
      <c r="B734" s="362"/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461"/>
      <c r="W734" s="465"/>
      <c r="X734" s="362"/>
      <c r="Y734" s="362"/>
      <c r="Z734" s="362"/>
    </row>
    <row r="735" spans="1:26" ht="21.75" customHeight="1" x14ac:dyDescent="0.2">
      <c r="A735" s="362"/>
      <c r="B735" s="362"/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461"/>
      <c r="W735" s="465"/>
      <c r="X735" s="362"/>
      <c r="Y735" s="362"/>
      <c r="Z735" s="362"/>
    </row>
    <row r="736" spans="1:26" ht="21.75" customHeight="1" x14ac:dyDescent="0.2">
      <c r="A736" s="362"/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461"/>
      <c r="W736" s="465"/>
      <c r="X736" s="362"/>
      <c r="Y736" s="362"/>
      <c r="Z736" s="362"/>
    </row>
    <row r="737" spans="1:26" ht="21.75" customHeight="1" x14ac:dyDescent="0.2">
      <c r="A737" s="362"/>
      <c r="B737" s="362"/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461"/>
      <c r="W737" s="465"/>
      <c r="X737" s="362"/>
      <c r="Y737" s="362"/>
      <c r="Z737" s="362"/>
    </row>
    <row r="738" spans="1:26" ht="21.75" customHeight="1" x14ac:dyDescent="0.2">
      <c r="A738" s="362"/>
      <c r="B738" s="362"/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461"/>
      <c r="W738" s="465"/>
      <c r="X738" s="362"/>
      <c r="Y738" s="362"/>
      <c r="Z738" s="362"/>
    </row>
    <row r="739" spans="1:26" ht="21.75" customHeight="1" x14ac:dyDescent="0.2">
      <c r="A739" s="362"/>
      <c r="B739" s="362"/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461"/>
      <c r="W739" s="465"/>
      <c r="X739" s="362"/>
      <c r="Y739" s="362"/>
      <c r="Z739" s="362"/>
    </row>
    <row r="740" spans="1:26" ht="21.75" customHeight="1" x14ac:dyDescent="0.2">
      <c r="A740" s="362"/>
      <c r="B740" s="362"/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461"/>
      <c r="W740" s="465"/>
      <c r="X740" s="362"/>
      <c r="Y740" s="362"/>
      <c r="Z740" s="362"/>
    </row>
    <row r="741" spans="1:26" ht="21.75" customHeight="1" x14ac:dyDescent="0.2">
      <c r="A741" s="362"/>
      <c r="B741" s="362"/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461"/>
      <c r="W741" s="465"/>
      <c r="X741" s="362"/>
      <c r="Y741" s="362"/>
      <c r="Z741" s="362"/>
    </row>
    <row r="742" spans="1:26" ht="21.75" customHeight="1" x14ac:dyDescent="0.2">
      <c r="A742" s="362"/>
      <c r="B742" s="362"/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461"/>
      <c r="W742" s="465"/>
      <c r="X742" s="362"/>
      <c r="Y742" s="362"/>
      <c r="Z742" s="362"/>
    </row>
    <row r="743" spans="1:26" ht="21.75" customHeight="1" x14ac:dyDescent="0.2">
      <c r="A743" s="362"/>
      <c r="B743" s="362"/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461"/>
      <c r="W743" s="465"/>
      <c r="X743" s="362"/>
      <c r="Y743" s="362"/>
      <c r="Z743" s="362"/>
    </row>
    <row r="744" spans="1:26" ht="21.75" customHeight="1" x14ac:dyDescent="0.2">
      <c r="A744" s="362"/>
      <c r="B744" s="362"/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461"/>
      <c r="W744" s="465"/>
      <c r="X744" s="362"/>
      <c r="Y744" s="362"/>
      <c r="Z744" s="362"/>
    </row>
    <row r="745" spans="1:26" ht="21.75" customHeight="1" x14ac:dyDescent="0.2">
      <c r="A745" s="362"/>
      <c r="B745" s="362"/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461"/>
      <c r="W745" s="465"/>
      <c r="X745" s="362"/>
      <c r="Y745" s="362"/>
      <c r="Z745" s="362"/>
    </row>
    <row r="746" spans="1:26" ht="21.75" customHeight="1" x14ac:dyDescent="0.2">
      <c r="A746" s="362"/>
      <c r="B746" s="362"/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461"/>
      <c r="W746" s="465"/>
      <c r="X746" s="362"/>
      <c r="Y746" s="362"/>
      <c r="Z746" s="362"/>
    </row>
    <row r="747" spans="1:26" ht="21.75" customHeight="1" x14ac:dyDescent="0.2">
      <c r="A747" s="362"/>
      <c r="B747" s="362"/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461"/>
      <c r="W747" s="465"/>
      <c r="X747" s="362"/>
      <c r="Y747" s="362"/>
      <c r="Z747" s="362"/>
    </row>
    <row r="748" spans="1:26" ht="21.75" customHeight="1" x14ac:dyDescent="0.2">
      <c r="A748" s="362"/>
      <c r="B748" s="362"/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461"/>
      <c r="W748" s="465"/>
      <c r="X748" s="362"/>
      <c r="Y748" s="362"/>
      <c r="Z748" s="362"/>
    </row>
    <row r="749" spans="1:26" ht="21.75" customHeight="1" x14ac:dyDescent="0.2">
      <c r="A749" s="362"/>
      <c r="B749" s="362"/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461"/>
      <c r="W749" s="465"/>
      <c r="X749" s="362"/>
      <c r="Y749" s="362"/>
      <c r="Z749" s="362"/>
    </row>
    <row r="750" spans="1:26" ht="21.75" customHeight="1" x14ac:dyDescent="0.2">
      <c r="A750" s="362"/>
      <c r="B750" s="362"/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461"/>
      <c r="W750" s="465"/>
      <c r="X750" s="362"/>
      <c r="Y750" s="362"/>
      <c r="Z750" s="362"/>
    </row>
    <row r="751" spans="1:26" ht="21.75" customHeight="1" x14ac:dyDescent="0.2">
      <c r="A751" s="362"/>
      <c r="B751" s="362"/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461"/>
      <c r="W751" s="465"/>
      <c r="X751" s="362"/>
      <c r="Y751" s="362"/>
      <c r="Z751" s="362"/>
    </row>
    <row r="752" spans="1:26" ht="21.75" customHeight="1" x14ac:dyDescent="0.2">
      <c r="A752" s="362"/>
      <c r="B752" s="362"/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461"/>
      <c r="W752" s="465"/>
      <c r="X752" s="362"/>
      <c r="Y752" s="362"/>
      <c r="Z752" s="362"/>
    </row>
    <row r="753" spans="1:26" ht="21.75" customHeight="1" x14ac:dyDescent="0.2">
      <c r="A753" s="362"/>
      <c r="B753" s="362"/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461"/>
      <c r="W753" s="465"/>
      <c r="X753" s="362"/>
      <c r="Y753" s="362"/>
      <c r="Z753" s="362"/>
    </row>
    <row r="754" spans="1:26" ht="21.75" customHeight="1" x14ac:dyDescent="0.2">
      <c r="A754" s="362"/>
      <c r="B754" s="362"/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461"/>
      <c r="W754" s="465"/>
      <c r="X754" s="362"/>
      <c r="Y754" s="362"/>
      <c r="Z754" s="362"/>
    </row>
    <row r="755" spans="1:26" ht="21.75" customHeight="1" x14ac:dyDescent="0.2">
      <c r="A755" s="362"/>
      <c r="B755" s="362"/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461"/>
      <c r="W755" s="465"/>
      <c r="X755" s="362"/>
      <c r="Y755" s="362"/>
      <c r="Z755" s="362"/>
    </row>
    <row r="756" spans="1:26" ht="21.75" customHeight="1" x14ac:dyDescent="0.2">
      <c r="A756" s="362"/>
      <c r="B756" s="362"/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461"/>
      <c r="W756" s="465"/>
      <c r="X756" s="362"/>
      <c r="Y756" s="362"/>
      <c r="Z756" s="362"/>
    </row>
    <row r="757" spans="1:26" ht="21.75" customHeight="1" x14ac:dyDescent="0.2">
      <c r="A757" s="362"/>
      <c r="B757" s="362"/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461"/>
      <c r="W757" s="465"/>
      <c r="X757" s="362"/>
      <c r="Y757" s="362"/>
      <c r="Z757" s="362"/>
    </row>
    <row r="758" spans="1:26" ht="21.75" customHeight="1" x14ac:dyDescent="0.2">
      <c r="A758" s="362"/>
      <c r="B758" s="362"/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461"/>
      <c r="W758" s="465"/>
      <c r="X758" s="362"/>
      <c r="Y758" s="362"/>
      <c r="Z758" s="362"/>
    </row>
    <row r="759" spans="1:26" ht="21.75" customHeight="1" x14ac:dyDescent="0.2">
      <c r="A759" s="362"/>
      <c r="B759" s="362"/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461"/>
      <c r="W759" s="465"/>
      <c r="X759" s="362"/>
      <c r="Y759" s="362"/>
      <c r="Z759" s="362"/>
    </row>
    <row r="760" spans="1:26" ht="21.75" customHeight="1" x14ac:dyDescent="0.2">
      <c r="A760" s="362"/>
      <c r="B760" s="362"/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461"/>
      <c r="W760" s="465"/>
      <c r="X760" s="362"/>
      <c r="Y760" s="362"/>
      <c r="Z760" s="362"/>
    </row>
    <row r="761" spans="1:26" ht="21.75" customHeight="1" x14ac:dyDescent="0.2">
      <c r="A761" s="362"/>
      <c r="B761" s="362"/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461"/>
      <c r="W761" s="465"/>
      <c r="X761" s="362"/>
      <c r="Y761" s="362"/>
      <c r="Z761" s="362"/>
    </row>
    <row r="762" spans="1:26" ht="21.75" customHeight="1" x14ac:dyDescent="0.2">
      <c r="A762" s="362"/>
      <c r="B762" s="362"/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461"/>
      <c r="W762" s="465"/>
      <c r="X762" s="362"/>
      <c r="Y762" s="362"/>
      <c r="Z762" s="362"/>
    </row>
    <row r="763" spans="1:26" ht="21.75" customHeight="1" x14ac:dyDescent="0.2">
      <c r="A763" s="362"/>
      <c r="B763" s="362"/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461"/>
      <c r="W763" s="465"/>
      <c r="X763" s="362"/>
      <c r="Y763" s="362"/>
      <c r="Z763" s="362"/>
    </row>
    <row r="764" spans="1:26" ht="21.75" customHeight="1" x14ac:dyDescent="0.2">
      <c r="A764" s="362"/>
      <c r="B764" s="362"/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461"/>
      <c r="W764" s="465"/>
      <c r="X764" s="362"/>
      <c r="Y764" s="362"/>
      <c r="Z764" s="362"/>
    </row>
    <row r="765" spans="1:26" ht="21.75" customHeight="1" x14ac:dyDescent="0.2">
      <c r="A765" s="362"/>
      <c r="B765" s="362"/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461"/>
      <c r="W765" s="465"/>
      <c r="X765" s="362"/>
      <c r="Y765" s="362"/>
      <c r="Z765" s="362"/>
    </row>
    <row r="766" spans="1:26" ht="21.75" customHeight="1" x14ac:dyDescent="0.2">
      <c r="A766" s="362"/>
      <c r="B766" s="362"/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461"/>
      <c r="W766" s="465"/>
      <c r="X766" s="362"/>
      <c r="Y766" s="362"/>
      <c r="Z766" s="362"/>
    </row>
    <row r="767" spans="1:26" ht="21.75" customHeight="1" x14ac:dyDescent="0.2">
      <c r="A767" s="362"/>
      <c r="B767" s="362"/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461"/>
      <c r="W767" s="465"/>
      <c r="X767" s="362"/>
      <c r="Y767" s="362"/>
      <c r="Z767" s="362"/>
    </row>
    <row r="768" spans="1:26" ht="21.75" customHeight="1" x14ac:dyDescent="0.2">
      <c r="A768" s="362"/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461"/>
      <c r="W768" s="465"/>
      <c r="X768" s="362"/>
      <c r="Y768" s="362"/>
      <c r="Z768" s="362"/>
    </row>
    <row r="769" spans="1:26" ht="21.75" customHeight="1" x14ac:dyDescent="0.2">
      <c r="A769" s="362"/>
      <c r="B769" s="362"/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461"/>
      <c r="W769" s="465"/>
      <c r="X769" s="362"/>
      <c r="Y769" s="362"/>
      <c r="Z769" s="362"/>
    </row>
    <row r="770" spans="1:26" ht="21.75" customHeight="1" x14ac:dyDescent="0.2">
      <c r="A770" s="362"/>
      <c r="B770" s="362"/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461"/>
      <c r="W770" s="465"/>
      <c r="X770" s="362"/>
      <c r="Y770" s="362"/>
      <c r="Z770" s="362"/>
    </row>
    <row r="771" spans="1:26" ht="21.75" customHeight="1" x14ac:dyDescent="0.2">
      <c r="A771" s="362"/>
      <c r="B771" s="362"/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461"/>
      <c r="W771" s="465"/>
      <c r="X771" s="362"/>
      <c r="Y771" s="362"/>
      <c r="Z771" s="362"/>
    </row>
    <row r="772" spans="1:26" ht="21.75" customHeight="1" x14ac:dyDescent="0.2">
      <c r="A772" s="362"/>
      <c r="B772" s="362"/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461"/>
      <c r="W772" s="465"/>
      <c r="X772" s="362"/>
      <c r="Y772" s="362"/>
      <c r="Z772" s="362"/>
    </row>
    <row r="773" spans="1:26" ht="21.75" customHeight="1" x14ac:dyDescent="0.2">
      <c r="A773" s="362"/>
      <c r="B773" s="362"/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461"/>
      <c r="W773" s="465"/>
      <c r="X773" s="362"/>
      <c r="Y773" s="362"/>
      <c r="Z773" s="362"/>
    </row>
    <row r="774" spans="1:26" ht="21.75" customHeight="1" x14ac:dyDescent="0.2">
      <c r="A774" s="362"/>
      <c r="B774" s="362"/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461"/>
      <c r="W774" s="465"/>
      <c r="X774" s="362"/>
      <c r="Y774" s="362"/>
      <c r="Z774" s="362"/>
    </row>
    <row r="775" spans="1:26" ht="21.75" customHeight="1" x14ac:dyDescent="0.2">
      <c r="A775" s="362"/>
      <c r="B775" s="362"/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461"/>
      <c r="W775" s="465"/>
      <c r="X775" s="362"/>
      <c r="Y775" s="362"/>
      <c r="Z775" s="362"/>
    </row>
    <row r="776" spans="1:26" ht="21.75" customHeight="1" x14ac:dyDescent="0.2">
      <c r="A776" s="362"/>
      <c r="B776" s="362"/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461"/>
      <c r="W776" s="465"/>
      <c r="X776" s="362"/>
      <c r="Y776" s="362"/>
      <c r="Z776" s="362"/>
    </row>
    <row r="777" spans="1:26" ht="21.75" customHeight="1" x14ac:dyDescent="0.2">
      <c r="A777" s="362"/>
      <c r="B777" s="362"/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461"/>
      <c r="W777" s="465"/>
      <c r="X777" s="362"/>
      <c r="Y777" s="362"/>
      <c r="Z777" s="362"/>
    </row>
    <row r="778" spans="1:26" ht="21.75" customHeight="1" x14ac:dyDescent="0.2">
      <c r="A778" s="362"/>
      <c r="B778" s="362"/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461"/>
      <c r="W778" s="465"/>
      <c r="X778" s="362"/>
      <c r="Y778" s="362"/>
      <c r="Z778" s="362"/>
    </row>
    <row r="779" spans="1:26" ht="21.75" customHeight="1" x14ac:dyDescent="0.2">
      <c r="A779" s="362"/>
      <c r="B779" s="362"/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461"/>
      <c r="W779" s="465"/>
      <c r="X779" s="362"/>
      <c r="Y779" s="362"/>
      <c r="Z779" s="362"/>
    </row>
    <row r="780" spans="1:26" ht="21.75" customHeight="1" x14ac:dyDescent="0.2">
      <c r="A780" s="362"/>
      <c r="B780" s="362"/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461"/>
      <c r="W780" s="465"/>
      <c r="X780" s="362"/>
      <c r="Y780" s="362"/>
      <c r="Z780" s="362"/>
    </row>
    <row r="781" spans="1:26" ht="21.75" customHeight="1" x14ac:dyDescent="0.2">
      <c r="A781" s="362"/>
      <c r="B781" s="362"/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461"/>
      <c r="W781" s="465"/>
      <c r="X781" s="362"/>
      <c r="Y781" s="362"/>
      <c r="Z781" s="362"/>
    </row>
    <row r="782" spans="1:26" ht="21.75" customHeight="1" x14ac:dyDescent="0.2">
      <c r="A782" s="362"/>
      <c r="B782" s="362"/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461"/>
      <c r="W782" s="465"/>
      <c r="X782" s="362"/>
      <c r="Y782" s="362"/>
      <c r="Z782" s="362"/>
    </row>
    <row r="783" spans="1:26" ht="21.75" customHeight="1" x14ac:dyDescent="0.2">
      <c r="A783" s="362"/>
      <c r="B783" s="362"/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461"/>
      <c r="W783" s="465"/>
      <c r="X783" s="362"/>
      <c r="Y783" s="362"/>
      <c r="Z783" s="362"/>
    </row>
    <row r="784" spans="1:26" ht="21.75" customHeight="1" x14ac:dyDescent="0.2">
      <c r="A784" s="362"/>
      <c r="B784" s="362"/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461"/>
      <c r="W784" s="465"/>
      <c r="X784" s="362"/>
      <c r="Y784" s="362"/>
      <c r="Z784" s="362"/>
    </row>
    <row r="785" spans="1:26" ht="21.75" customHeight="1" x14ac:dyDescent="0.2">
      <c r="A785" s="362"/>
      <c r="B785" s="362"/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461"/>
      <c r="W785" s="465"/>
      <c r="X785" s="362"/>
      <c r="Y785" s="362"/>
      <c r="Z785" s="362"/>
    </row>
    <row r="786" spans="1:26" ht="21.75" customHeight="1" x14ac:dyDescent="0.2">
      <c r="A786" s="362"/>
      <c r="B786" s="362"/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461"/>
      <c r="W786" s="465"/>
      <c r="X786" s="362"/>
      <c r="Y786" s="362"/>
      <c r="Z786" s="362"/>
    </row>
    <row r="787" spans="1:26" ht="21.75" customHeight="1" x14ac:dyDescent="0.2">
      <c r="A787" s="362"/>
      <c r="B787" s="362"/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461"/>
      <c r="W787" s="465"/>
      <c r="X787" s="362"/>
      <c r="Y787" s="362"/>
      <c r="Z787" s="362"/>
    </row>
    <row r="788" spans="1:26" ht="21.75" customHeight="1" x14ac:dyDescent="0.2">
      <c r="A788" s="362"/>
      <c r="B788" s="362"/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461"/>
      <c r="W788" s="465"/>
      <c r="X788" s="362"/>
      <c r="Y788" s="362"/>
      <c r="Z788" s="362"/>
    </row>
    <row r="789" spans="1:26" ht="21.75" customHeight="1" x14ac:dyDescent="0.2">
      <c r="A789" s="362"/>
      <c r="B789" s="362"/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461"/>
      <c r="W789" s="465"/>
      <c r="X789" s="362"/>
      <c r="Y789" s="362"/>
      <c r="Z789" s="362"/>
    </row>
    <row r="790" spans="1:26" ht="21.75" customHeight="1" x14ac:dyDescent="0.2">
      <c r="A790" s="362"/>
      <c r="B790" s="362"/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461"/>
      <c r="W790" s="465"/>
      <c r="X790" s="362"/>
      <c r="Y790" s="362"/>
      <c r="Z790" s="362"/>
    </row>
    <row r="791" spans="1:26" ht="21.75" customHeight="1" x14ac:dyDescent="0.2">
      <c r="A791" s="362"/>
      <c r="B791" s="362"/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461"/>
      <c r="W791" s="465"/>
      <c r="X791" s="362"/>
      <c r="Y791" s="362"/>
      <c r="Z791" s="362"/>
    </row>
    <row r="792" spans="1:26" ht="21.75" customHeight="1" x14ac:dyDescent="0.2">
      <c r="A792" s="362"/>
      <c r="B792" s="362"/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461"/>
      <c r="W792" s="465"/>
      <c r="X792" s="362"/>
      <c r="Y792" s="362"/>
      <c r="Z792" s="362"/>
    </row>
    <row r="793" spans="1:26" ht="21.75" customHeight="1" x14ac:dyDescent="0.2">
      <c r="A793" s="362"/>
      <c r="B793" s="362"/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461"/>
      <c r="W793" s="465"/>
      <c r="X793" s="362"/>
      <c r="Y793" s="362"/>
      <c r="Z793" s="362"/>
    </row>
    <row r="794" spans="1:26" ht="21.75" customHeight="1" x14ac:dyDescent="0.2">
      <c r="A794" s="362"/>
      <c r="B794" s="362"/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461"/>
      <c r="W794" s="465"/>
      <c r="X794" s="362"/>
      <c r="Y794" s="362"/>
      <c r="Z794" s="362"/>
    </row>
    <row r="795" spans="1:26" ht="21.75" customHeight="1" x14ac:dyDescent="0.2">
      <c r="A795" s="362"/>
      <c r="B795" s="362"/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461"/>
      <c r="W795" s="465"/>
      <c r="X795" s="362"/>
      <c r="Y795" s="362"/>
      <c r="Z795" s="362"/>
    </row>
    <row r="796" spans="1:26" ht="21.75" customHeight="1" x14ac:dyDescent="0.2">
      <c r="A796" s="362"/>
      <c r="B796" s="362"/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461"/>
      <c r="W796" s="465"/>
      <c r="X796" s="362"/>
      <c r="Y796" s="362"/>
      <c r="Z796" s="362"/>
    </row>
    <row r="797" spans="1:26" ht="21.75" customHeight="1" x14ac:dyDescent="0.2">
      <c r="A797" s="362"/>
      <c r="B797" s="362"/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461"/>
      <c r="W797" s="465"/>
      <c r="X797" s="362"/>
      <c r="Y797" s="362"/>
      <c r="Z797" s="362"/>
    </row>
    <row r="798" spans="1:26" ht="21.75" customHeight="1" x14ac:dyDescent="0.2">
      <c r="A798" s="362"/>
      <c r="B798" s="362"/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461"/>
      <c r="W798" s="465"/>
      <c r="X798" s="362"/>
      <c r="Y798" s="362"/>
      <c r="Z798" s="362"/>
    </row>
    <row r="799" spans="1:26" ht="21.75" customHeight="1" x14ac:dyDescent="0.2">
      <c r="A799" s="362"/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461"/>
      <c r="W799" s="465"/>
      <c r="X799" s="362"/>
      <c r="Y799" s="362"/>
      <c r="Z799" s="362"/>
    </row>
    <row r="800" spans="1:26" ht="21.75" customHeight="1" x14ac:dyDescent="0.2">
      <c r="A800" s="362"/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461"/>
      <c r="W800" s="465"/>
      <c r="X800" s="362"/>
      <c r="Y800" s="362"/>
      <c r="Z800" s="362"/>
    </row>
    <row r="801" spans="1:26" ht="21.75" customHeight="1" x14ac:dyDescent="0.2">
      <c r="A801" s="362"/>
      <c r="B801" s="362"/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461"/>
      <c r="W801" s="465"/>
      <c r="X801" s="362"/>
      <c r="Y801" s="362"/>
      <c r="Z801" s="362"/>
    </row>
    <row r="802" spans="1:26" ht="21.75" customHeight="1" x14ac:dyDescent="0.2">
      <c r="A802" s="362"/>
      <c r="B802" s="362"/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461"/>
      <c r="W802" s="465"/>
      <c r="X802" s="362"/>
      <c r="Y802" s="362"/>
      <c r="Z802" s="362"/>
    </row>
    <row r="803" spans="1:26" ht="21.75" customHeight="1" x14ac:dyDescent="0.2">
      <c r="A803" s="362"/>
      <c r="B803" s="362"/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461"/>
      <c r="W803" s="465"/>
      <c r="X803" s="362"/>
      <c r="Y803" s="362"/>
      <c r="Z803" s="362"/>
    </row>
    <row r="804" spans="1:26" ht="21.75" customHeight="1" x14ac:dyDescent="0.2">
      <c r="A804" s="362"/>
      <c r="B804" s="362"/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461"/>
      <c r="W804" s="465"/>
      <c r="X804" s="362"/>
      <c r="Y804" s="362"/>
      <c r="Z804" s="362"/>
    </row>
    <row r="805" spans="1:26" ht="21.75" customHeight="1" x14ac:dyDescent="0.2">
      <c r="A805" s="362"/>
      <c r="B805" s="362"/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461"/>
      <c r="W805" s="465"/>
      <c r="X805" s="362"/>
      <c r="Y805" s="362"/>
      <c r="Z805" s="362"/>
    </row>
    <row r="806" spans="1:26" ht="21.75" customHeight="1" x14ac:dyDescent="0.2">
      <c r="A806" s="362"/>
      <c r="B806" s="362"/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461"/>
      <c r="W806" s="465"/>
      <c r="X806" s="362"/>
      <c r="Y806" s="362"/>
      <c r="Z806" s="362"/>
    </row>
    <row r="807" spans="1:26" ht="21.75" customHeight="1" x14ac:dyDescent="0.2">
      <c r="A807" s="362"/>
      <c r="B807" s="362"/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461"/>
      <c r="W807" s="465"/>
      <c r="X807" s="362"/>
      <c r="Y807" s="362"/>
      <c r="Z807" s="362"/>
    </row>
    <row r="808" spans="1:26" ht="21.75" customHeight="1" x14ac:dyDescent="0.2">
      <c r="A808" s="362"/>
      <c r="B808" s="362"/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461"/>
      <c r="W808" s="465"/>
      <c r="X808" s="362"/>
      <c r="Y808" s="362"/>
      <c r="Z808" s="362"/>
    </row>
    <row r="809" spans="1:26" ht="21.75" customHeight="1" x14ac:dyDescent="0.2">
      <c r="A809" s="362"/>
      <c r="B809" s="362"/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461"/>
      <c r="W809" s="465"/>
      <c r="X809" s="362"/>
      <c r="Y809" s="362"/>
      <c r="Z809" s="362"/>
    </row>
    <row r="810" spans="1:26" ht="21.75" customHeight="1" x14ac:dyDescent="0.2">
      <c r="A810" s="362"/>
      <c r="B810" s="362"/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461"/>
      <c r="W810" s="465"/>
      <c r="X810" s="362"/>
      <c r="Y810" s="362"/>
      <c r="Z810" s="362"/>
    </row>
    <row r="811" spans="1:26" ht="21.75" customHeight="1" x14ac:dyDescent="0.2">
      <c r="A811" s="362"/>
      <c r="B811" s="362"/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461"/>
      <c r="W811" s="465"/>
      <c r="X811" s="362"/>
      <c r="Y811" s="362"/>
      <c r="Z811" s="362"/>
    </row>
    <row r="812" spans="1:26" ht="21.75" customHeight="1" x14ac:dyDescent="0.2">
      <c r="A812" s="362"/>
      <c r="B812" s="362"/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461"/>
      <c r="W812" s="465"/>
      <c r="X812" s="362"/>
      <c r="Y812" s="362"/>
      <c r="Z812" s="362"/>
    </row>
    <row r="813" spans="1:26" ht="21.75" customHeight="1" x14ac:dyDescent="0.2">
      <c r="A813" s="362"/>
      <c r="B813" s="362"/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461"/>
      <c r="W813" s="465"/>
      <c r="X813" s="362"/>
      <c r="Y813" s="362"/>
      <c r="Z813" s="362"/>
    </row>
    <row r="814" spans="1:26" ht="21.75" customHeight="1" x14ac:dyDescent="0.2">
      <c r="A814" s="362"/>
      <c r="B814" s="362"/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461"/>
      <c r="W814" s="465"/>
      <c r="X814" s="362"/>
      <c r="Y814" s="362"/>
      <c r="Z814" s="362"/>
    </row>
    <row r="815" spans="1:26" ht="21.75" customHeight="1" x14ac:dyDescent="0.2">
      <c r="A815" s="362"/>
      <c r="B815" s="362"/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461"/>
      <c r="W815" s="465"/>
      <c r="X815" s="362"/>
      <c r="Y815" s="362"/>
      <c r="Z815" s="362"/>
    </row>
    <row r="816" spans="1:26" ht="21.75" customHeight="1" x14ac:dyDescent="0.2">
      <c r="A816" s="362"/>
      <c r="B816" s="362"/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461"/>
      <c r="W816" s="465"/>
      <c r="X816" s="362"/>
      <c r="Y816" s="362"/>
      <c r="Z816" s="362"/>
    </row>
    <row r="817" spans="1:26" ht="21.75" customHeight="1" x14ac:dyDescent="0.2">
      <c r="A817" s="362"/>
      <c r="B817" s="362"/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461"/>
      <c r="W817" s="465"/>
      <c r="X817" s="362"/>
      <c r="Y817" s="362"/>
      <c r="Z817" s="362"/>
    </row>
    <row r="818" spans="1:26" ht="21.75" customHeight="1" x14ac:dyDescent="0.2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461"/>
      <c r="W818" s="465"/>
      <c r="X818" s="362"/>
      <c r="Y818" s="362"/>
      <c r="Z818" s="362"/>
    </row>
    <row r="819" spans="1:26" ht="21.75" customHeight="1" x14ac:dyDescent="0.2">
      <c r="A819" s="362"/>
      <c r="B819" s="362"/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461"/>
      <c r="W819" s="465"/>
      <c r="X819" s="362"/>
      <c r="Y819" s="362"/>
      <c r="Z819" s="362"/>
    </row>
    <row r="820" spans="1:26" ht="21.75" customHeight="1" x14ac:dyDescent="0.2">
      <c r="A820" s="362"/>
      <c r="B820" s="362"/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461"/>
      <c r="W820" s="465"/>
      <c r="X820" s="362"/>
      <c r="Y820" s="362"/>
      <c r="Z820" s="362"/>
    </row>
    <row r="821" spans="1:26" ht="21.75" customHeight="1" x14ac:dyDescent="0.2">
      <c r="A821" s="362"/>
      <c r="B821" s="362"/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461"/>
      <c r="W821" s="465"/>
      <c r="X821" s="362"/>
      <c r="Y821" s="362"/>
      <c r="Z821" s="362"/>
    </row>
    <row r="822" spans="1:26" ht="21.75" customHeight="1" x14ac:dyDescent="0.2">
      <c r="A822" s="362"/>
      <c r="B822" s="362"/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461"/>
      <c r="W822" s="465"/>
      <c r="X822" s="362"/>
      <c r="Y822" s="362"/>
      <c r="Z822" s="362"/>
    </row>
    <row r="823" spans="1:26" ht="21.75" customHeight="1" x14ac:dyDescent="0.2">
      <c r="A823" s="362"/>
      <c r="B823" s="362"/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461"/>
      <c r="W823" s="465"/>
      <c r="X823" s="362"/>
      <c r="Y823" s="362"/>
      <c r="Z823" s="362"/>
    </row>
    <row r="824" spans="1:26" ht="21.75" customHeight="1" x14ac:dyDescent="0.2">
      <c r="A824" s="362"/>
      <c r="B824" s="362"/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461"/>
      <c r="W824" s="465"/>
      <c r="X824" s="362"/>
      <c r="Y824" s="362"/>
      <c r="Z824" s="362"/>
    </row>
    <row r="825" spans="1:26" ht="21.75" customHeight="1" x14ac:dyDescent="0.2">
      <c r="A825" s="362"/>
      <c r="B825" s="362"/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461"/>
      <c r="W825" s="465"/>
      <c r="X825" s="362"/>
      <c r="Y825" s="362"/>
      <c r="Z825" s="362"/>
    </row>
    <row r="826" spans="1:26" ht="21.75" customHeight="1" x14ac:dyDescent="0.2">
      <c r="A826" s="362"/>
      <c r="B826" s="362"/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461"/>
      <c r="W826" s="465"/>
      <c r="X826" s="362"/>
      <c r="Y826" s="362"/>
      <c r="Z826" s="362"/>
    </row>
    <row r="827" spans="1:26" ht="21.75" customHeight="1" x14ac:dyDescent="0.2">
      <c r="A827" s="362"/>
      <c r="B827" s="362"/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461"/>
      <c r="W827" s="465"/>
      <c r="X827" s="362"/>
      <c r="Y827" s="362"/>
      <c r="Z827" s="362"/>
    </row>
    <row r="828" spans="1:26" ht="21.75" customHeight="1" x14ac:dyDescent="0.2">
      <c r="A828" s="362"/>
      <c r="B828" s="362"/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461"/>
      <c r="W828" s="465"/>
      <c r="X828" s="362"/>
      <c r="Y828" s="362"/>
      <c r="Z828" s="362"/>
    </row>
    <row r="829" spans="1:26" ht="21.75" customHeight="1" x14ac:dyDescent="0.2">
      <c r="A829" s="362"/>
      <c r="B829" s="362"/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461"/>
      <c r="W829" s="465"/>
      <c r="X829" s="362"/>
      <c r="Y829" s="362"/>
      <c r="Z829" s="362"/>
    </row>
    <row r="830" spans="1:26" ht="21.75" customHeight="1" x14ac:dyDescent="0.2">
      <c r="A830" s="362"/>
      <c r="B830" s="362"/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461"/>
      <c r="W830" s="465"/>
      <c r="X830" s="362"/>
      <c r="Y830" s="362"/>
      <c r="Z830" s="362"/>
    </row>
    <row r="831" spans="1:26" ht="21.75" customHeight="1" x14ac:dyDescent="0.2">
      <c r="A831" s="362"/>
      <c r="B831" s="362"/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461"/>
      <c r="W831" s="465"/>
      <c r="X831" s="362"/>
      <c r="Y831" s="362"/>
      <c r="Z831" s="362"/>
    </row>
    <row r="832" spans="1:26" ht="21.75" customHeight="1" x14ac:dyDescent="0.2">
      <c r="A832" s="362"/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461"/>
      <c r="W832" s="465"/>
      <c r="X832" s="362"/>
      <c r="Y832" s="362"/>
      <c r="Z832" s="362"/>
    </row>
    <row r="833" spans="1:26" ht="21.75" customHeight="1" x14ac:dyDescent="0.2">
      <c r="A833" s="362"/>
      <c r="B833" s="362"/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461"/>
      <c r="W833" s="465"/>
      <c r="X833" s="362"/>
      <c r="Y833" s="362"/>
      <c r="Z833" s="362"/>
    </row>
    <row r="834" spans="1:26" ht="21.75" customHeight="1" x14ac:dyDescent="0.2">
      <c r="A834" s="362"/>
      <c r="B834" s="362"/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461"/>
      <c r="W834" s="465"/>
      <c r="X834" s="362"/>
      <c r="Y834" s="362"/>
      <c r="Z834" s="362"/>
    </row>
    <row r="835" spans="1:26" ht="21.75" customHeight="1" x14ac:dyDescent="0.2">
      <c r="A835" s="362"/>
      <c r="B835" s="362"/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461"/>
      <c r="W835" s="465"/>
      <c r="X835" s="362"/>
      <c r="Y835" s="362"/>
      <c r="Z835" s="362"/>
    </row>
    <row r="836" spans="1:26" ht="21.75" customHeight="1" x14ac:dyDescent="0.2">
      <c r="A836" s="362"/>
      <c r="B836" s="362"/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461"/>
      <c r="W836" s="465"/>
      <c r="X836" s="362"/>
      <c r="Y836" s="362"/>
      <c r="Z836" s="362"/>
    </row>
    <row r="837" spans="1:26" ht="21.75" customHeight="1" x14ac:dyDescent="0.2">
      <c r="A837" s="362"/>
      <c r="B837" s="362"/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461"/>
      <c r="W837" s="465"/>
      <c r="X837" s="362"/>
      <c r="Y837" s="362"/>
      <c r="Z837" s="362"/>
    </row>
    <row r="838" spans="1:26" ht="21.75" customHeight="1" x14ac:dyDescent="0.2">
      <c r="A838" s="362"/>
      <c r="B838" s="362"/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461"/>
      <c r="W838" s="465"/>
      <c r="X838" s="362"/>
      <c r="Y838" s="362"/>
      <c r="Z838" s="362"/>
    </row>
    <row r="839" spans="1:26" ht="21.75" customHeight="1" x14ac:dyDescent="0.2">
      <c r="A839" s="362"/>
      <c r="B839" s="362"/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461"/>
      <c r="W839" s="465"/>
      <c r="X839" s="362"/>
      <c r="Y839" s="362"/>
      <c r="Z839" s="362"/>
    </row>
    <row r="840" spans="1:26" ht="21.75" customHeight="1" x14ac:dyDescent="0.2">
      <c r="A840" s="362"/>
      <c r="B840" s="362"/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461"/>
      <c r="W840" s="465"/>
      <c r="X840" s="362"/>
      <c r="Y840" s="362"/>
      <c r="Z840" s="362"/>
    </row>
    <row r="841" spans="1:26" ht="21.75" customHeight="1" x14ac:dyDescent="0.2">
      <c r="A841" s="362"/>
      <c r="B841" s="362"/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461"/>
      <c r="W841" s="465"/>
      <c r="X841" s="362"/>
      <c r="Y841" s="362"/>
      <c r="Z841" s="362"/>
    </row>
    <row r="842" spans="1:26" ht="21.75" customHeight="1" x14ac:dyDescent="0.2">
      <c r="A842" s="362"/>
      <c r="B842" s="362"/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461"/>
      <c r="W842" s="465"/>
      <c r="X842" s="362"/>
      <c r="Y842" s="362"/>
      <c r="Z842" s="362"/>
    </row>
    <row r="843" spans="1:26" ht="21.75" customHeight="1" x14ac:dyDescent="0.2">
      <c r="A843" s="362"/>
      <c r="B843" s="362"/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461"/>
      <c r="W843" s="465"/>
      <c r="X843" s="362"/>
      <c r="Y843" s="362"/>
      <c r="Z843" s="362"/>
    </row>
    <row r="844" spans="1:26" ht="21.75" customHeight="1" x14ac:dyDescent="0.2">
      <c r="A844" s="362"/>
      <c r="B844" s="362"/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461"/>
      <c r="W844" s="465"/>
      <c r="X844" s="362"/>
      <c r="Y844" s="362"/>
      <c r="Z844" s="362"/>
    </row>
    <row r="845" spans="1:26" ht="21.75" customHeight="1" x14ac:dyDescent="0.2">
      <c r="A845" s="362"/>
      <c r="B845" s="362"/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461"/>
      <c r="W845" s="465"/>
      <c r="X845" s="362"/>
      <c r="Y845" s="362"/>
      <c r="Z845" s="362"/>
    </row>
    <row r="846" spans="1:26" ht="21.75" customHeight="1" x14ac:dyDescent="0.2">
      <c r="A846" s="362"/>
      <c r="B846" s="362"/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461"/>
      <c r="W846" s="465"/>
      <c r="X846" s="362"/>
      <c r="Y846" s="362"/>
      <c r="Z846" s="362"/>
    </row>
    <row r="847" spans="1:26" ht="21.75" customHeight="1" x14ac:dyDescent="0.2">
      <c r="A847" s="362"/>
      <c r="B847" s="362"/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461"/>
      <c r="W847" s="465"/>
      <c r="X847" s="362"/>
      <c r="Y847" s="362"/>
      <c r="Z847" s="362"/>
    </row>
    <row r="848" spans="1:26" ht="21.75" customHeight="1" x14ac:dyDescent="0.2">
      <c r="A848" s="362"/>
      <c r="B848" s="362"/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461"/>
      <c r="W848" s="465"/>
      <c r="X848" s="362"/>
      <c r="Y848" s="362"/>
      <c r="Z848" s="362"/>
    </row>
    <row r="849" spans="1:26" ht="21.75" customHeight="1" x14ac:dyDescent="0.2">
      <c r="A849" s="362"/>
      <c r="B849" s="362"/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461"/>
      <c r="W849" s="465"/>
      <c r="X849" s="362"/>
      <c r="Y849" s="362"/>
      <c r="Z849" s="362"/>
    </row>
    <row r="850" spans="1:26" ht="21.75" customHeight="1" x14ac:dyDescent="0.2">
      <c r="A850" s="362"/>
      <c r="B850" s="362"/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461"/>
      <c r="W850" s="465"/>
      <c r="X850" s="362"/>
      <c r="Y850" s="362"/>
      <c r="Z850" s="362"/>
    </row>
    <row r="851" spans="1:26" ht="21.75" customHeight="1" x14ac:dyDescent="0.2">
      <c r="A851" s="362"/>
      <c r="B851" s="362"/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461"/>
      <c r="W851" s="465"/>
      <c r="X851" s="362"/>
      <c r="Y851" s="362"/>
      <c r="Z851" s="362"/>
    </row>
    <row r="852" spans="1:26" ht="21.75" customHeight="1" x14ac:dyDescent="0.2">
      <c r="A852" s="362"/>
      <c r="B852" s="362"/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461"/>
      <c r="W852" s="465"/>
      <c r="X852" s="362"/>
      <c r="Y852" s="362"/>
      <c r="Z852" s="362"/>
    </row>
    <row r="853" spans="1:26" ht="21.75" customHeight="1" x14ac:dyDescent="0.2">
      <c r="A853" s="362"/>
      <c r="B853" s="362"/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461"/>
      <c r="W853" s="465"/>
      <c r="X853" s="362"/>
      <c r="Y853" s="362"/>
      <c r="Z853" s="362"/>
    </row>
    <row r="854" spans="1:26" ht="21.75" customHeight="1" x14ac:dyDescent="0.2">
      <c r="A854" s="362"/>
      <c r="B854" s="362"/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461"/>
      <c r="W854" s="465"/>
      <c r="X854" s="362"/>
      <c r="Y854" s="362"/>
      <c r="Z854" s="362"/>
    </row>
    <row r="855" spans="1:26" ht="21.75" customHeight="1" x14ac:dyDescent="0.2">
      <c r="A855" s="362"/>
      <c r="B855" s="362"/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461"/>
      <c r="W855" s="465"/>
      <c r="X855" s="362"/>
      <c r="Y855" s="362"/>
      <c r="Z855" s="362"/>
    </row>
    <row r="856" spans="1:26" ht="21.75" customHeight="1" x14ac:dyDescent="0.2">
      <c r="A856" s="362"/>
      <c r="B856" s="362"/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461"/>
      <c r="W856" s="465"/>
      <c r="X856" s="362"/>
      <c r="Y856" s="362"/>
      <c r="Z856" s="362"/>
    </row>
    <row r="857" spans="1:26" ht="21.75" customHeight="1" x14ac:dyDescent="0.2">
      <c r="A857" s="362"/>
      <c r="B857" s="362"/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461"/>
      <c r="W857" s="465"/>
      <c r="X857" s="362"/>
      <c r="Y857" s="362"/>
      <c r="Z857" s="362"/>
    </row>
    <row r="858" spans="1:26" ht="21.75" customHeight="1" x14ac:dyDescent="0.2">
      <c r="A858" s="362"/>
      <c r="B858" s="362"/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461"/>
      <c r="W858" s="465"/>
      <c r="X858" s="362"/>
      <c r="Y858" s="362"/>
      <c r="Z858" s="362"/>
    </row>
    <row r="859" spans="1:26" ht="21.75" customHeight="1" x14ac:dyDescent="0.2">
      <c r="A859" s="362"/>
      <c r="B859" s="362"/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461"/>
      <c r="W859" s="465"/>
      <c r="X859" s="362"/>
      <c r="Y859" s="362"/>
      <c r="Z859" s="362"/>
    </row>
    <row r="860" spans="1:26" ht="21.75" customHeight="1" x14ac:dyDescent="0.2">
      <c r="A860" s="362"/>
      <c r="B860" s="362"/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461"/>
      <c r="W860" s="465"/>
      <c r="X860" s="362"/>
      <c r="Y860" s="362"/>
      <c r="Z860" s="362"/>
    </row>
    <row r="861" spans="1:26" ht="21.75" customHeight="1" x14ac:dyDescent="0.2">
      <c r="A861" s="362"/>
      <c r="B861" s="362"/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461"/>
      <c r="W861" s="465"/>
      <c r="X861" s="362"/>
      <c r="Y861" s="362"/>
      <c r="Z861" s="362"/>
    </row>
    <row r="862" spans="1:26" ht="21.75" customHeight="1" x14ac:dyDescent="0.2">
      <c r="A862" s="362"/>
      <c r="B862" s="362"/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461"/>
      <c r="W862" s="465"/>
      <c r="X862" s="362"/>
      <c r="Y862" s="362"/>
      <c r="Z862" s="362"/>
    </row>
    <row r="863" spans="1:26" ht="21.75" customHeight="1" x14ac:dyDescent="0.2">
      <c r="A863" s="362"/>
      <c r="B863" s="362"/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461"/>
      <c r="W863" s="465"/>
      <c r="X863" s="362"/>
      <c r="Y863" s="362"/>
      <c r="Z863" s="362"/>
    </row>
    <row r="864" spans="1:26" ht="21.75" customHeight="1" x14ac:dyDescent="0.2">
      <c r="A864" s="362"/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461"/>
      <c r="W864" s="465"/>
      <c r="X864" s="362"/>
      <c r="Y864" s="362"/>
      <c r="Z864" s="362"/>
    </row>
    <row r="865" spans="1:26" ht="21.75" customHeight="1" x14ac:dyDescent="0.2">
      <c r="A865" s="362"/>
      <c r="B865" s="362"/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461"/>
      <c r="W865" s="465"/>
      <c r="X865" s="362"/>
      <c r="Y865" s="362"/>
      <c r="Z865" s="362"/>
    </row>
    <row r="866" spans="1:26" ht="21.75" customHeight="1" x14ac:dyDescent="0.2">
      <c r="A866" s="362"/>
      <c r="B866" s="362"/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461"/>
      <c r="W866" s="465"/>
      <c r="X866" s="362"/>
      <c r="Y866" s="362"/>
      <c r="Z866" s="362"/>
    </row>
    <row r="867" spans="1:26" ht="21.75" customHeight="1" x14ac:dyDescent="0.2">
      <c r="A867" s="362"/>
      <c r="B867" s="362"/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461"/>
      <c r="W867" s="465"/>
      <c r="X867" s="362"/>
      <c r="Y867" s="362"/>
      <c r="Z867" s="362"/>
    </row>
    <row r="868" spans="1:26" ht="21.75" customHeight="1" x14ac:dyDescent="0.2">
      <c r="A868" s="362"/>
      <c r="B868" s="362"/>
      <c r="C868" s="362"/>
      <c r="D868" s="362"/>
      <c r="E868" s="362"/>
      <c r="F868" s="362"/>
      <c r="G868" s="362"/>
      <c r="H868" s="362"/>
      <c r="I868" s="362"/>
      <c r="J868" s="362"/>
      <c r="K868" s="362"/>
      <c r="L868" s="362"/>
      <c r="M868" s="362"/>
      <c r="N868" s="362"/>
      <c r="O868" s="362"/>
      <c r="P868" s="362"/>
      <c r="Q868" s="362"/>
      <c r="R868" s="362"/>
      <c r="S868" s="362"/>
      <c r="T868" s="362"/>
      <c r="U868" s="362"/>
      <c r="V868" s="461"/>
      <c r="W868" s="465"/>
      <c r="X868" s="362"/>
      <c r="Y868" s="362"/>
      <c r="Z868" s="362"/>
    </row>
    <row r="869" spans="1:26" ht="21.75" customHeight="1" x14ac:dyDescent="0.2">
      <c r="A869" s="362"/>
      <c r="B869" s="362"/>
      <c r="C869" s="362"/>
      <c r="D869" s="362"/>
      <c r="E869" s="362"/>
      <c r="F869" s="362"/>
      <c r="G869" s="362"/>
      <c r="H869" s="362"/>
      <c r="I869" s="362"/>
      <c r="J869" s="362"/>
      <c r="K869" s="362"/>
      <c r="L869" s="362"/>
      <c r="M869" s="362"/>
      <c r="N869" s="362"/>
      <c r="O869" s="362"/>
      <c r="P869" s="362"/>
      <c r="Q869" s="362"/>
      <c r="R869" s="362"/>
      <c r="S869" s="362"/>
      <c r="T869" s="362"/>
      <c r="U869" s="362"/>
      <c r="V869" s="461"/>
      <c r="W869" s="465"/>
      <c r="X869" s="362"/>
      <c r="Y869" s="362"/>
      <c r="Z869" s="362"/>
    </row>
    <row r="870" spans="1:26" ht="21.75" customHeight="1" x14ac:dyDescent="0.2">
      <c r="A870" s="362"/>
      <c r="B870" s="362"/>
      <c r="C870" s="362"/>
      <c r="D870" s="362"/>
      <c r="E870" s="362"/>
      <c r="F870" s="362"/>
      <c r="G870" s="362"/>
      <c r="H870" s="362"/>
      <c r="I870" s="362"/>
      <c r="J870" s="362"/>
      <c r="K870" s="362"/>
      <c r="L870" s="362"/>
      <c r="M870" s="362"/>
      <c r="N870" s="362"/>
      <c r="O870" s="362"/>
      <c r="P870" s="362"/>
      <c r="Q870" s="362"/>
      <c r="R870" s="362"/>
      <c r="S870" s="362"/>
      <c r="T870" s="362"/>
      <c r="U870" s="362"/>
      <c r="V870" s="461"/>
      <c r="W870" s="465"/>
      <c r="X870" s="362"/>
      <c r="Y870" s="362"/>
      <c r="Z870" s="362"/>
    </row>
    <row r="871" spans="1:26" ht="21.75" customHeight="1" x14ac:dyDescent="0.2">
      <c r="A871" s="362"/>
      <c r="B871" s="362"/>
      <c r="C871" s="362"/>
      <c r="D871" s="362"/>
      <c r="E871" s="362"/>
      <c r="F871" s="362"/>
      <c r="G871" s="362"/>
      <c r="H871" s="362"/>
      <c r="I871" s="362"/>
      <c r="J871" s="362"/>
      <c r="K871" s="362"/>
      <c r="L871" s="362"/>
      <c r="M871" s="362"/>
      <c r="N871" s="362"/>
      <c r="O871" s="362"/>
      <c r="P871" s="362"/>
      <c r="Q871" s="362"/>
      <c r="R871" s="362"/>
      <c r="S871" s="362"/>
      <c r="T871" s="362"/>
      <c r="U871" s="362"/>
      <c r="V871" s="461"/>
      <c r="W871" s="465"/>
      <c r="X871" s="362"/>
      <c r="Y871" s="362"/>
      <c r="Z871" s="362"/>
    </row>
    <row r="872" spans="1:26" ht="21.75" customHeight="1" x14ac:dyDescent="0.2">
      <c r="A872" s="362"/>
      <c r="B872" s="362"/>
      <c r="C872" s="362"/>
      <c r="D872" s="362"/>
      <c r="E872" s="362"/>
      <c r="F872" s="362"/>
      <c r="G872" s="362"/>
      <c r="H872" s="362"/>
      <c r="I872" s="362"/>
      <c r="J872" s="362"/>
      <c r="K872" s="362"/>
      <c r="L872" s="362"/>
      <c r="M872" s="362"/>
      <c r="N872" s="362"/>
      <c r="O872" s="362"/>
      <c r="P872" s="362"/>
      <c r="Q872" s="362"/>
      <c r="R872" s="362"/>
      <c r="S872" s="362"/>
      <c r="T872" s="362"/>
      <c r="U872" s="362"/>
      <c r="V872" s="461"/>
      <c r="W872" s="465"/>
      <c r="X872" s="362"/>
      <c r="Y872" s="362"/>
      <c r="Z872" s="362"/>
    </row>
    <row r="873" spans="1:26" ht="21.75" customHeight="1" x14ac:dyDescent="0.2">
      <c r="A873" s="362"/>
      <c r="B873" s="362"/>
      <c r="C873" s="362"/>
      <c r="D873" s="362"/>
      <c r="E873" s="362"/>
      <c r="F873" s="362"/>
      <c r="G873" s="362"/>
      <c r="H873" s="362"/>
      <c r="I873" s="362"/>
      <c r="J873" s="362"/>
      <c r="K873" s="362"/>
      <c r="L873" s="362"/>
      <c r="M873" s="362"/>
      <c r="N873" s="362"/>
      <c r="O873" s="362"/>
      <c r="P873" s="362"/>
      <c r="Q873" s="362"/>
      <c r="R873" s="362"/>
      <c r="S873" s="362"/>
      <c r="T873" s="362"/>
      <c r="U873" s="362"/>
      <c r="V873" s="461"/>
      <c r="W873" s="465"/>
      <c r="X873" s="362"/>
      <c r="Y873" s="362"/>
      <c r="Z873" s="362"/>
    </row>
    <row r="874" spans="1:26" ht="21.75" customHeight="1" x14ac:dyDescent="0.2">
      <c r="A874" s="362"/>
      <c r="B874" s="362"/>
      <c r="C874" s="362"/>
      <c r="D874" s="362"/>
      <c r="E874" s="362"/>
      <c r="F874" s="362"/>
      <c r="G874" s="362"/>
      <c r="H874" s="362"/>
      <c r="I874" s="362"/>
      <c r="J874" s="362"/>
      <c r="K874" s="362"/>
      <c r="L874" s="362"/>
      <c r="M874" s="362"/>
      <c r="N874" s="362"/>
      <c r="O874" s="362"/>
      <c r="P874" s="362"/>
      <c r="Q874" s="362"/>
      <c r="R874" s="362"/>
      <c r="S874" s="362"/>
      <c r="T874" s="362"/>
      <c r="U874" s="362"/>
      <c r="V874" s="461"/>
      <c r="W874" s="465"/>
      <c r="X874" s="362"/>
      <c r="Y874" s="362"/>
      <c r="Z874" s="362"/>
    </row>
    <row r="875" spans="1:26" ht="21.75" customHeight="1" x14ac:dyDescent="0.2">
      <c r="A875" s="362"/>
      <c r="B875" s="362"/>
      <c r="C875" s="362"/>
      <c r="D875" s="362"/>
      <c r="E875" s="362"/>
      <c r="F875" s="362"/>
      <c r="G875" s="362"/>
      <c r="H875" s="362"/>
      <c r="I875" s="362"/>
      <c r="J875" s="362"/>
      <c r="K875" s="362"/>
      <c r="L875" s="362"/>
      <c r="M875" s="362"/>
      <c r="N875" s="362"/>
      <c r="O875" s="362"/>
      <c r="P875" s="362"/>
      <c r="Q875" s="362"/>
      <c r="R875" s="362"/>
      <c r="S875" s="362"/>
      <c r="T875" s="362"/>
      <c r="U875" s="362"/>
      <c r="V875" s="461"/>
      <c r="W875" s="465"/>
      <c r="X875" s="362"/>
      <c r="Y875" s="362"/>
      <c r="Z875" s="362"/>
    </row>
    <row r="876" spans="1:26" ht="21.75" customHeight="1" x14ac:dyDescent="0.2">
      <c r="A876" s="362"/>
      <c r="B876" s="362"/>
      <c r="C876" s="362"/>
      <c r="D876" s="362"/>
      <c r="E876" s="362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62"/>
      <c r="S876" s="362"/>
      <c r="T876" s="362"/>
      <c r="U876" s="362"/>
      <c r="V876" s="461"/>
      <c r="W876" s="465"/>
      <c r="X876" s="362"/>
      <c r="Y876" s="362"/>
      <c r="Z876" s="362"/>
    </row>
    <row r="877" spans="1:26" ht="21.75" customHeight="1" x14ac:dyDescent="0.2">
      <c r="A877" s="362"/>
      <c r="B877" s="362"/>
      <c r="C877" s="362"/>
      <c r="D877" s="362"/>
      <c r="E877" s="362"/>
      <c r="F877" s="362"/>
      <c r="G877" s="362"/>
      <c r="H877" s="362"/>
      <c r="I877" s="362"/>
      <c r="J877" s="362"/>
      <c r="K877" s="362"/>
      <c r="L877" s="362"/>
      <c r="M877" s="362"/>
      <c r="N877" s="362"/>
      <c r="O877" s="362"/>
      <c r="P877" s="362"/>
      <c r="Q877" s="362"/>
      <c r="R877" s="362"/>
      <c r="S877" s="362"/>
      <c r="T877" s="362"/>
      <c r="U877" s="362"/>
      <c r="V877" s="461"/>
      <c r="W877" s="465"/>
      <c r="X877" s="362"/>
      <c r="Y877" s="362"/>
      <c r="Z877" s="362"/>
    </row>
    <row r="878" spans="1:26" ht="21.75" customHeight="1" x14ac:dyDescent="0.2">
      <c r="A878" s="362"/>
      <c r="B878" s="362"/>
      <c r="C878" s="362"/>
      <c r="D878" s="362"/>
      <c r="E878" s="362"/>
      <c r="F878" s="362"/>
      <c r="G878" s="362"/>
      <c r="H878" s="362"/>
      <c r="I878" s="362"/>
      <c r="J878" s="362"/>
      <c r="K878" s="362"/>
      <c r="L878" s="362"/>
      <c r="M878" s="362"/>
      <c r="N878" s="362"/>
      <c r="O878" s="362"/>
      <c r="P878" s="362"/>
      <c r="Q878" s="362"/>
      <c r="R878" s="362"/>
      <c r="S878" s="362"/>
      <c r="T878" s="362"/>
      <c r="U878" s="362"/>
      <c r="V878" s="461"/>
      <c r="W878" s="465"/>
      <c r="X878" s="362"/>
      <c r="Y878" s="362"/>
      <c r="Z878" s="362"/>
    </row>
    <row r="879" spans="1:26" ht="21.75" customHeight="1" x14ac:dyDescent="0.2">
      <c r="A879" s="362"/>
      <c r="B879" s="362"/>
      <c r="C879" s="362"/>
      <c r="D879" s="362"/>
      <c r="E879" s="362"/>
      <c r="F879" s="362"/>
      <c r="G879" s="362"/>
      <c r="H879" s="362"/>
      <c r="I879" s="362"/>
      <c r="J879" s="362"/>
      <c r="K879" s="362"/>
      <c r="L879" s="362"/>
      <c r="M879" s="362"/>
      <c r="N879" s="362"/>
      <c r="O879" s="362"/>
      <c r="P879" s="362"/>
      <c r="Q879" s="362"/>
      <c r="R879" s="362"/>
      <c r="S879" s="362"/>
      <c r="T879" s="362"/>
      <c r="U879" s="362"/>
      <c r="V879" s="461"/>
      <c r="W879" s="465"/>
      <c r="X879" s="362"/>
      <c r="Y879" s="362"/>
      <c r="Z879" s="362"/>
    </row>
    <row r="880" spans="1:26" ht="21.75" customHeight="1" x14ac:dyDescent="0.2">
      <c r="A880" s="362"/>
      <c r="B880" s="362"/>
      <c r="C880" s="362"/>
      <c r="D880" s="362"/>
      <c r="E880" s="362"/>
      <c r="F880" s="362"/>
      <c r="G880" s="362"/>
      <c r="H880" s="362"/>
      <c r="I880" s="362"/>
      <c r="J880" s="362"/>
      <c r="K880" s="362"/>
      <c r="L880" s="362"/>
      <c r="M880" s="362"/>
      <c r="N880" s="362"/>
      <c r="O880" s="362"/>
      <c r="P880" s="362"/>
      <c r="Q880" s="362"/>
      <c r="R880" s="362"/>
      <c r="S880" s="362"/>
      <c r="T880" s="362"/>
      <c r="U880" s="362"/>
      <c r="V880" s="461"/>
      <c r="W880" s="465"/>
      <c r="X880" s="362"/>
      <c r="Y880" s="362"/>
      <c r="Z880" s="362"/>
    </row>
    <row r="881" spans="1:26" ht="21.75" customHeight="1" x14ac:dyDescent="0.2">
      <c r="A881" s="362"/>
      <c r="B881" s="362"/>
      <c r="C881" s="362"/>
      <c r="D881" s="362"/>
      <c r="E881" s="362"/>
      <c r="F881" s="362"/>
      <c r="G881" s="362"/>
      <c r="H881" s="362"/>
      <c r="I881" s="362"/>
      <c r="J881" s="362"/>
      <c r="K881" s="362"/>
      <c r="L881" s="362"/>
      <c r="M881" s="362"/>
      <c r="N881" s="362"/>
      <c r="O881" s="362"/>
      <c r="P881" s="362"/>
      <c r="Q881" s="362"/>
      <c r="R881" s="362"/>
      <c r="S881" s="362"/>
      <c r="T881" s="362"/>
      <c r="U881" s="362"/>
      <c r="V881" s="461"/>
      <c r="W881" s="465"/>
      <c r="X881" s="362"/>
      <c r="Y881" s="362"/>
      <c r="Z881" s="362"/>
    </row>
    <row r="882" spans="1:26" ht="21.75" customHeight="1" x14ac:dyDescent="0.2">
      <c r="A882" s="362"/>
      <c r="B882" s="362"/>
      <c r="C882" s="362"/>
      <c r="D882" s="362"/>
      <c r="E882" s="362"/>
      <c r="F882" s="362"/>
      <c r="G882" s="362"/>
      <c r="H882" s="362"/>
      <c r="I882" s="362"/>
      <c r="J882" s="362"/>
      <c r="K882" s="362"/>
      <c r="L882" s="362"/>
      <c r="M882" s="362"/>
      <c r="N882" s="362"/>
      <c r="O882" s="362"/>
      <c r="P882" s="362"/>
      <c r="Q882" s="362"/>
      <c r="R882" s="362"/>
      <c r="S882" s="362"/>
      <c r="T882" s="362"/>
      <c r="U882" s="362"/>
      <c r="V882" s="461"/>
      <c r="W882" s="465"/>
      <c r="X882" s="362"/>
      <c r="Y882" s="362"/>
      <c r="Z882" s="362"/>
    </row>
    <row r="883" spans="1:26" ht="21.75" customHeight="1" x14ac:dyDescent="0.2">
      <c r="A883" s="362"/>
      <c r="B883" s="362"/>
      <c r="C883" s="362"/>
      <c r="D883" s="362"/>
      <c r="E883" s="362"/>
      <c r="F883" s="362"/>
      <c r="G883" s="362"/>
      <c r="H883" s="362"/>
      <c r="I883" s="362"/>
      <c r="J883" s="362"/>
      <c r="K883" s="362"/>
      <c r="L883" s="362"/>
      <c r="M883" s="362"/>
      <c r="N883" s="362"/>
      <c r="O883" s="362"/>
      <c r="P883" s="362"/>
      <c r="Q883" s="362"/>
      <c r="R883" s="362"/>
      <c r="S883" s="362"/>
      <c r="T883" s="362"/>
      <c r="U883" s="362"/>
      <c r="V883" s="461"/>
      <c r="W883" s="465"/>
      <c r="X883" s="362"/>
      <c r="Y883" s="362"/>
      <c r="Z883" s="362"/>
    </row>
    <row r="884" spans="1:26" ht="21.75" customHeight="1" x14ac:dyDescent="0.2">
      <c r="A884" s="362"/>
      <c r="B884" s="362"/>
      <c r="C884" s="362"/>
      <c r="D884" s="362"/>
      <c r="E884" s="362"/>
      <c r="F884" s="362"/>
      <c r="G884" s="362"/>
      <c r="H884" s="362"/>
      <c r="I884" s="362"/>
      <c r="J884" s="362"/>
      <c r="K884" s="362"/>
      <c r="L884" s="362"/>
      <c r="M884" s="362"/>
      <c r="N884" s="362"/>
      <c r="O884" s="362"/>
      <c r="P884" s="362"/>
      <c r="Q884" s="362"/>
      <c r="R884" s="362"/>
      <c r="S884" s="362"/>
      <c r="T884" s="362"/>
      <c r="U884" s="362"/>
      <c r="V884" s="461"/>
      <c r="W884" s="465"/>
      <c r="X884" s="362"/>
      <c r="Y884" s="362"/>
      <c r="Z884" s="362"/>
    </row>
    <row r="885" spans="1:26" ht="21.75" customHeight="1" x14ac:dyDescent="0.2">
      <c r="A885" s="362"/>
      <c r="B885" s="362"/>
      <c r="C885" s="362"/>
      <c r="D885" s="362"/>
      <c r="E885" s="362"/>
      <c r="F885" s="362"/>
      <c r="G885" s="362"/>
      <c r="H885" s="362"/>
      <c r="I885" s="362"/>
      <c r="J885" s="362"/>
      <c r="K885" s="362"/>
      <c r="L885" s="362"/>
      <c r="M885" s="362"/>
      <c r="N885" s="362"/>
      <c r="O885" s="362"/>
      <c r="P885" s="362"/>
      <c r="Q885" s="362"/>
      <c r="R885" s="362"/>
      <c r="S885" s="362"/>
      <c r="T885" s="362"/>
      <c r="U885" s="362"/>
      <c r="V885" s="461"/>
      <c r="W885" s="465"/>
      <c r="X885" s="362"/>
      <c r="Y885" s="362"/>
      <c r="Z885" s="362"/>
    </row>
    <row r="886" spans="1:26" ht="21.75" customHeight="1" x14ac:dyDescent="0.2">
      <c r="A886" s="362"/>
      <c r="B886" s="362"/>
      <c r="C886" s="362"/>
      <c r="D886" s="362"/>
      <c r="E886" s="362"/>
      <c r="F886" s="362"/>
      <c r="G886" s="362"/>
      <c r="H886" s="362"/>
      <c r="I886" s="362"/>
      <c r="J886" s="362"/>
      <c r="K886" s="362"/>
      <c r="L886" s="362"/>
      <c r="M886" s="362"/>
      <c r="N886" s="362"/>
      <c r="O886" s="362"/>
      <c r="P886" s="362"/>
      <c r="Q886" s="362"/>
      <c r="R886" s="362"/>
      <c r="S886" s="362"/>
      <c r="T886" s="362"/>
      <c r="U886" s="362"/>
      <c r="V886" s="461"/>
      <c r="W886" s="465"/>
      <c r="X886" s="362"/>
      <c r="Y886" s="362"/>
      <c r="Z886" s="362"/>
    </row>
    <row r="887" spans="1:26" ht="21.75" customHeight="1" x14ac:dyDescent="0.2">
      <c r="A887" s="362"/>
      <c r="B887" s="362"/>
      <c r="C887" s="362"/>
      <c r="D887" s="362"/>
      <c r="E887" s="362"/>
      <c r="F887" s="362"/>
      <c r="G887" s="362"/>
      <c r="H887" s="362"/>
      <c r="I887" s="362"/>
      <c r="J887" s="362"/>
      <c r="K887" s="362"/>
      <c r="L887" s="362"/>
      <c r="M887" s="362"/>
      <c r="N887" s="362"/>
      <c r="O887" s="362"/>
      <c r="P887" s="362"/>
      <c r="Q887" s="362"/>
      <c r="R887" s="362"/>
      <c r="S887" s="362"/>
      <c r="T887" s="362"/>
      <c r="U887" s="362"/>
      <c r="V887" s="461"/>
      <c r="W887" s="465"/>
      <c r="X887" s="362"/>
      <c r="Y887" s="362"/>
      <c r="Z887" s="362"/>
    </row>
    <row r="888" spans="1:26" ht="21.75" customHeight="1" x14ac:dyDescent="0.2">
      <c r="A888" s="362"/>
      <c r="B888" s="362"/>
      <c r="C888" s="362"/>
      <c r="D888" s="362"/>
      <c r="E888" s="362"/>
      <c r="F888" s="362"/>
      <c r="G888" s="362"/>
      <c r="H888" s="362"/>
      <c r="I888" s="362"/>
      <c r="J888" s="362"/>
      <c r="K888" s="362"/>
      <c r="L888" s="362"/>
      <c r="M888" s="362"/>
      <c r="N888" s="362"/>
      <c r="O888" s="362"/>
      <c r="P888" s="362"/>
      <c r="Q888" s="362"/>
      <c r="R888" s="362"/>
      <c r="S888" s="362"/>
      <c r="T888" s="362"/>
      <c r="U888" s="362"/>
      <c r="V888" s="461"/>
      <c r="W888" s="465"/>
      <c r="X888" s="362"/>
      <c r="Y888" s="362"/>
      <c r="Z888" s="362"/>
    </row>
    <row r="889" spans="1:26" ht="21.75" customHeight="1" x14ac:dyDescent="0.2">
      <c r="A889" s="362"/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362"/>
      <c r="M889" s="362"/>
      <c r="N889" s="362"/>
      <c r="O889" s="362"/>
      <c r="P889" s="362"/>
      <c r="Q889" s="362"/>
      <c r="R889" s="362"/>
      <c r="S889" s="362"/>
      <c r="T889" s="362"/>
      <c r="U889" s="362"/>
      <c r="V889" s="461"/>
      <c r="W889" s="465"/>
      <c r="X889" s="362"/>
      <c r="Y889" s="362"/>
      <c r="Z889" s="362"/>
    </row>
    <row r="890" spans="1:26" ht="21.75" customHeight="1" x14ac:dyDescent="0.2">
      <c r="A890" s="362"/>
      <c r="B890" s="362"/>
      <c r="C890" s="362"/>
      <c r="D890" s="362"/>
      <c r="E890" s="362"/>
      <c r="F890" s="362"/>
      <c r="G890" s="362"/>
      <c r="H890" s="362"/>
      <c r="I890" s="362"/>
      <c r="J890" s="362"/>
      <c r="K890" s="362"/>
      <c r="L890" s="362"/>
      <c r="M890" s="362"/>
      <c r="N890" s="362"/>
      <c r="O890" s="362"/>
      <c r="P890" s="362"/>
      <c r="Q890" s="362"/>
      <c r="R890" s="362"/>
      <c r="S890" s="362"/>
      <c r="T890" s="362"/>
      <c r="U890" s="362"/>
      <c r="V890" s="461"/>
      <c r="W890" s="465"/>
      <c r="X890" s="362"/>
      <c r="Y890" s="362"/>
      <c r="Z890" s="362"/>
    </row>
    <row r="891" spans="1:26" ht="21.75" customHeight="1" x14ac:dyDescent="0.2">
      <c r="A891" s="362"/>
      <c r="B891" s="362"/>
      <c r="C891" s="362"/>
      <c r="D891" s="362"/>
      <c r="E891" s="362"/>
      <c r="F891" s="362"/>
      <c r="G891" s="362"/>
      <c r="H891" s="362"/>
      <c r="I891" s="362"/>
      <c r="J891" s="362"/>
      <c r="K891" s="362"/>
      <c r="L891" s="362"/>
      <c r="M891" s="362"/>
      <c r="N891" s="362"/>
      <c r="O891" s="362"/>
      <c r="P891" s="362"/>
      <c r="Q891" s="362"/>
      <c r="R891" s="362"/>
      <c r="S891" s="362"/>
      <c r="T891" s="362"/>
      <c r="U891" s="362"/>
      <c r="V891" s="461"/>
      <c r="W891" s="465"/>
      <c r="X891" s="362"/>
      <c r="Y891" s="362"/>
      <c r="Z891" s="362"/>
    </row>
    <row r="892" spans="1:26" ht="21.75" customHeight="1" x14ac:dyDescent="0.2">
      <c r="A892" s="362"/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2"/>
      <c r="P892" s="362"/>
      <c r="Q892" s="362"/>
      <c r="R892" s="362"/>
      <c r="S892" s="362"/>
      <c r="T892" s="362"/>
      <c r="U892" s="362"/>
      <c r="V892" s="461"/>
      <c r="W892" s="465"/>
      <c r="X892" s="362"/>
      <c r="Y892" s="362"/>
      <c r="Z892" s="362"/>
    </row>
    <row r="893" spans="1:26" ht="21.75" customHeight="1" x14ac:dyDescent="0.2">
      <c r="A893" s="362"/>
      <c r="B893" s="362"/>
      <c r="C893" s="362"/>
      <c r="D893" s="362"/>
      <c r="E893" s="362"/>
      <c r="F893" s="362"/>
      <c r="G893" s="362"/>
      <c r="H893" s="362"/>
      <c r="I893" s="362"/>
      <c r="J893" s="362"/>
      <c r="K893" s="362"/>
      <c r="L893" s="362"/>
      <c r="M893" s="362"/>
      <c r="N893" s="362"/>
      <c r="O893" s="362"/>
      <c r="P893" s="362"/>
      <c r="Q893" s="362"/>
      <c r="R893" s="362"/>
      <c r="S893" s="362"/>
      <c r="T893" s="362"/>
      <c r="U893" s="362"/>
      <c r="V893" s="461"/>
      <c r="W893" s="465"/>
      <c r="X893" s="362"/>
      <c r="Y893" s="362"/>
      <c r="Z893" s="362"/>
    </row>
    <row r="894" spans="1:26" ht="21.75" customHeight="1" x14ac:dyDescent="0.2">
      <c r="A894" s="362"/>
      <c r="B894" s="362"/>
      <c r="C894" s="362"/>
      <c r="D894" s="362"/>
      <c r="E894" s="362"/>
      <c r="F894" s="362"/>
      <c r="G894" s="362"/>
      <c r="H894" s="362"/>
      <c r="I894" s="362"/>
      <c r="J894" s="362"/>
      <c r="K894" s="362"/>
      <c r="L894" s="362"/>
      <c r="M894" s="362"/>
      <c r="N894" s="362"/>
      <c r="O894" s="362"/>
      <c r="P894" s="362"/>
      <c r="Q894" s="362"/>
      <c r="R894" s="362"/>
      <c r="S894" s="362"/>
      <c r="T894" s="362"/>
      <c r="U894" s="362"/>
      <c r="V894" s="461"/>
      <c r="W894" s="465"/>
      <c r="X894" s="362"/>
      <c r="Y894" s="362"/>
      <c r="Z894" s="362"/>
    </row>
    <row r="895" spans="1:26" ht="21.75" customHeight="1" x14ac:dyDescent="0.2">
      <c r="A895" s="362"/>
      <c r="B895" s="362"/>
      <c r="C895" s="362"/>
      <c r="D895" s="362"/>
      <c r="E895" s="362"/>
      <c r="F895" s="362"/>
      <c r="G895" s="362"/>
      <c r="H895" s="362"/>
      <c r="I895" s="362"/>
      <c r="J895" s="362"/>
      <c r="K895" s="362"/>
      <c r="L895" s="362"/>
      <c r="M895" s="362"/>
      <c r="N895" s="362"/>
      <c r="O895" s="362"/>
      <c r="P895" s="362"/>
      <c r="Q895" s="362"/>
      <c r="R895" s="362"/>
      <c r="S895" s="362"/>
      <c r="T895" s="362"/>
      <c r="U895" s="362"/>
      <c r="V895" s="461"/>
      <c r="W895" s="465"/>
      <c r="X895" s="362"/>
      <c r="Y895" s="362"/>
      <c r="Z895" s="362"/>
    </row>
    <row r="896" spans="1:26" ht="21.75" customHeight="1" x14ac:dyDescent="0.2">
      <c r="A896" s="362"/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461"/>
      <c r="W896" s="465"/>
      <c r="X896" s="362"/>
      <c r="Y896" s="362"/>
      <c r="Z896" s="362"/>
    </row>
    <row r="897" spans="1:26" ht="21.75" customHeight="1" x14ac:dyDescent="0.2">
      <c r="A897" s="362"/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  <c r="U897" s="362"/>
      <c r="V897" s="461"/>
      <c r="W897" s="465"/>
      <c r="X897" s="362"/>
      <c r="Y897" s="362"/>
      <c r="Z897" s="362"/>
    </row>
    <row r="898" spans="1:26" ht="21.75" customHeight="1" x14ac:dyDescent="0.2">
      <c r="A898" s="362"/>
      <c r="B898" s="362"/>
      <c r="C898" s="362"/>
      <c r="D898" s="362"/>
      <c r="E898" s="362"/>
      <c r="F898" s="362"/>
      <c r="G898" s="362"/>
      <c r="H898" s="362"/>
      <c r="I898" s="362"/>
      <c r="J898" s="362"/>
      <c r="K898" s="362"/>
      <c r="L898" s="362"/>
      <c r="M898" s="362"/>
      <c r="N898" s="362"/>
      <c r="O898" s="362"/>
      <c r="P898" s="362"/>
      <c r="Q898" s="362"/>
      <c r="R898" s="362"/>
      <c r="S898" s="362"/>
      <c r="T898" s="362"/>
      <c r="U898" s="362"/>
      <c r="V898" s="461"/>
      <c r="W898" s="465"/>
      <c r="X898" s="362"/>
      <c r="Y898" s="362"/>
      <c r="Z898" s="362"/>
    </row>
    <row r="899" spans="1:26" ht="21.75" customHeight="1" x14ac:dyDescent="0.2">
      <c r="A899" s="362"/>
      <c r="B899" s="362"/>
      <c r="C899" s="362"/>
      <c r="D899" s="362"/>
      <c r="E899" s="362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62"/>
      <c r="S899" s="362"/>
      <c r="T899" s="362"/>
      <c r="U899" s="362"/>
      <c r="V899" s="461"/>
      <c r="W899" s="465"/>
      <c r="X899" s="362"/>
      <c r="Y899" s="362"/>
      <c r="Z899" s="362"/>
    </row>
    <row r="900" spans="1:26" ht="21.75" customHeight="1" x14ac:dyDescent="0.2">
      <c r="A900" s="362"/>
      <c r="B900" s="362"/>
      <c r="C900" s="362"/>
      <c r="D900" s="362"/>
      <c r="E900" s="362"/>
      <c r="F900" s="362"/>
      <c r="G900" s="362"/>
      <c r="H900" s="362"/>
      <c r="I900" s="362"/>
      <c r="J900" s="362"/>
      <c r="K900" s="362"/>
      <c r="L900" s="362"/>
      <c r="M900" s="362"/>
      <c r="N900" s="362"/>
      <c r="O900" s="362"/>
      <c r="P900" s="362"/>
      <c r="Q900" s="362"/>
      <c r="R900" s="362"/>
      <c r="S900" s="362"/>
      <c r="T900" s="362"/>
      <c r="U900" s="362"/>
      <c r="V900" s="461"/>
      <c r="W900" s="465"/>
      <c r="X900" s="362"/>
      <c r="Y900" s="362"/>
      <c r="Z900" s="362"/>
    </row>
    <row r="901" spans="1:26" ht="21.75" customHeight="1" x14ac:dyDescent="0.2">
      <c r="A901" s="362"/>
      <c r="B901" s="362"/>
      <c r="C901" s="362"/>
      <c r="D901" s="362"/>
      <c r="E901" s="362"/>
      <c r="F901" s="362"/>
      <c r="G901" s="362"/>
      <c r="H901" s="362"/>
      <c r="I901" s="362"/>
      <c r="J901" s="362"/>
      <c r="K901" s="362"/>
      <c r="L901" s="362"/>
      <c r="M901" s="362"/>
      <c r="N901" s="362"/>
      <c r="O901" s="362"/>
      <c r="P901" s="362"/>
      <c r="Q901" s="362"/>
      <c r="R901" s="362"/>
      <c r="S901" s="362"/>
      <c r="T901" s="362"/>
      <c r="U901" s="362"/>
      <c r="V901" s="461"/>
      <c r="W901" s="465"/>
      <c r="X901" s="362"/>
      <c r="Y901" s="362"/>
      <c r="Z901" s="362"/>
    </row>
    <row r="902" spans="1:26" ht="21.75" customHeight="1" x14ac:dyDescent="0.2">
      <c r="A902" s="362"/>
      <c r="B902" s="362"/>
      <c r="C902" s="362"/>
      <c r="D902" s="362"/>
      <c r="E902" s="362"/>
      <c r="F902" s="362"/>
      <c r="G902" s="362"/>
      <c r="H902" s="362"/>
      <c r="I902" s="362"/>
      <c r="J902" s="362"/>
      <c r="K902" s="362"/>
      <c r="L902" s="362"/>
      <c r="M902" s="362"/>
      <c r="N902" s="362"/>
      <c r="O902" s="362"/>
      <c r="P902" s="362"/>
      <c r="Q902" s="362"/>
      <c r="R902" s="362"/>
      <c r="S902" s="362"/>
      <c r="T902" s="362"/>
      <c r="U902" s="362"/>
      <c r="V902" s="461"/>
      <c r="W902" s="465"/>
      <c r="X902" s="362"/>
      <c r="Y902" s="362"/>
      <c r="Z902" s="362"/>
    </row>
    <row r="903" spans="1:26" ht="21.75" customHeight="1" x14ac:dyDescent="0.2">
      <c r="A903" s="362"/>
      <c r="B903" s="362"/>
      <c r="C903" s="362"/>
      <c r="D903" s="362"/>
      <c r="E903" s="362"/>
      <c r="F903" s="362"/>
      <c r="G903" s="362"/>
      <c r="H903" s="362"/>
      <c r="I903" s="362"/>
      <c r="J903" s="362"/>
      <c r="K903" s="362"/>
      <c r="L903" s="362"/>
      <c r="M903" s="362"/>
      <c r="N903" s="362"/>
      <c r="O903" s="362"/>
      <c r="P903" s="362"/>
      <c r="Q903" s="362"/>
      <c r="R903" s="362"/>
      <c r="S903" s="362"/>
      <c r="T903" s="362"/>
      <c r="U903" s="362"/>
      <c r="V903" s="461"/>
      <c r="W903" s="465"/>
      <c r="X903" s="362"/>
      <c r="Y903" s="362"/>
      <c r="Z903" s="362"/>
    </row>
    <row r="904" spans="1:26" ht="21.75" customHeight="1" x14ac:dyDescent="0.2">
      <c r="A904" s="362"/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362"/>
      <c r="M904" s="362"/>
      <c r="N904" s="362"/>
      <c r="O904" s="362"/>
      <c r="P904" s="362"/>
      <c r="Q904" s="362"/>
      <c r="R904" s="362"/>
      <c r="S904" s="362"/>
      <c r="T904" s="362"/>
      <c r="U904" s="362"/>
      <c r="V904" s="461"/>
      <c r="W904" s="465"/>
      <c r="X904" s="362"/>
      <c r="Y904" s="362"/>
      <c r="Z904" s="362"/>
    </row>
    <row r="905" spans="1:26" ht="21.75" customHeight="1" x14ac:dyDescent="0.2">
      <c r="A905" s="362"/>
      <c r="B905" s="362"/>
      <c r="C905" s="362"/>
      <c r="D905" s="362"/>
      <c r="E905" s="362"/>
      <c r="F905" s="362"/>
      <c r="G905" s="362"/>
      <c r="H905" s="362"/>
      <c r="I905" s="362"/>
      <c r="J905" s="362"/>
      <c r="K905" s="362"/>
      <c r="L905" s="362"/>
      <c r="M905" s="362"/>
      <c r="N905" s="362"/>
      <c r="O905" s="362"/>
      <c r="P905" s="362"/>
      <c r="Q905" s="362"/>
      <c r="R905" s="362"/>
      <c r="S905" s="362"/>
      <c r="T905" s="362"/>
      <c r="U905" s="362"/>
      <c r="V905" s="461"/>
      <c r="W905" s="465"/>
      <c r="X905" s="362"/>
      <c r="Y905" s="362"/>
      <c r="Z905" s="362"/>
    </row>
    <row r="906" spans="1:26" ht="21.75" customHeight="1" x14ac:dyDescent="0.2">
      <c r="A906" s="362"/>
      <c r="B906" s="362"/>
      <c r="C906" s="362"/>
      <c r="D906" s="362"/>
      <c r="E906" s="362"/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461"/>
      <c r="W906" s="465"/>
      <c r="X906" s="362"/>
      <c r="Y906" s="362"/>
      <c r="Z906" s="362"/>
    </row>
    <row r="907" spans="1:26" ht="21.75" customHeight="1" x14ac:dyDescent="0.2">
      <c r="A907" s="362"/>
      <c r="B907" s="362"/>
      <c r="C907" s="362"/>
      <c r="D907" s="362"/>
      <c r="E907" s="362"/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461"/>
      <c r="W907" s="465"/>
      <c r="X907" s="362"/>
      <c r="Y907" s="362"/>
      <c r="Z907" s="362"/>
    </row>
    <row r="908" spans="1:26" ht="21.75" customHeight="1" x14ac:dyDescent="0.2">
      <c r="A908" s="362"/>
      <c r="B908" s="362"/>
      <c r="C908" s="362"/>
      <c r="D908" s="362"/>
      <c r="E908" s="362"/>
      <c r="F908" s="362"/>
      <c r="G908" s="362"/>
      <c r="H908" s="362"/>
      <c r="I908" s="362"/>
      <c r="J908" s="362"/>
      <c r="K908" s="362"/>
      <c r="L908" s="362"/>
      <c r="M908" s="362"/>
      <c r="N908" s="362"/>
      <c r="O908" s="362"/>
      <c r="P908" s="362"/>
      <c r="Q908" s="362"/>
      <c r="R908" s="362"/>
      <c r="S908" s="362"/>
      <c r="T908" s="362"/>
      <c r="U908" s="362"/>
      <c r="V908" s="461"/>
      <c r="W908" s="465"/>
      <c r="X908" s="362"/>
      <c r="Y908" s="362"/>
      <c r="Z908" s="362"/>
    </row>
    <row r="909" spans="1:26" ht="21.75" customHeight="1" x14ac:dyDescent="0.2">
      <c r="A909" s="362"/>
      <c r="B909" s="362"/>
      <c r="C909" s="362"/>
      <c r="D909" s="362"/>
      <c r="E909" s="362"/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461"/>
      <c r="W909" s="465"/>
      <c r="X909" s="362"/>
      <c r="Y909" s="362"/>
      <c r="Z909" s="362"/>
    </row>
    <row r="910" spans="1:26" ht="21.75" customHeight="1" x14ac:dyDescent="0.2">
      <c r="A910" s="362"/>
      <c r="B910" s="362"/>
      <c r="C910" s="362"/>
      <c r="D910" s="362"/>
      <c r="E910" s="362"/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461"/>
      <c r="W910" s="465"/>
      <c r="X910" s="362"/>
      <c r="Y910" s="362"/>
      <c r="Z910" s="362"/>
    </row>
    <row r="911" spans="1:26" ht="21.75" customHeight="1" x14ac:dyDescent="0.2">
      <c r="A911" s="362"/>
      <c r="B911" s="362"/>
      <c r="C911" s="362"/>
      <c r="D911" s="362"/>
      <c r="E911" s="362"/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461"/>
      <c r="W911" s="465"/>
      <c r="X911" s="362"/>
      <c r="Y911" s="362"/>
      <c r="Z911" s="362"/>
    </row>
    <row r="912" spans="1:26" ht="21.75" customHeight="1" x14ac:dyDescent="0.2">
      <c r="A912" s="362"/>
      <c r="B912" s="362"/>
      <c r="C912" s="362"/>
      <c r="D912" s="362"/>
      <c r="E912" s="362"/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461"/>
      <c r="W912" s="465"/>
      <c r="X912" s="362"/>
      <c r="Y912" s="362"/>
      <c r="Z912" s="362"/>
    </row>
    <row r="913" spans="1:26" ht="21.75" customHeight="1" x14ac:dyDescent="0.2">
      <c r="A913" s="362"/>
      <c r="B913" s="362"/>
      <c r="C913" s="362"/>
      <c r="D913" s="362"/>
      <c r="E913" s="362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461"/>
      <c r="W913" s="465"/>
      <c r="X913" s="362"/>
      <c r="Y913" s="362"/>
      <c r="Z913" s="362"/>
    </row>
    <row r="914" spans="1:26" ht="21.75" customHeight="1" x14ac:dyDescent="0.2">
      <c r="A914" s="362"/>
      <c r="B914" s="362"/>
      <c r="C914" s="362"/>
      <c r="D914" s="362"/>
      <c r="E914" s="362"/>
      <c r="F914" s="362"/>
      <c r="G914" s="362"/>
      <c r="H914" s="362"/>
      <c r="I914" s="362"/>
      <c r="J914" s="362"/>
      <c r="K914" s="362"/>
      <c r="L914" s="362"/>
      <c r="M914" s="362"/>
      <c r="N914" s="362"/>
      <c r="O914" s="362"/>
      <c r="P914" s="362"/>
      <c r="Q914" s="362"/>
      <c r="R914" s="362"/>
      <c r="S914" s="362"/>
      <c r="T914" s="362"/>
      <c r="U914" s="362"/>
      <c r="V914" s="461"/>
      <c r="W914" s="465"/>
      <c r="X914" s="362"/>
      <c r="Y914" s="362"/>
      <c r="Z914" s="362"/>
    </row>
    <row r="915" spans="1:26" ht="21.75" customHeight="1" x14ac:dyDescent="0.2">
      <c r="A915" s="362"/>
      <c r="B915" s="362"/>
      <c r="C915" s="362"/>
      <c r="D915" s="362"/>
      <c r="E915" s="362"/>
      <c r="F915" s="362"/>
      <c r="G915" s="362"/>
      <c r="H915" s="362"/>
      <c r="I915" s="362"/>
      <c r="J915" s="362"/>
      <c r="K915" s="362"/>
      <c r="L915" s="362"/>
      <c r="M915" s="362"/>
      <c r="N915" s="362"/>
      <c r="O915" s="362"/>
      <c r="P915" s="362"/>
      <c r="Q915" s="362"/>
      <c r="R915" s="362"/>
      <c r="S915" s="362"/>
      <c r="T915" s="362"/>
      <c r="U915" s="362"/>
      <c r="V915" s="461"/>
      <c r="W915" s="465"/>
      <c r="X915" s="362"/>
      <c r="Y915" s="362"/>
      <c r="Z915" s="362"/>
    </row>
    <row r="916" spans="1:26" ht="21.75" customHeight="1" x14ac:dyDescent="0.2">
      <c r="A916" s="362"/>
      <c r="B916" s="362"/>
      <c r="C916" s="362"/>
      <c r="D916" s="362"/>
      <c r="E916" s="362"/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461"/>
      <c r="W916" s="465"/>
      <c r="X916" s="362"/>
      <c r="Y916" s="362"/>
      <c r="Z916" s="362"/>
    </row>
    <row r="917" spans="1:26" ht="21.75" customHeight="1" x14ac:dyDescent="0.2">
      <c r="A917" s="362"/>
      <c r="B917" s="362"/>
      <c r="C917" s="362"/>
      <c r="D917" s="362"/>
      <c r="E917" s="362"/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461"/>
      <c r="W917" s="465"/>
      <c r="X917" s="362"/>
      <c r="Y917" s="362"/>
      <c r="Z917" s="362"/>
    </row>
    <row r="918" spans="1:26" ht="21.75" customHeight="1" x14ac:dyDescent="0.2">
      <c r="A918" s="362"/>
      <c r="B918" s="362"/>
      <c r="C918" s="362"/>
      <c r="D918" s="362"/>
      <c r="E918" s="362"/>
      <c r="F918" s="362"/>
      <c r="G918" s="362"/>
      <c r="H918" s="362"/>
      <c r="I918" s="362"/>
      <c r="J918" s="362"/>
      <c r="K918" s="362"/>
      <c r="L918" s="362"/>
      <c r="M918" s="362"/>
      <c r="N918" s="362"/>
      <c r="O918" s="362"/>
      <c r="P918" s="362"/>
      <c r="Q918" s="362"/>
      <c r="R918" s="362"/>
      <c r="S918" s="362"/>
      <c r="T918" s="362"/>
      <c r="U918" s="362"/>
      <c r="V918" s="461"/>
      <c r="W918" s="465"/>
      <c r="X918" s="362"/>
      <c r="Y918" s="362"/>
      <c r="Z918" s="362"/>
    </row>
    <row r="919" spans="1:26" ht="21.75" customHeight="1" x14ac:dyDescent="0.2">
      <c r="A919" s="362"/>
      <c r="B919" s="362"/>
      <c r="C919" s="362"/>
      <c r="D919" s="362"/>
      <c r="E919" s="362"/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461"/>
      <c r="W919" s="465"/>
      <c r="X919" s="362"/>
      <c r="Y919" s="362"/>
      <c r="Z919" s="362"/>
    </row>
    <row r="920" spans="1:26" ht="21.75" customHeight="1" x14ac:dyDescent="0.2">
      <c r="A920" s="362"/>
      <c r="B920" s="362"/>
      <c r="C920" s="362"/>
      <c r="D920" s="362"/>
      <c r="E920" s="362"/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461"/>
      <c r="W920" s="465"/>
      <c r="X920" s="362"/>
      <c r="Y920" s="362"/>
      <c r="Z920" s="362"/>
    </row>
    <row r="921" spans="1:26" ht="21.75" customHeight="1" x14ac:dyDescent="0.2">
      <c r="A921" s="362"/>
      <c r="B921" s="362"/>
      <c r="C921" s="362"/>
      <c r="D921" s="362"/>
      <c r="E921" s="362"/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461"/>
      <c r="W921" s="465"/>
      <c r="X921" s="362"/>
      <c r="Y921" s="362"/>
      <c r="Z921" s="362"/>
    </row>
    <row r="922" spans="1:26" ht="21.75" customHeight="1" x14ac:dyDescent="0.2">
      <c r="A922" s="362"/>
      <c r="B922" s="362"/>
      <c r="C922" s="362"/>
      <c r="D922" s="362"/>
      <c r="E922" s="362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461"/>
      <c r="W922" s="465"/>
      <c r="X922" s="362"/>
      <c r="Y922" s="362"/>
      <c r="Z922" s="362"/>
    </row>
    <row r="923" spans="1:26" ht="21.75" customHeight="1" x14ac:dyDescent="0.2">
      <c r="A923" s="362"/>
      <c r="B923" s="362"/>
      <c r="C923" s="362"/>
      <c r="D923" s="362"/>
      <c r="E923" s="362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461"/>
      <c r="W923" s="465"/>
      <c r="X923" s="362"/>
      <c r="Y923" s="362"/>
      <c r="Z923" s="362"/>
    </row>
    <row r="924" spans="1:26" ht="21.75" customHeight="1" x14ac:dyDescent="0.2">
      <c r="A924" s="362"/>
      <c r="B924" s="362"/>
      <c r="C924" s="362"/>
      <c r="D924" s="362"/>
      <c r="E924" s="362"/>
      <c r="F924" s="362"/>
      <c r="G924" s="362"/>
      <c r="H924" s="362"/>
      <c r="I924" s="362"/>
      <c r="J924" s="362"/>
      <c r="K924" s="362"/>
      <c r="L924" s="362"/>
      <c r="M924" s="362"/>
      <c r="N924" s="362"/>
      <c r="O924" s="362"/>
      <c r="P924" s="362"/>
      <c r="Q924" s="362"/>
      <c r="R924" s="362"/>
      <c r="S924" s="362"/>
      <c r="T924" s="362"/>
      <c r="U924" s="362"/>
      <c r="V924" s="461"/>
      <c r="W924" s="465"/>
      <c r="X924" s="362"/>
      <c r="Y924" s="362"/>
      <c r="Z924" s="362"/>
    </row>
    <row r="925" spans="1:26" ht="21.75" customHeight="1" x14ac:dyDescent="0.2">
      <c r="A925" s="362"/>
      <c r="B925" s="362"/>
      <c r="C925" s="362"/>
      <c r="D925" s="362"/>
      <c r="E925" s="362"/>
      <c r="F925" s="362"/>
      <c r="G925" s="362"/>
      <c r="H925" s="362"/>
      <c r="I925" s="362"/>
      <c r="J925" s="362"/>
      <c r="K925" s="362"/>
      <c r="L925" s="362"/>
      <c r="M925" s="362"/>
      <c r="N925" s="362"/>
      <c r="O925" s="362"/>
      <c r="P925" s="362"/>
      <c r="Q925" s="362"/>
      <c r="R925" s="362"/>
      <c r="S925" s="362"/>
      <c r="T925" s="362"/>
      <c r="U925" s="362"/>
      <c r="V925" s="461"/>
      <c r="W925" s="465"/>
      <c r="X925" s="362"/>
      <c r="Y925" s="362"/>
      <c r="Z925" s="362"/>
    </row>
    <row r="926" spans="1:26" ht="21.75" customHeight="1" x14ac:dyDescent="0.2">
      <c r="A926" s="362"/>
      <c r="B926" s="362"/>
      <c r="C926" s="362"/>
      <c r="D926" s="362"/>
      <c r="E926" s="362"/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461"/>
      <c r="W926" s="465"/>
      <c r="X926" s="362"/>
      <c r="Y926" s="362"/>
      <c r="Z926" s="362"/>
    </row>
    <row r="927" spans="1:26" ht="21.75" customHeight="1" x14ac:dyDescent="0.2">
      <c r="A927" s="362"/>
      <c r="B927" s="362"/>
      <c r="C927" s="362"/>
      <c r="D927" s="362"/>
      <c r="E927" s="362"/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461"/>
      <c r="W927" s="465"/>
      <c r="X927" s="362"/>
      <c r="Y927" s="362"/>
      <c r="Z927" s="362"/>
    </row>
    <row r="928" spans="1:26" ht="21.75" customHeight="1" x14ac:dyDescent="0.2">
      <c r="A928" s="362"/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461"/>
      <c r="W928" s="465"/>
      <c r="X928" s="362"/>
      <c r="Y928" s="362"/>
      <c r="Z928" s="362"/>
    </row>
    <row r="929" spans="1:26" ht="21.75" customHeight="1" x14ac:dyDescent="0.2">
      <c r="A929" s="362"/>
      <c r="B929" s="362"/>
      <c r="C929" s="362"/>
      <c r="D929" s="362"/>
      <c r="E929" s="362"/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461"/>
      <c r="W929" s="465"/>
      <c r="X929" s="362"/>
      <c r="Y929" s="362"/>
      <c r="Z929" s="362"/>
    </row>
    <row r="930" spans="1:26" ht="21.75" customHeight="1" x14ac:dyDescent="0.2">
      <c r="A930" s="362"/>
      <c r="B930" s="362"/>
      <c r="C930" s="362"/>
      <c r="D930" s="362"/>
      <c r="E930" s="362"/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461"/>
      <c r="W930" s="465"/>
      <c r="X930" s="362"/>
      <c r="Y930" s="362"/>
      <c r="Z930" s="362"/>
    </row>
    <row r="931" spans="1:26" ht="21.75" customHeight="1" x14ac:dyDescent="0.2">
      <c r="A931" s="362"/>
      <c r="B931" s="362"/>
      <c r="C931" s="362"/>
      <c r="D931" s="362"/>
      <c r="E931" s="362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461"/>
      <c r="W931" s="465"/>
      <c r="X931" s="362"/>
      <c r="Y931" s="362"/>
      <c r="Z931" s="362"/>
    </row>
    <row r="932" spans="1:26" ht="21.75" customHeight="1" x14ac:dyDescent="0.2">
      <c r="A932" s="362"/>
      <c r="B932" s="362"/>
      <c r="C932" s="362"/>
      <c r="D932" s="362"/>
      <c r="E932" s="362"/>
      <c r="F932" s="362"/>
      <c r="G932" s="362"/>
      <c r="H932" s="362"/>
      <c r="I932" s="362"/>
      <c r="J932" s="362"/>
      <c r="K932" s="362"/>
      <c r="L932" s="362"/>
      <c r="M932" s="362"/>
      <c r="N932" s="362"/>
      <c r="O932" s="362"/>
      <c r="P932" s="362"/>
      <c r="Q932" s="362"/>
      <c r="R932" s="362"/>
      <c r="S932" s="362"/>
      <c r="T932" s="362"/>
      <c r="U932" s="362"/>
      <c r="V932" s="461"/>
      <c r="W932" s="465"/>
      <c r="X932" s="362"/>
      <c r="Y932" s="362"/>
      <c r="Z932" s="362"/>
    </row>
    <row r="933" spans="1:26" ht="21.75" customHeight="1" x14ac:dyDescent="0.2">
      <c r="A933" s="362"/>
      <c r="B933" s="362"/>
      <c r="C933" s="362"/>
      <c r="D933" s="362"/>
      <c r="E933" s="362"/>
      <c r="F933" s="362"/>
      <c r="G933" s="362"/>
      <c r="H933" s="362"/>
      <c r="I933" s="362"/>
      <c r="J933" s="362"/>
      <c r="K933" s="362"/>
      <c r="L933" s="362"/>
      <c r="M933" s="362"/>
      <c r="N933" s="362"/>
      <c r="O933" s="362"/>
      <c r="P933" s="362"/>
      <c r="Q933" s="362"/>
      <c r="R933" s="362"/>
      <c r="S933" s="362"/>
      <c r="T933" s="362"/>
      <c r="U933" s="362"/>
      <c r="V933" s="461"/>
      <c r="W933" s="465"/>
      <c r="X933" s="362"/>
      <c r="Y933" s="362"/>
      <c r="Z933" s="362"/>
    </row>
    <row r="934" spans="1:26" ht="21.75" customHeight="1" x14ac:dyDescent="0.2">
      <c r="A934" s="362"/>
      <c r="B934" s="362"/>
      <c r="C934" s="362"/>
      <c r="D934" s="362"/>
      <c r="E934" s="362"/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461"/>
      <c r="W934" s="465"/>
      <c r="X934" s="362"/>
      <c r="Y934" s="362"/>
      <c r="Z934" s="362"/>
    </row>
    <row r="935" spans="1:26" ht="21.75" customHeight="1" x14ac:dyDescent="0.2">
      <c r="A935" s="362"/>
      <c r="B935" s="362"/>
      <c r="C935" s="362"/>
      <c r="D935" s="362"/>
      <c r="E935" s="362"/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461"/>
      <c r="W935" s="465"/>
      <c r="X935" s="362"/>
      <c r="Y935" s="362"/>
      <c r="Z935" s="362"/>
    </row>
    <row r="936" spans="1:26" ht="21.75" customHeight="1" x14ac:dyDescent="0.2">
      <c r="A936" s="362"/>
      <c r="B936" s="362"/>
      <c r="C936" s="362"/>
      <c r="D936" s="362"/>
      <c r="E936" s="362"/>
      <c r="F936" s="362"/>
      <c r="G936" s="362"/>
      <c r="H936" s="362"/>
      <c r="I936" s="362"/>
      <c r="J936" s="362"/>
      <c r="K936" s="362"/>
      <c r="L936" s="362"/>
      <c r="M936" s="362"/>
      <c r="N936" s="362"/>
      <c r="O936" s="362"/>
      <c r="P936" s="362"/>
      <c r="Q936" s="362"/>
      <c r="R936" s="362"/>
      <c r="S936" s="362"/>
      <c r="T936" s="362"/>
      <c r="U936" s="362"/>
      <c r="V936" s="461"/>
      <c r="W936" s="465"/>
      <c r="X936" s="362"/>
      <c r="Y936" s="362"/>
      <c r="Z936" s="362"/>
    </row>
    <row r="937" spans="1:26" ht="21.75" customHeight="1" x14ac:dyDescent="0.2">
      <c r="A937" s="362"/>
      <c r="B937" s="362"/>
      <c r="C937" s="362"/>
      <c r="D937" s="362"/>
      <c r="E937" s="362"/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461"/>
      <c r="W937" s="465"/>
      <c r="X937" s="362"/>
      <c r="Y937" s="362"/>
      <c r="Z937" s="362"/>
    </row>
    <row r="938" spans="1:26" ht="21.75" customHeight="1" x14ac:dyDescent="0.2">
      <c r="A938" s="362"/>
      <c r="B938" s="362"/>
      <c r="C938" s="362"/>
      <c r="D938" s="362"/>
      <c r="E938" s="362"/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461"/>
      <c r="W938" s="465"/>
      <c r="X938" s="362"/>
      <c r="Y938" s="362"/>
      <c r="Z938" s="362"/>
    </row>
    <row r="939" spans="1:26" ht="21.75" customHeight="1" x14ac:dyDescent="0.2">
      <c r="A939" s="362"/>
      <c r="B939" s="362"/>
      <c r="C939" s="362"/>
      <c r="D939" s="362"/>
      <c r="E939" s="362"/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461"/>
      <c r="W939" s="465"/>
      <c r="X939" s="362"/>
      <c r="Y939" s="362"/>
      <c r="Z939" s="362"/>
    </row>
    <row r="940" spans="1:26" ht="21.75" customHeight="1" x14ac:dyDescent="0.2">
      <c r="A940" s="362"/>
      <c r="B940" s="362"/>
      <c r="C940" s="362"/>
      <c r="D940" s="362"/>
      <c r="E940" s="362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461"/>
      <c r="W940" s="465"/>
      <c r="X940" s="362"/>
      <c r="Y940" s="362"/>
      <c r="Z940" s="362"/>
    </row>
    <row r="941" spans="1:26" ht="21.75" customHeight="1" x14ac:dyDescent="0.2">
      <c r="A941" s="362"/>
      <c r="B941" s="362"/>
      <c r="C941" s="362"/>
      <c r="D941" s="362"/>
      <c r="E941" s="362"/>
      <c r="F941" s="362"/>
      <c r="G941" s="362"/>
      <c r="H941" s="362"/>
      <c r="I941" s="362"/>
      <c r="J941" s="362"/>
      <c r="K941" s="362"/>
      <c r="L941" s="362"/>
      <c r="M941" s="362"/>
      <c r="N941" s="362"/>
      <c r="O941" s="362"/>
      <c r="P941" s="362"/>
      <c r="Q941" s="362"/>
      <c r="R941" s="362"/>
      <c r="S941" s="362"/>
      <c r="T941" s="362"/>
      <c r="U941" s="362"/>
      <c r="V941" s="461"/>
      <c r="W941" s="465"/>
      <c r="X941" s="362"/>
      <c r="Y941" s="362"/>
      <c r="Z941" s="362"/>
    </row>
    <row r="942" spans="1:26" ht="21.75" customHeight="1" x14ac:dyDescent="0.2">
      <c r="A942" s="362"/>
      <c r="B942" s="362"/>
      <c r="C942" s="362"/>
      <c r="D942" s="362"/>
      <c r="E942" s="362"/>
      <c r="F942" s="362"/>
      <c r="G942" s="362"/>
      <c r="H942" s="362"/>
      <c r="I942" s="362"/>
      <c r="J942" s="362"/>
      <c r="K942" s="362"/>
      <c r="L942" s="362"/>
      <c r="M942" s="362"/>
      <c r="N942" s="362"/>
      <c r="O942" s="362"/>
      <c r="P942" s="362"/>
      <c r="Q942" s="362"/>
      <c r="R942" s="362"/>
      <c r="S942" s="362"/>
      <c r="T942" s="362"/>
      <c r="U942" s="362"/>
      <c r="V942" s="461"/>
      <c r="W942" s="465"/>
      <c r="X942" s="362"/>
      <c r="Y942" s="362"/>
      <c r="Z942" s="362"/>
    </row>
    <row r="943" spans="1:26" ht="21.75" customHeight="1" x14ac:dyDescent="0.2">
      <c r="A943" s="362"/>
      <c r="B943" s="362"/>
      <c r="C943" s="362"/>
      <c r="D943" s="362"/>
      <c r="E943" s="362"/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461"/>
      <c r="W943" s="465"/>
      <c r="X943" s="362"/>
      <c r="Y943" s="362"/>
      <c r="Z943" s="362"/>
    </row>
    <row r="944" spans="1:26" ht="21.75" customHeight="1" x14ac:dyDescent="0.2">
      <c r="A944" s="362"/>
      <c r="B944" s="362"/>
      <c r="C944" s="362"/>
      <c r="D944" s="362"/>
      <c r="E944" s="362"/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461"/>
      <c r="W944" s="465"/>
      <c r="X944" s="362"/>
      <c r="Y944" s="362"/>
      <c r="Z944" s="362"/>
    </row>
    <row r="945" spans="1:26" ht="21.75" customHeight="1" x14ac:dyDescent="0.2">
      <c r="A945" s="362"/>
      <c r="B945" s="362"/>
      <c r="C945" s="362"/>
      <c r="D945" s="362"/>
      <c r="E945" s="362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62"/>
      <c r="S945" s="362"/>
      <c r="T945" s="362"/>
      <c r="U945" s="362"/>
      <c r="V945" s="461"/>
      <c r="W945" s="465"/>
      <c r="X945" s="362"/>
      <c r="Y945" s="362"/>
      <c r="Z945" s="362"/>
    </row>
    <row r="946" spans="1:26" ht="21.75" customHeight="1" x14ac:dyDescent="0.2">
      <c r="A946" s="362"/>
      <c r="B946" s="362"/>
      <c r="C946" s="362"/>
      <c r="D946" s="362"/>
      <c r="E946" s="362"/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461"/>
      <c r="W946" s="465"/>
      <c r="X946" s="362"/>
      <c r="Y946" s="362"/>
      <c r="Z946" s="362"/>
    </row>
    <row r="947" spans="1:26" ht="21.75" customHeight="1" x14ac:dyDescent="0.2">
      <c r="A947" s="362"/>
      <c r="B947" s="362"/>
      <c r="C947" s="362"/>
      <c r="D947" s="362"/>
      <c r="E947" s="362"/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461"/>
      <c r="W947" s="465"/>
      <c r="X947" s="362"/>
      <c r="Y947" s="362"/>
      <c r="Z947" s="362"/>
    </row>
    <row r="948" spans="1:26" ht="21.75" customHeight="1" x14ac:dyDescent="0.2">
      <c r="A948" s="362"/>
      <c r="B948" s="362"/>
      <c r="C948" s="362"/>
      <c r="D948" s="362"/>
      <c r="E948" s="362"/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461"/>
      <c r="W948" s="465"/>
      <c r="X948" s="362"/>
      <c r="Y948" s="362"/>
      <c r="Z948" s="362"/>
    </row>
    <row r="949" spans="1:26" ht="21.75" customHeight="1" x14ac:dyDescent="0.2">
      <c r="A949" s="362"/>
      <c r="B949" s="362"/>
      <c r="C949" s="362"/>
      <c r="D949" s="362"/>
      <c r="E949" s="362"/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461"/>
      <c r="W949" s="465"/>
      <c r="X949" s="362"/>
      <c r="Y949" s="362"/>
      <c r="Z949" s="362"/>
    </row>
    <row r="950" spans="1:26" ht="21.75" customHeight="1" x14ac:dyDescent="0.2">
      <c r="A950" s="362"/>
      <c r="B950" s="362"/>
      <c r="C950" s="362"/>
      <c r="D950" s="362"/>
      <c r="E950" s="362"/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461"/>
      <c r="W950" s="465"/>
      <c r="X950" s="362"/>
      <c r="Y950" s="362"/>
      <c r="Z950" s="362"/>
    </row>
    <row r="951" spans="1:26" ht="21.75" customHeight="1" x14ac:dyDescent="0.2">
      <c r="A951" s="362"/>
      <c r="B951" s="362"/>
      <c r="C951" s="362"/>
      <c r="D951" s="362"/>
      <c r="E951" s="362"/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461"/>
      <c r="W951" s="465"/>
      <c r="X951" s="362"/>
      <c r="Y951" s="362"/>
      <c r="Z951" s="362"/>
    </row>
    <row r="952" spans="1:26" ht="21.75" customHeight="1" x14ac:dyDescent="0.2">
      <c r="A952" s="362"/>
      <c r="B952" s="362"/>
      <c r="C952" s="362"/>
      <c r="D952" s="362"/>
      <c r="E952" s="362"/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461"/>
      <c r="W952" s="465"/>
      <c r="X952" s="362"/>
      <c r="Y952" s="362"/>
      <c r="Z952" s="362"/>
    </row>
    <row r="953" spans="1:26" ht="21.75" customHeight="1" x14ac:dyDescent="0.2">
      <c r="A953" s="362"/>
      <c r="B953" s="362"/>
      <c r="C953" s="362"/>
      <c r="D953" s="362"/>
      <c r="E953" s="362"/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461"/>
      <c r="W953" s="465"/>
      <c r="X953" s="362"/>
      <c r="Y953" s="362"/>
      <c r="Z953" s="362"/>
    </row>
    <row r="954" spans="1:26" ht="21.75" customHeight="1" x14ac:dyDescent="0.2">
      <c r="A954" s="362"/>
      <c r="B954" s="362"/>
      <c r="C954" s="362"/>
      <c r="D954" s="362"/>
      <c r="E954" s="362"/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461"/>
      <c r="W954" s="465"/>
      <c r="X954" s="362"/>
      <c r="Y954" s="362"/>
      <c r="Z954" s="362"/>
    </row>
    <row r="955" spans="1:26" ht="21.75" customHeight="1" x14ac:dyDescent="0.2">
      <c r="A955" s="362"/>
      <c r="B955" s="362"/>
      <c r="C955" s="362"/>
      <c r="D955" s="362"/>
      <c r="E955" s="362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461"/>
      <c r="W955" s="465"/>
      <c r="X955" s="362"/>
      <c r="Y955" s="362"/>
      <c r="Z955" s="362"/>
    </row>
    <row r="956" spans="1:26" ht="21.75" customHeight="1" x14ac:dyDescent="0.2">
      <c r="A956" s="362"/>
      <c r="B956" s="362"/>
      <c r="C956" s="362"/>
      <c r="D956" s="362"/>
      <c r="E956" s="362"/>
      <c r="F956" s="362"/>
      <c r="G956" s="362"/>
      <c r="H956" s="362"/>
      <c r="I956" s="362"/>
      <c r="J956" s="362"/>
      <c r="K956" s="362"/>
      <c r="L956" s="362"/>
      <c r="M956" s="362"/>
      <c r="N956" s="362"/>
      <c r="O956" s="362"/>
      <c r="P956" s="362"/>
      <c r="Q956" s="362"/>
      <c r="R956" s="362"/>
      <c r="S956" s="362"/>
      <c r="T956" s="362"/>
      <c r="U956" s="362"/>
      <c r="V956" s="461"/>
      <c r="W956" s="465"/>
      <c r="X956" s="362"/>
      <c r="Y956" s="362"/>
      <c r="Z956" s="362"/>
    </row>
    <row r="957" spans="1:26" ht="21.75" customHeight="1" x14ac:dyDescent="0.2">
      <c r="A957" s="362"/>
      <c r="B957" s="362"/>
      <c r="C957" s="362"/>
      <c r="D957" s="362"/>
      <c r="E957" s="362"/>
      <c r="F957" s="362"/>
      <c r="G957" s="362"/>
      <c r="H957" s="362"/>
      <c r="I957" s="362"/>
      <c r="J957" s="362"/>
      <c r="K957" s="362"/>
      <c r="L957" s="362"/>
      <c r="M957" s="362"/>
      <c r="N957" s="362"/>
      <c r="O957" s="362"/>
      <c r="P957" s="362"/>
      <c r="Q957" s="362"/>
      <c r="R957" s="362"/>
      <c r="S957" s="362"/>
      <c r="T957" s="362"/>
      <c r="U957" s="362"/>
      <c r="V957" s="461"/>
      <c r="W957" s="465"/>
      <c r="X957" s="362"/>
      <c r="Y957" s="362"/>
      <c r="Z957" s="362"/>
    </row>
    <row r="958" spans="1:26" ht="21.75" customHeight="1" x14ac:dyDescent="0.2">
      <c r="A958" s="362"/>
      <c r="B958" s="362"/>
      <c r="C958" s="362"/>
      <c r="D958" s="362"/>
      <c r="E958" s="362"/>
      <c r="F958" s="362"/>
      <c r="G958" s="362"/>
      <c r="H958" s="362"/>
      <c r="I958" s="362"/>
      <c r="J958" s="362"/>
      <c r="K958" s="362"/>
      <c r="L958" s="362"/>
      <c r="M958" s="362"/>
      <c r="N958" s="362"/>
      <c r="O958" s="362"/>
      <c r="P958" s="362"/>
      <c r="Q958" s="362"/>
      <c r="R958" s="362"/>
      <c r="S958" s="362"/>
      <c r="T958" s="362"/>
      <c r="U958" s="362"/>
      <c r="V958" s="461"/>
      <c r="W958" s="465"/>
      <c r="X958" s="362"/>
      <c r="Y958" s="362"/>
      <c r="Z958" s="362"/>
    </row>
    <row r="959" spans="1:26" ht="21.75" customHeight="1" x14ac:dyDescent="0.2">
      <c r="A959" s="362"/>
      <c r="B959" s="362"/>
      <c r="C959" s="362"/>
      <c r="D959" s="362"/>
      <c r="E959" s="362"/>
      <c r="F959" s="362"/>
      <c r="G959" s="362"/>
      <c r="H959" s="362"/>
      <c r="I959" s="362"/>
      <c r="J959" s="362"/>
      <c r="K959" s="362"/>
      <c r="L959" s="362"/>
      <c r="M959" s="362"/>
      <c r="N959" s="362"/>
      <c r="O959" s="362"/>
      <c r="P959" s="362"/>
      <c r="Q959" s="362"/>
      <c r="R959" s="362"/>
      <c r="S959" s="362"/>
      <c r="T959" s="362"/>
      <c r="U959" s="362"/>
      <c r="V959" s="461"/>
      <c r="W959" s="465"/>
      <c r="X959" s="362"/>
      <c r="Y959" s="362"/>
      <c r="Z959" s="362"/>
    </row>
    <row r="960" spans="1:26" ht="21.75" customHeight="1" x14ac:dyDescent="0.2">
      <c r="A960" s="362"/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461"/>
      <c r="W960" s="465"/>
      <c r="X960" s="362"/>
      <c r="Y960" s="362"/>
      <c r="Z960" s="362"/>
    </row>
    <row r="961" spans="1:26" ht="21.75" customHeight="1" x14ac:dyDescent="0.2">
      <c r="A961" s="362"/>
      <c r="B961" s="362"/>
      <c r="C961" s="362"/>
      <c r="D961" s="362"/>
      <c r="E961" s="362"/>
      <c r="F961" s="362"/>
      <c r="G961" s="362"/>
      <c r="H961" s="362"/>
      <c r="I961" s="362"/>
      <c r="J961" s="362"/>
      <c r="K961" s="362"/>
      <c r="L961" s="362"/>
      <c r="M961" s="362"/>
      <c r="N961" s="362"/>
      <c r="O961" s="362"/>
      <c r="P961" s="362"/>
      <c r="Q961" s="362"/>
      <c r="R961" s="362"/>
      <c r="S961" s="362"/>
      <c r="T961" s="362"/>
      <c r="U961" s="362"/>
      <c r="V961" s="461"/>
      <c r="W961" s="465"/>
      <c r="X961" s="362"/>
      <c r="Y961" s="362"/>
      <c r="Z961" s="362"/>
    </row>
    <row r="962" spans="1:26" ht="21.75" customHeight="1" x14ac:dyDescent="0.2">
      <c r="A962" s="362"/>
      <c r="B962" s="362"/>
      <c r="C962" s="362"/>
      <c r="D962" s="362"/>
      <c r="E962" s="362"/>
      <c r="F962" s="362"/>
      <c r="G962" s="362"/>
      <c r="H962" s="362"/>
      <c r="I962" s="362"/>
      <c r="J962" s="362"/>
      <c r="K962" s="362"/>
      <c r="L962" s="362"/>
      <c r="M962" s="362"/>
      <c r="N962" s="362"/>
      <c r="O962" s="362"/>
      <c r="P962" s="362"/>
      <c r="Q962" s="362"/>
      <c r="R962" s="362"/>
      <c r="S962" s="362"/>
      <c r="T962" s="362"/>
      <c r="U962" s="362"/>
      <c r="V962" s="461"/>
      <c r="W962" s="465"/>
      <c r="X962" s="362"/>
      <c r="Y962" s="362"/>
      <c r="Z962" s="362"/>
    </row>
    <row r="963" spans="1:26" ht="21.75" customHeight="1" x14ac:dyDescent="0.2">
      <c r="A963" s="362"/>
      <c r="B963" s="362"/>
      <c r="C963" s="362"/>
      <c r="D963" s="362"/>
      <c r="E963" s="362"/>
      <c r="F963" s="362"/>
      <c r="G963" s="362"/>
      <c r="H963" s="362"/>
      <c r="I963" s="362"/>
      <c r="J963" s="362"/>
      <c r="K963" s="362"/>
      <c r="L963" s="362"/>
      <c r="M963" s="362"/>
      <c r="N963" s="362"/>
      <c r="O963" s="362"/>
      <c r="P963" s="362"/>
      <c r="Q963" s="362"/>
      <c r="R963" s="362"/>
      <c r="S963" s="362"/>
      <c r="T963" s="362"/>
      <c r="U963" s="362"/>
      <c r="V963" s="461"/>
      <c r="W963" s="465"/>
      <c r="X963" s="362"/>
      <c r="Y963" s="362"/>
      <c r="Z963" s="362"/>
    </row>
    <row r="964" spans="1:26" ht="21.75" customHeight="1" x14ac:dyDescent="0.2">
      <c r="A964" s="362"/>
      <c r="B964" s="362"/>
      <c r="C964" s="362"/>
      <c r="D964" s="362"/>
      <c r="E964" s="362"/>
      <c r="F964" s="362"/>
      <c r="G964" s="362"/>
      <c r="H964" s="362"/>
      <c r="I964" s="362"/>
      <c r="J964" s="362"/>
      <c r="K964" s="362"/>
      <c r="L964" s="362"/>
      <c r="M964" s="362"/>
      <c r="N964" s="362"/>
      <c r="O964" s="362"/>
      <c r="P964" s="362"/>
      <c r="Q964" s="362"/>
      <c r="R964" s="362"/>
      <c r="S964" s="362"/>
      <c r="T964" s="362"/>
      <c r="U964" s="362"/>
      <c r="V964" s="461"/>
      <c r="W964" s="465"/>
      <c r="X964" s="362"/>
      <c r="Y964" s="362"/>
      <c r="Z964" s="362"/>
    </row>
    <row r="965" spans="1:26" ht="21.75" customHeight="1" x14ac:dyDescent="0.2">
      <c r="A965" s="362"/>
      <c r="B965" s="362"/>
      <c r="C965" s="362"/>
      <c r="D965" s="362"/>
      <c r="E965" s="362"/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461"/>
      <c r="W965" s="465"/>
      <c r="X965" s="362"/>
      <c r="Y965" s="362"/>
      <c r="Z965" s="362"/>
    </row>
    <row r="966" spans="1:26" ht="21.75" customHeight="1" x14ac:dyDescent="0.2">
      <c r="A966" s="362"/>
      <c r="B966" s="362"/>
      <c r="C966" s="362"/>
      <c r="D966" s="362"/>
      <c r="E966" s="362"/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461"/>
      <c r="W966" s="465"/>
      <c r="X966" s="362"/>
      <c r="Y966" s="362"/>
      <c r="Z966" s="362"/>
    </row>
    <row r="967" spans="1:26" ht="21.75" customHeight="1" x14ac:dyDescent="0.2">
      <c r="A967" s="362"/>
      <c r="B967" s="362"/>
      <c r="C967" s="362"/>
      <c r="D967" s="362"/>
      <c r="E967" s="362"/>
      <c r="F967" s="362"/>
      <c r="G967" s="362"/>
      <c r="H967" s="362"/>
      <c r="I967" s="362"/>
      <c r="J967" s="362"/>
      <c r="K967" s="362"/>
      <c r="L967" s="362"/>
      <c r="M967" s="362"/>
      <c r="N967" s="362"/>
      <c r="O967" s="362"/>
      <c r="P967" s="362"/>
      <c r="Q967" s="362"/>
      <c r="R967" s="362"/>
      <c r="S967" s="362"/>
      <c r="T967" s="362"/>
      <c r="U967" s="362"/>
      <c r="V967" s="461"/>
      <c r="W967" s="465"/>
      <c r="X967" s="362"/>
      <c r="Y967" s="362"/>
      <c r="Z967" s="362"/>
    </row>
    <row r="968" spans="1:26" ht="21.75" customHeight="1" x14ac:dyDescent="0.2">
      <c r="A968" s="362"/>
      <c r="B968" s="362"/>
      <c r="C968" s="362"/>
      <c r="D968" s="362"/>
      <c r="E968" s="362"/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461"/>
      <c r="W968" s="465"/>
      <c r="X968" s="362"/>
      <c r="Y968" s="362"/>
      <c r="Z968" s="362"/>
    </row>
    <row r="969" spans="1:26" ht="21.75" customHeight="1" x14ac:dyDescent="0.2">
      <c r="A969" s="362"/>
      <c r="B969" s="362"/>
      <c r="C969" s="362"/>
      <c r="D969" s="362"/>
      <c r="E969" s="362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461"/>
      <c r="W969" s="465"/>
      <c r="X969" s="362"/>
      <c r="Y969" s="362"/>
      <c r="Z969" s="362"/>
    </row>
    <row r="970" spans="1:26" ht="21.75" customHeight="1" x14ac:dyDescent="0.2">
      <c r="A970" s="362"/>
      <c r="B970" s="362"/>
      <c r="C970" s="362"/>
      <c r="D970" s="362"/>
      <c r="E970" s="362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461"/>
      <c r="W970" s="465"/>
      <c r="X970" s="362"/>
      <c r="Y970" s="362"/>
      <c r="Z970" s="362"/>
    </row>
    <row r="971" spans="1:26" ht="21.75" customHeight="1" x14ac:dyDescent="0.2">
      <c r="A971" s="362"/>
      <c r="B971" s="362"/>
      <c r="C971" s="362"/>
      <c r="D971" s="362"/>
      <c r="E971" s="362"/>
      <c r="F971" s="362"/>
      <c r="G971" s="362"/>
      <c r="H971" s="362"/>
      <c r="I971" s="362"/>
      <c r="J971" s="362"/>
      <c r="K971" s="362"/>
      <c r="L971" s="362"/>
      <c r="M971" s="362"/>
      <c r="N971" s="362"/>
      <c r="O971" s="362"/>
      <c r="P971" s="362"/>
      <c r="Q971" s="362"/>
      <c r="R971" s="362"/>
      <c r="S971" s="362"/>
      <c r="T971" s="362"/>
      <c r="U971" s="362"/>
      <c r="V971" s="461"/>
      <c r="W971" s="465"/>
      <c r="X971" s="362"/>
      <c r="Y971" s="362"/>
      <c r="Z971" s="362"/>
    </row>
    <row r="972" spans="1:26" ht="21.75" customHeight="1" x14ac:dyDescent="0.2">
      <c r="A972" s="362"/>
      <c r="B972" s="362"/>
      <c r="C972" s="362"/>
      <c r="D972" s="362"/>
      <c r="E972" s="362"/>
      <c r="F972" s="362"/>
      <c r="G972" s="362"/>
      <c r="H972" s="362"/>
      <c r="I972" s="362"/>
      <c r="J972" s="362"/>
      <c r="K972" s="362"/>
      <c r="L972" s="362"/>
      <c r="M972" s="362"/>
      <c r="N972" s="362"/>
      <c r="O972" s="362"/>
      <c r="P972" s="362"/>
      <c r="Q972" s="362"/>
      <c r="R972" s="362"/>
      <c r="S972" s="362"/>
      <c r="T972" s="362"/>
      <c r="U972" s="362"/>
      <c r="V972" s="461"/>
      <c r="W972" s="465"/>
      <c r="X972" s="362"/>
      <c r="Y972" s="362"/>
      <c r="Z972" s="362"/>
    </row>
    <row r="973" spans="1:26" ht="21.75" customHeight="1" x14ac:dyDescent="0.2">
      <c r="A973" s="362"/>
      <c r="B973" s="362"/>
      <c r="C973" s="362"/>
      <c r="D973" s="362"/>
      <c r="E973" s="362"/>
      <c r="F973" s="362"/>
      <c r="G973" s="362"/>
      <c r="H973" s="362"/>
      <c r="I973" s="362"/>
      <c r="J973" s="362"/>
      <c r="K973" s="362"/>
      <c r="L973" s="362"/>
      <c r="M973" s="362"/>
      <c r="N973" s="362"/>
      <c r="O973" s="362"/>
      <c r="P973" s="362"/>
      <c r="Q973" s="362"/>
      <c r="R973" s="362"/>
      <c r="S973" s="362"/>
      <c r="T973" s="362"/>
      <c r="U973" s="362"/>
      <c r="V973" s="461"/>
      <c r="W973" s="465"/>
      <c r="X973" s="362"/>
      <c r="Y973" s="362"/>
      <c r="Z973" s="362"/>
    </row>
    <row r="974" spans="1:26" ht="21.75" customHeight="1" x14ac:dyDescent="0.2">
      <c r="A974" s="362"/>
      <c r="B974" s="362"/>
      <c r="C974" s="362"/>
      <c r="D974" s="362"/>
      <c r="E974" s="362"/>
      <c r="F974" s="362"/>
      <c r="G974" s="362"/>
      <c r="H974" s="362"/>
      <c r="I974" s="362"/>
      <c r="J974" s="362"/>
      <c r="K974" s="362"/>
      <c r="L974" s="362"/>
      <c r="M974" s="362"/>
      <c r="N974" s="362"/>
      <c r="O974" s="362"/>
      <c r="P974" s="362"/>
      <c r="Q974" s="362"/>
      <c r="R974" s="362"/>
      <c r="S974" s="362"/>
      <c r="T974" s="362"/>
      <c r="U974" s="362"/>
      <c r="V974" s="461"/>
      <c r="W974" s="465"/>
      <c r="X974" s="362"/>
      <c r="Y974" s="362"/>
      <c r="Z974" s="362"/>
    </row>
    <row r="975" spans="1:26" ht="21.75" customHeight="1" x14ac:dyDescent="0.2">
      <c r="A975" s="362"/>
      <c r="B975" s="362"/>
      <c r="C975" s="362"/>
      <c r="D975" s="362"/>
      <c r="E975" s="362"/>
      <c r="F975" s="362"/>
      <c r="G975" s="362"/>
      <c r="H975" s="362"/>
      <c r="I975" s="362"/>
      <c r="J975" s="362"/>
      <c r="K975" s="362"/>
      <c r="L975" s="362"/>
      <c r="M975" s="362"/>
      <c r="N975" s="362"/>
      <c r="O975" s="362"/>
      <c r="P975" s="362"/>
      <c r="Q975" s="362"/>
      <c r="R975" s="362"/>
      <c r="S975" s="362"/>
      <c r="T975" s="362"/>
      <c r="U975" s="362"/>
      <c r="V975" s="461"/>
      <c r="W975" s="465"/>
      <c r="X975" s="362"/>
      <c r="Y975" s="362"/>
      <c r="Z975" s="362"/>
    </row>
    <row r="976" spans="1:26" ht="21.75" customHeight="1" x14ac:dyDescent="0.2">
      <c r="A976" s="362"/>
      <c r="B976" s="362"/>
      <c r="C976" s="362"/>
      <c r="D976" s="362"/>
      <c r="E976" s="362"/>
      <c r="F976" s="362"/>
      <c r="G976" s="362"/>
      <c r="H976" s="362"/>
      <c r="I976" s="362"/>
      <c r="J976" s="362"/>
      <c r="K976" s="362"/>
      <c r="L976" s="362"/>
      <c r="M976" s="362"/>
      <c r="N976" s="362"/>
      <c r="O976" s="362"/>
      <c r="P976" s="362"/>
      <c r="Q976" s="362"/>
      <c r="R976" s="362"/>
      <c r="S976" s="362"/>
      <c r="T976" s="362"/>
      <c r="U976" s="362"/>
      <c r="V976" s="461"/>
      <c r="W976" s="465"/>
      <c r="X976" s="362"/>
      <c r="Y976" s="362"/>
      <c r="Z976" s="362"/>
    </row>
    <row r="977" spans="1:26" ht="21.75" customHeight="1" x14ac:dyDescent="0.2">
      <c r="A977" s="362"/>
      <c r="B977" s="362"/>
      <c r="C977" s="362"/>
      <c r="D977" s="362"/>
      <c r="E977" s="362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461"/>
      <c r="W977" s="465"/>
      <c r="X977" s="362"/>
      <c r="Y977" s="362"/>
      <c r="Z977" s="362"/>
    </row>
    <row r="978" spans="1:26" ht="21.75" customHeight="1" x14ac:dyDescent="0.2">
      <c r="A978" s="362"/>
      <c r="B978" s="362"/>
      <c r="C978" s="362"/>
      <c r="D978" s="362"/>
      <c r="E978" s="362"/>
      <c r="F978" s="362"/>
      <c r="G978" s="362"/>
      <c r="H978" s="362"/>
      <c r="I978" s="362"/>
      <c r="J978" s="362"/>
      <c r="K978" s="362"/>
      <c r="L978" s="362"/>
      <c r="M978" s="362"/>
      <c r="N978" s="362"/>
      <c r="O978" s="362"/>
      <c r="P978" s="362"/>
      <c r="Q978" s="362"/>
      <c r="R978" s="362"/>
      <c r="S978" s="362"/>
      <c r="T978" s="362"/>
      <c r="U978" s="362"/>
      <c r="V978" s="461"/>
      <c r="W978" s="465"/>
      <c r="X978" s="362"/>
      <c r="Y978" s="362"/>
      <c r="Z978" s="362"/>
    </row>
    <row r="979" spans="1:26" ht="21.75" customHeight="1" x14ac:dyDescent="0.2">
      <c r="A979" s="362"/>
      <c r="B979" s="362"/>
      <c r="C979" s="362"/>
      <c r="D979" s="362"/>
      <c r="E979" s="362"/>
      <c r="F979" s="362"/>
      <c r="G979" s="362"/>
      <c r="H979" s="362"/>
      <c r="I979" s="362"/>
      <c r="J979" s="362"/>
      <c r="K979" s="362"/>
      <c r="L979" s="362"/>
      <c r="M979" s="362"/>
      <c r="N979" s="362"/>
      <c r="O979" s="362"/>
      <c r="P979" s="362"/>
      <c r="Q979" s="362"/>
      <c r="R979" s="362"/>
      <c r="S979" s="362"/>
      <c r="T979" s="362"/>
      <c r="U979" s="362"/>
      <c r="V979" s="461"/>
      <c r="W979" s="465"/>
      <c r="X979" s="362"/>
      <c r="Y979" s="362"/>
      <c r="Z979" s="362"/>
    </row>
    <row r="980" spans="1:26" ht="21.75" customHeight="1" x14ac:dyDescent="0.2">
      <c r="A980" s="362"/>
      <c r="B980" s="362"/>
      <c r="C980" s="362"/>
      <c r="D980" s="362"/>
      <c r="E980" s="362"/>
      <c r="F980" s="362"/>
      <c r="G980" s="362"/>
      <c r="H980" s="362"/>
      <c r="I980" s="362"/>
      <c r="J980" s="362"/>
      <c r="K980" s="362"/>
      <c r="L980" s="362"/>
      <c r="M980" s="362"/>
      <c r="N980" s="362"/>
      <c r="O980" s="362"/>
      <c r="P980" s="362"/>
      <c r="Q980" s="362"/>
      <c r="R980" s="362"/>
      <c r="S980" s="362"/>
      <c r="T980" s="362"/>
      <c r="U980" s="362"/>
      <c r="V980" s="461"/>
      <c r="W980" s="465"/>
      <c r="X980" s="362"/>
      <c r="Y980" s="362"/>
      <c r="Z980" s="362"/>
    </row>
    <row r="981" spans="1:26" ht="21.75" customHeight="1" x14ac:dyDescent="0.2">
      <c r="A981" s="362"/>
      <c r="B981" s="362"/>
      <c r="C981" s="362"/>
      <c r="D981" s="362"/>
      <c r="E981" s="362"/>
      <c r="F981" s="362"/>
      <c r="G981" s="362"/>
      <c r="H981" s="362"/>
      <c r="I981" s="362"/>
      <c r="J981" s="362"/>
      <c r="K981" s="362"/>
      <c r="L981" s="362"/>
      <c r="M981" s="362"/>
      <c r="N981" s="362"/>
      <c r="O981" s="362"/>
      <c r="P981" s="362"/>
      <c r="Q981" s="362"/>
      <c r="R981" s="362"/>
      <c r="S981" s="362"/>
      <c r="T981" s="362"/>
      <c r="U981" s="362"/>
      <c r="V981" s="461"/>
      <c r="W981" s="465"/>
      <c r="X981" s="362"/>
      <c r="Y981" s="362"/>
      <c r="Z981" s="362"/>
    </row>
    <row r="982" spans="1:26" ht="21.75" customHeight="1" x14ac:dyDescent="0.2">
      <c r="A982" s="362"/>
      <c r="B982" s="362"/>
      <c r="C982" s="362"/>
      <c r="D982" s="362"/>
      <c r="E982" s="362"/>
      <c r="F982" s="362"/>
      <c r="G982" s="362"/>
      <c r="H982" s="362"/>
      <c r="I982" s="362"/>
      <c r="J982" s="362"/>
      <c r="K982" s="362"/>
      <c r="L982" s="362"/>
      <c r="M982" s="362"/>
      <c r="N982" s="362"/>
      <c r="O982" s="362"/>
      <c r="P982" s="362"/>
      <c r="Q982" s="362"/>
      <c r="R982" s="362"/>
      <c r="S982" s="362"/>
      <c r="T982" s="362"/>
      <c r="U982" s="362"/>
      <c r="V982" s="461"/>
      <c r="W982" s="465"/>
      <c r="X982" s="362"/>
      <c r="Y982" s="362"/>
      <c r="Z982" s="362"/>
    </row>
    <row r="983" spans="1:26" ht="21.75" customHeight="1" x14ac:dyDescent="0.2">
      <c r="A983" s="362"/>
      <c r="B983" s="362"/>
      <c r="C983" s="362"/>
      <c r="D983" s="362"/>
      <c r="E983" s="362"/>
      <c r="F983" s="362"/>
      <c r="G983" s="362"/>
      <c r="H983" s="362"/>
      <c r="I983" s="362"/>
      <c r="J983" s="362"/>
      <c r="K983" s="362"/>
      <c r="L983" s="362"/>
      <c r="M983" s="362"/>
      <c r="N983" s="362"/>
      <c r="O983" s="362"/>
      <c r="P983" s="362"/>
      <c r="Q983" s="362"/>
      <c r="R983" s="362"/>
      <c r="S983" s="362"/>
      <c r="T983" s="362"/>
      <c r="U983" s="362"/>
      <c r="V983" s="461"/>
      <c r="W983" s="465"/>
      <c r="X983" s="362"/>
      <c r="Y983" s="362"/>
      <c r="Z983" s="362"/>
    </row>
    <row r="984" spans="1:26" ht="21.75" customHeight="1" x14ac:dyDescent="0.2">
      <c r="A984" s="362"/>
      <c r="B984" s="362"/>
      <c r="C984" s="362"/>
      <c r="D984" s="362"/>
      <c r="E984" s="362"/>
      <c r="F984" s="362"/>
      <c r="G984" s="362"/>
      <c r="H984" s="362"/>
      <c r="I984" s="362"/>
      <c r="J984" s="362"/>
      <c r="K984" s="362"/>
      <c r="L984" s="362"/>
      <c r="M984" s="362"/>
      <c r="N984" s="362"/>
      <c r="O984" s="362"/>
      <c r="P984" s="362"/>
      <c r="Q984" s="362"/>
      <c r="R984" s="362"/>
      <c r="S984" s="362"/>
      <c r="T984" s="362"/>
      <c r="U984" s="362"/>
      <c r="V984" s="461"/>
      <c r="W984" s="465"/>
      <c r="X984" s="362"/>
      <c r="Y984" s="362"/>
      <c r="Z984" s="362"/>
    </row>
    <row r="985" spans="1:26" ht="21.75" customHeight="1" x14ac:dyDescent="0.2">
      <c r="A985" s="362"/>
      <c r="B985" s="362"/>
      <c r="C985" s="362"/>
      <c r="D985" s="362"/>
      <c r="E985" s="362"/>
      <c r="F985" s="362"/>
      <c r="G985" s="362"/>
      <c r="H985" s="362"/>
      <c r="I985" s="362"/>
      <c r="J985" s="362"/>
      <c r="K985" s="362"/>
      <c r="L985" s="362"/>
      <c r="M985" s="362"/>
      <c r="N985" s="362"/>
      <c r="O985" s="362"/>
      <c r="P985" s="362"/>
      <c r="Q985" s="362"/>
      <c r="R985" s="362"/>
      <c r="S985" s="362"/>
      <c r="T985" s="362"/>
      <c r="U985" s="362"/>
      <c r="V985" s="461"/>
      <c r="W985" s="465"/>
      <c r="X985" s="362"/>
      <c r="Y985" s="362"/>
      <c r="Z985" s="362"/>
    </row>
    <row r="986" spans="1:26" ht="21.75" customHeight="1" x14ac:dyDescent="0.2">
      <c r="A986" s="362"/>
      <c r="B986" s="362"/>
      <c r="C986" s="362"/>
      <c r="D986" s="362"/>
      <c r="E986" s="362"/>
      <c r="F986" s="362"/>
      <c r="G986" s="362"/>
      <c r="H986" s="362"/>
      <c r="I986" s="362"/>
      <c r="J986" s="362"/>
      <c r="K986" s="362"/>
      <c r="L986" s="362"/>
      <c r="M986" s="362"/>
      <c r="N986" s="362"/>
      <c r="O986" s="362"/>
      <c r="P986" s="362"/>
      <c r="Q986" s="362"/>
      <c r="R986" s="362"/>
      <c r="S986" s="362"/>
      <c r="T986" s="362"/>
      <c r="U986" s="362"/>
      <c r="V986" s="461"/>
      <c r="W986" s="465"/>
      <c r="X986" s="362"/>
      <c r="Y986" s="362"/>
      <c r="Z986" s="362"/>
    </row>
    <row r="987" spans="1:26" ht="21.75" customHeight="1" x14ac:dyDescent="0.2">
      <c r="A987" s="362"/>
      <c r="B987" s="362"/>
      <c r="C987" s="362"/>
      <c r="D987" s="362"/>
      <c r="E987" s="362"/>
      <c r="F987" s="362"/>
      <c r="G987" s="362"/>
      <c r="H987" s="362"/>
      <c r="I987" s="362"/>
      <c r="J987" s="362"/>
      <c r="K987" s="362"/>
      <c r="L987" s="362"/>
      <c r="M987" s="362"/>
      <c r="N987" s="362"/>
      <c r="O987" s="362"/>
      <c r="P987" s="362"/>
      <c r="Q987" s="362"/>
      <c r="R987" s="362"/>
      <c r="S987" s="362"/>
      <c r="T987" s="362"/>
      <c r="U987" s="362"/>
      <c r="V987" s="461"/>
      <c r="W987" s="465"/>
      <c r="X987" s="362"/>
      <c r="Y987" s="362"/>
      <c r="Z987" s="362"/>
    </row>
    <row r="988" spans="1:26" ht="21.75" customHeight="1" x14ac:dyDescent="0.2">
      <c r="A988" s="362"/>
      <c r="B988" s="362"/>
      <c r="C988" s="362"/>
      <c r="D988" s="362"/>
      <c r="E988" s="362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461"/>
      <c r="W988" s="465"/>
      <c r="X988" s="362"/>
      <c r="Y988" s="362"/>
      <c r="Z988" s="362"/>
    </row>
    <row r="989" spans="1:26" ht="21.75" customHeight="1" x14ac:dyDescent="0.2">
      <c r="A989" s="362"/>
      <c r="B989" s="362"/>
      <c r="C989" s="362"/>
      <c r="D989" s="362"/>
      <c r="E989" s="362"/>
      <c r="F989" s="362"/>
      <c r="G989" s="362"/>
      <c r="H989" s="362"/>
      <c r="I989" s="362"/>
      <c r="J989" s="362"/>
      <c r="K989" s="362"/>
      <c r="L989" s="362"/>
      <c r="M989" s="362"/>
      <c r="N989" s="362"/>
      <c r="O989" s="362"/>
      <c r="P989" s="362"/>
      <c r="Q989" s="362"/>
      <c r="R989" s="362"/>
      <c r="S989" s="362"/>
      <c r="T989" s="362"/>
      <c r="U989" s="362"/>
      <c r="V989" s="461"/>
      <c r="W989" s="465"/>
      <c r="X989" s="362"/>
      <c r="Y989" s="362"/>
      <c r="Z989" s="362"/>
    </row>
    <row r="990" spans="1:26" ht="21.75" customHeight="1" x14ac:dyDescent="0.2">
      <c r="A990" s="362"/>
      <c r="B990" s="362"/>
      <c r="C990" s="362"/>
      <c r="D990" s="362"/>
      <c r="E990" s="362"/>
      <c r="F990" s="362"/>
      <c r="G990" s="362"/>
      <c r="H990" s="362"/>
      <c r="I990" s="362"/>
      <c r="J990" s="362"/>
      <c r="K990" s="362"/>
      <c r="L990" s="362"/>
      <c r="M990" s="362"/>
      <c r="N990" s="362"/>
      <c r="O990" s="362"/>
      <c r="P990" s="362"/>
      <c r="Q990" s="362"/>
      <c r="R990" s="362"/>
      <c r="S990" s="362"/>
      <c r="T990" s="362"/>
      <c r="U990" s="362"/>
      <c r="V990" s="461"/>
      <c r="W990" s="465"/>
      <c r="X990" s="362"/>
      <c r="Y990" s="362"/>
      <c r="Z990" s="362"/>
    </row>
    <row r="991" spans="1:26" ht="21.75" customHeight="1" x14ac:dyDescent="0.2">
      <c r="A991" s="362"/>
      <c r="B991" s="362"/>
      <c r="C991" s="362"/>
      <c r="D991" s="362"/>
      <c r="E991" s="362"/>
      <c r="F991" s="362"/>
      <c r="G991" s="362"/>
      <c r="H991" s="362"/>
      <c r="I991" s="362"/>
      <c r="J991" s="362"/>
      <c r="K991" s="362"/>
      <c r="L991" s="362"/>
      <c r="M991" s="362"/>
      <c r="N991" s="362"/>
      <c r="O991" s="362"/>
      <c r="P991" s="362"/>
      <c r="Q991" s="362"/>
      <c r="R991" s="362"/>
      <c r="S991" s="362"/>
      <c r="T991" s="362"/>
      <c r="U991" s="362"/>
      <c r="V991" s="461"/>
      <c r="W991" s="465"/>
      <c r="X991" s="362"/>
      <c r="Y991" s="362"/>
      <c r="Z991" s="362"/>
    </row>
    <row r="992" spans="1:26" ht="21.75" customHeight="1" x14ac:dyDescent="0.2">
      <c r="A992" s="362"/>
      <c r="B992" s="362"/>
      <c r="C992" s="362"/>
      <c r="D992" s="362"/>
      <c r="E992" s="362"/>
      <c r="F992" s="362"/>
      <c r="G992" s="362"/>
      <c r="H992" s="362"/>
      <c r="I992" s="362"/>
      <c r="J992" s="362"/>
      <c r="K992" s="362"/>
      <c r="L992" s="362"/>
      <c r="M992" s="362"/>
      <c r="N992" s="362"/>
      <c r="O992" s="362"/>
      <c r="P992" s="362"/>
      <c r="Q992" s="362"/>
      <c r="R992" s="362"/>
      <c r="S992" s="362"/>
      <c r="T992" s="362"/>
      <c r="U992" s="362"/>
      <c r="V992" s="461"/>
      <c r="W992" s="465"/>
      <c r="X992" s="362"/>
      <c r="Y992" s="362"/>
      <c r="Z992" s="362"/>
    </row>
    <row r="993" spans="1:26" ht="21.75" customHeight="1" x14ac:dyDescent="0.2">
      <c r="A993" s="362"/>
      <c r="B993" s="362"/>
      <c r="C993" s="362"/>
      <c r="D993" s="362"/>
      <c r="E993" s="362"/>
      <c r="F993" s="362"/>
      <c r="G993" s="362"/>
      <c r="H993" s="362"/>
      <c r="I993" s="362"/>
      <c r="J993" s="362"/>
      <c r="K993" s="362"/>
      <c r="L993" s="362"/>
      <c r="M993" s="362"/>
      <c r="N993" s="362"/>
      <c r="O993" s="362"/>
      <c r="P993" s="362"/>
      <c r="Q993" s="362"/>
      <c r="R993" s="362"/>
      <c r="S993" s="362"/>
      <c r="T993" s="362"/>
      <c r="U993" s="362"/>
      <c r="V993" s="461"/>
      <c r="W993" s="465"/>
      <c r="X993" s="362"/>
      <c r="Y993" s="362"/>
      <c r="Z993" s="362"/>
    </row>
    <row r="994" spans="1:26" ht="21.75" customHeight="1" x14ac:dyDescent="0.2">
      <c r="A994" s="362"/>
      <c r="B994" s="362"/>
      <c r="C994" s="362"/>
      <c r="D994" s="362"/>
      <c r="E994" s="362"/>
      <c r="F994" s="362"/>
      <c r="G994" s="362"/>
      <c r="H994" s="362"/>
      <c r="I994" s="362"/>
      <c r="J994" s="362"/>
      <c r="K994" s="362"/>
      <c r="L994" s="362"/>
      <c r="M994" s="362"/>
      <c r="N994" s="362"/>
      <c r="O994" s="362"/>
      <c r="P994" s="362"/>
      <c r="Q994" s="362"/>
      <c r="R994" s="362"/>
      <c r="S994" s="362"/>
      <c r="T994" s="362"/>
      <c r="U994" s="362"/>
      <c r="V994" s="461"/>
      <c r="W994" s="465"/>
      <c r="X994" s="362"/>
      <c r="Y994" s="362"/>
      <c r="Z994" s="362"/>
    </row>
    <row r="995" spans="1:26" ht="21.75" customHeight="1" x14ac:dyDescent="0.2">
      <c r="A995" s="362"/>
      <c r="B995" s="362"/>
      <c r="C995" s="362"/>
      <c r="D995" s="362"/>
      <c r="E995" s="362"/>
      <c r="F995" s="362"/>
      <c r="G995" s="362"/>
      <c r="H995" s="362"/>
      <c r="I995" s="362"/>
      <c r="J995" s="362"/>
      <c r="K995" s="362"/>
      <c r="L995" s="362"/>
      <c r="M995" s="362"/>
      <c r="N995" s="362"/>
      <c r="O995" s="362"/>
      <c r="P995" s="362"/>
      <c r="Q995" s="362"/>
      <c r="R995" s="362"/>
      <c r="S995" s="362"/>
      <c r="T995" s="362"/>
      <c r="U995" s="362"/>
      <c r="V995" s="461"/>
      <c r="W995" s="465"/>
      <c r="X995" s="362"/>
      <c r="Y995" s="362"/>
      <c r="Z995" s="362"/>
    </row>
    <row r="996" spans="1:26" ht="21.75" customHeight="1" x14ac:dyDescent="0.2">
      <c r="A996" s="362"/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  <c r="U996" s="362"/>
      <c r="V996" s="461"/>
      <c r="W996" s="465"/>
      <c r="X996" s="362"/>
      <c r="Y996" s="362"/>
      <c r="Z996" s="362"/>
    </row>
    <row r="997" spans="1:26" ht="21.75" customHeight="1" x14ac:dyDescent="0.2">
      <c r="A997" s="362"/>
      <c r="B997" s="362"/>
      <c r="C997" s="362"/>
      <c r="D997" s="362"/>
      <c r="E997" s="362"/>
      <c r="F997" s="362"/>
      <c r="G997" s="362"/>
      <c r="H997" s="362"/>
      <c r="I997" s="362"/>
      <c r="J997" s="362"/>
      <c r="K997" s="362"/>
      <c r="L997" s="362"/>
      <c r="M997" s="362"/>
      <c r="N997" s="362"/>
      <c r="O997" s="362"/>
      <c r="P997" s="362"/>
      <c r="Q997" s="362"/>
      <c r="R997" s="362"/>
      <c r="S997" s="362"/>
      <c r="T997" s="362"/>
      <c r="U997" s="362"/>
      <c r="V997" s="461"/>
      <c r="W997" s="465"/>
      <c r="X997" s="362"/>
      <c r="Y997" s="362"/>
      <c r="Z997" s="362"/>
    </row>
    <row r="998" spans="1:26" ht="21.75" customHeight="1" x14ac:dyDescent="0.2">
      <c r="A998" s="362"/>
      <c r="B998" s="362"/>
      <c r="C998" s="362"/>
      <c r="D998" s="362"/>
      <c r="E998" s="362"/>
      <c r="F998" s="362"/>
      <c r="G998" s="362"/>
      <c r="H998" s="362"/>
      <c r="I998" s="362"/>
      <c r="J998" s="362"/>
      <c r="K998" s="362"/>
      <c r="L998" s="362"/>
      <c r="M998" s="362"/>
      <c r="N998" s="362"/>
      <c r="O998" s="362"/>
      <c r="P998" s="362"/>
      <c r="Q998" s="362"/>
      <c r="R998" s="362"/>
      <c r="S998" s="362"/>
      <c r="T998" s="362"/>
      <c r="U998" s="362"/>
      <c r="V998" s="461"/>
      <c r="W998" s="465"/>
      <c r="X998" s="362"/>
      <c r="Y998" s="362"/>
      <c r="Z998" s="362"/>
    </row>
    <row r="999" spans="1:26" ht="21.75" customHeight="1" x14ac:dyDescent="0.2">
      <c r="A999" s="362"/>
      <c r="B999" s="362"/>
      <c r="C999" s="362"/>
      <c r="D999" s="362"/>
      <c r="E999" s="362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461"/>
      <c r="W999" s="465"/>
      <c r="X999" s="362"/>
      <c r="Y999" s="362"/>
      <c r="Z999" s="362"/>
    </row>
    <row r="1000" spans="1:26" ht="21.75" customHeight="1" x14ac:dyDescent="0.2">
      <c r="A1000" s="362"/>
      <c r="B1000" s="362"/>
      <c r="C1000" s="362"/>
      <c r="D1000" s="362"/>
      <c r="E1000" s="362"/>
      <c r="F1000" s="362"/>
      <c r="G1000" s="362"/>
      <c r="H1000" s="362"/>
      <c r="I1000" s="362"/>
      <c r="J1000" s="362"/>
      <c r="K1000" s="362"/>
      <c r="L1000" s="362"/>
      <c r="M1000" s="362"/>
      <c r="N1000" s="362"/>
      <c r="O1000" s="362"/>
      <c r="P1000" s="362"/>
      <c r="Q1000" s="362"/>
      <c r="R1000" s="362"/>
      <c r="S1000" s="362"/>
      <c r="T1000" s="362"/>
      <c r="U1000" s="362"/>
      <c r="V1000" s="461"/>
      <c r="W1000" s="465"/>
      <c r="X1000" s="362"/>
      <c r="Y1000" s="362"/>
      <c r="Z1000" s="362"/>
    </row>
    <row r="1001" spans="1:26" ht="21.75" customHeight="1" x14ac:dyDescent="0.2">
      <c r="A1001" s="362"/>
      <c r="B1001" s="362"/>
      <c r="C1001" s="362"/>
      <c r="D1001" s="362"/>
      <c r="E1001" s="362"/>
      <c r="F1001" s="362"/>
      <c r="G1001" s="362"/>
      <c r="H1001" s="362"/>
      <c r="I1001" s="362"/>
      <c r="J1001" s="362"/>
      <c r="K1001" s="362"/>
      <c r="L1001" s="362"/>
      <c r="M1001" s="362"/>
      <c r="N1001" s="362"/>
      <c r="O1001" s="362"/>
      <c r="P1001" s="362"/>
      <c r="Q1001" s="362"/>
      <c r="R1001" s="362"/>
      <c r="S1001" s="362"/>
      <c r="T1001" s="362"/>
      <c r="U1001" s="362"/>
      <c r="V1001" s="461"/>
      <c r="W1001" s="465"/>
      <c r="X1001" s="362"/>
      <c r="Y1001" s="362"/>
      <c r="Z1001" s="362"/>
    </row>
    <row r="1002" spans="1:26" ht="21.75" customHeight="1" x14ac:dyDescent="0.2">
      <c r="A1002" s="362"/>
      <c r="B1002" s="362"/>
      <c r="C1002" s="362"/>
      <c r="D1002" s="362"/>
      <c r="E1002" s="362"/>
      <c r="F1002" s="362"/>
      <c r="G1002" s="362"/>
      <c r="H1002" s="362"/>
      <c r="I1002" s="362"/>
      <c r="J1002" s="362"/>
      <c r="K1002" s="362"/>
      <c r="L1002" s="362"/>
      <c r="M1002" s="362"/>
      <c r="N1002" s="362"/>
      <c r="O1002" s="362"/>
      <c r="P1002" s="362"/>
      <c r="Q1002" s="362"/>
      <c r="R1002" s="362"/>
      <c r="S1002" s="362"/>
      <c r="T1002" s="362"/>
      <c r="U1002" s="362"/>
      <c r="V1002" s="461"/>
      <c r="W1002" s="465"/>
      <c r="X1002" s="362"/>
      <c r="Y1002" s="362"/>
      <c r="Z1002" s="362"/>
    </row>
    <row r="1003" spans="1:26" ht="21.75" customHeight="1" x14ac:dyDescent="0.2">
      <c r="A1003" s="362"/>
      <c r="B1003" s="362"/>
      <c r="C1003" s="362"/>
      <c r="D1003" s="362"/>
      <c r="E1003" s="362"/>
      <c r="F1003" s="362"/>
      <c r="G1003" s="362"/>
      <c r="H1003" s="362"/>
      <c r="I1003" s="362"/>
      <c r="J1003" s="362"/>
      <c r="K1003" s="362"/>
      <c r="L1003" s="362"/>
      <c r="M1003" s="362"/>
      <c r="N1003" s="362"/>
      <c r="O1003" s="362"/>
      <c r="P1003" s="362"/>
      <c r="Q1003" s="362"/>
      <c r="R1003" s="362"/>
      <c r="S1003" s="362"/>
      <c r="T1003" s="362"/>
      <c r="U1003" s="362"/>
      <c r="V1003" s="461"/>
      <c r="W1003" s="465"/>
      <c r="X1003" s="362"/>
      <c r="Y1003" s="362"/>
      <c r="Z1003" s="362"/>
    </row>
    <row r="1004" spans="1:26" ht="21.75" customHeight="1" x14ac:dyDescent="0.2">
      <c r="A1004" s="362"/>
      <c r="B1004" s="362"/>
      <c r="C1004" s="362"/>
      <c r="D1004" s="362"/>
      <c r="E1004" s="362"/>
      <c r="F1004" s="362"/>
      <c r="G1004" s="362"/>
      <c r="H1004" s="362"/>
      <c r="I1004" s="362"/>
      <c r="J1004" s="362"/>
      <c r="K1004" s="362"/>
      <c r="L1004" s="362"/>
      <c r="M1004" s="362"/>
      <c r="N1004" s="362"/>
      <c r="O1004" s="362"/>
      <c r="P1004" s="362"/>
      <c r="Q1004" s="362"/>
      <c r="R1004" s="362"/>
      <c r="S1004" s="362"/>
      <c r="T1004" s="362"/>
      <c r="U1004" s="362"/>
      <c r="W1004" s="465"/>
      <c r="X1004" s="362"/>
      <c r="Y1004" s="362"/>
      <c r="Z1004" s="362"/>
    </row>
    <row r="1005" spans="1:26" ht="21.75" customHeight="1" x14ac:dyDescent="0.2">
      <c r="A1005" s="362"/>
      <c r="B1005" s="362"/>
      <c r="C1005" s="362"/>
      <c r="D1005" s="362"/>
      <c r="E1005" s="362"/>
      <c r="F1005" s="362"/>
      <c r="G1005" s="362"/>
      <c r="H1005" s="362"/>
      <c r="I1005" s="362"/>
      <c r="J1005" s="362"/>
      <c r="K1005" s="362"/>
      <c r="L1005" s="362"/>
      <c r="M1005" s="362"/>
      <c r="N1005" s="362"/>
      <c r="O1005" s="362"/>
      <c r="P1005" s="362"/>
      <c r="Q1005" s="362"/>
      <c r="R1005" s="362"/>
      <c r="S1005" s="362"/>
      <c r="T1005" s="362"/>
      <c r="U1005" s="362"/>
      <c r="W1005" s="465"/>
      <c r="X1005" s="362"/>
      <c r="Y1005" s="362"/>
      <c r="Z1005" s="362"/>
    </row>
  </sheetData>
  <sheetProtection password="C7EC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B16:B19"/>
    <mergeCell ref="C16:C19"/>
    <mergeCell ref="D16:D19"/>
    <mergeCell ref="E16:E19"/>
    <mergeCell ref="F16:F19"/>
    <mergeCell ref="L12:Q12"/>
    <mergeCell ref="B13:D13"/>
    <mergeCell ref="F13:J13"/>
    <mergeCell ref="L13:Q13"/>
    <mergeCell ref="L14:Q14"/>
    <mergeCell ref="G16:Q17"/>
    <mergeCell ref="R16:R19"/>
    <mergeCell ref="G18:G19"/>
    <mergeCell ref="H18:I18"/>
    <mergeCell ref="J18:K18"/>
    <mergeCell ref="L18:M18"/>
    <mergeCell ref="N18:O18"/>
    <mergeCell ref="P18:Q18"/>
    <mergeCell ref="B54:D59"/>
    <mergeCell ref="E54:G54"/>
    <mergeCell ref="J54:Q59"/>
    <mergeCell ref="E55:G55"/>
    <mergeCell ref="E56:G56"/>
    <mergeCell ref="O48:Q48"/>
    <mergeCell ref="O49:Q49"/>
    <mergeCell ref="J50:L52"/>
    <mergeCell ref="O50:Q50"/>
    <mergeCell ref="B53:D53"/>
  </mergeCells>
  <conditionalFormatting sqref="G20:G46">
    <cfRule type="containsText" dxfId="2" priority="4" stopIfTrue="1" operator="containsText" text="kg">
      <formula>NOT(ISERROR(SEARCH(("kg"),(#REF!))))</formula>
    </cfRule>
  </conditionalFormatting>
  <conditionalFormatting sqref="F20:F46">
    <cfRule type="containsText" dxfId="1" priority="3" stopIfTrue="1" operator="containsText" text="kg">
      <formula>NOT(ISERROR(SEARCH(("kg"),(#REF!))))</formula>
    </cfRule>
  </conditionalFormatting>
  <conditionalFormatting sqref="E20:E46">
    <cfRule type="containsText" dxfId="0" priority="2" stopIfTrue="1" operator="containsText" text="kg">
      <formula>NOT(ISERROR(SEARCH(("kg"),(#REF!))))</formula>
    </cfRule>
  </conditionalFormatting>
  <dataValidations count="4">
    <dataValidation imeMode="off" allowBlank="1" showInputMessage="1" showErrorMessage="1" sqref="J50" xr:uid="{00000000-0002-0000-0400-000000000000}"/>
    <dataValidation type="list" allowBlank="1" showErrorMessage="1" sqref="L20:L46 N20:N46" xr:uid="{00000000-0002-0000-0400-000001000000}">
      <formula1>"Lunch-Box"</formula1>
    </dataValidation>
    <dataValidation type="list" allowBlank="1" showErrorMessage="1" sqref="H23" xr:uid="{00000000-0002-0000-0400-000002000000}">
      <formula1>"ü"</formula1>
    </dataValidation>
    <dataValidation type="list" allowBlank="1" showErrorMessage="1" sqref="H24:H46 O20:Q46 M20:M46 I20:K46 H20:H22" xr:uid="{00000000-0002-0000-0400-000003000000}">
      <formula1>"Yes,No"</formula1>
    </dataValidation>
  </dataValidations>
  <hyperlinks>
    <hyperlink ref="C5" r:id="rId1" xr:uid="{00000000-0004-0000-04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B1:V52"/>
  <sheetViews>
    <sheetView showGridLines="0" showZeros="0" zoomScale="67" zoomScaleNormal="67" workbookViewId="0">
      <selection activeCell="A16" sqref="A16"/>
    </sheetView>
  </sheetViews>
  <sheetFormatPr baseColWidth="10" defaultColWidth="8.796875" defaultRowHeight="15" x14ac:dyDescent="0.2"/>
  <cols>
    <col min="1" max="1" width="2.59765625" style="132" customWidth="1"/>
    <col min="2" max="2" width="5.3984375" style="132" customWidth="1"/>
    <col min="3" max="6" width="8.796875" style="132"/>
    <col min="7" max="7" width="10.59765625" style="132" customWidth="1"/>
    <col min="8" max="8" width="8.796875" style="132"/>
    <col min="9" max="9" width="15.19921875" style="132" customWidth="1"/>
    <col min="10" max="10" width="14.59765625" style="132" customWidth="1"/>
    <col min="11" max="11" width="14.3984375" style="132" customWidth="1"/>
    <col min="12" max="21" width="10.19921875" style="132" customWidth="1"/>
    <col min="22" max="16384" width="8.796875" style="132"/>
  </cols>
  <sheetData>
    <row r="1" spans="2:22" s="117" customFormat="1" ht="39" x14ac:dyDescent="0.45">
      <c r="B1" s="114" t="s">
        <v>46</v>
      </c>
      <c r="C1" s="115"/>
      <c r="D1" s="115"/>
      <c r="E1" s="116"/>
      <c r="F1" s="116"/>
    </row>
    <row r="2" spans="2:22" s="117" customFormat="1" x14ac:dyDescent="0.2">
      <c r="B2" s="118"/>
      <c r="C2" s="118"/>
      <c r="D2" s="118"/>
    </row>
    <row r="3" spans="2:22" s="117" customFormat="1" ht="36" customHeight="1" x14ac:dyDescent="0.2">
      <c r="B3" s="708" t="s">
        <v>141</v>
      </c>
      <c r="C3" s="708"/>
      <c r="D3" s="708"/>
      <c r="E3" s="708"/>
      <c r="F3" s="708"/>
      <c r="G3" s="708"/>
    </row>
    <row r="4" spans="2:22" s="117" customFormat="1" ht="21" x14ac:dyDescent="0.2">
      <c r="B4" s="709" t="s">
        <v>6</v>
      </c>
      <c r="C4" s="709"/>
      <c r="D4" s="709"/>
      <c r="E4" s="709"/>
      <c r="F4" s="709"/>
    </row>
    <row r="5" spans="2:22" s="117" customFormat="1" ht="21" x14ac:dyDescent="0.2">
      <c r="B5" s="119" t="s">
        <v>7</v>
      </c>
      <c r="D5" s="120" t="s">
        <v>8</v>
      </c>
    </row>
    <row r="6" spans="2:22" s="117" customFormat="1" x14ac:dyDescent="0.2"/>
    <row r="7" spans="2:22" s="117" customFormat="1" x14ac:dyDescent="0.2"/>
    <row r="8" spans="2:22" s="117" customFormat="1" x14ac:dyDescent="0.2"/>
    <row r="9" spans="2:22" s="117" customFormat="1" x14ac:dyDescent="0.2">
      <c r="L9" s="121"/>
    </row>
    <row r="10" spans="2:22" s="117" customFormat="1" ht="16" thickBot="1" x14ac:dyDescent="0.25"/>
    <row r="11" spans="2:22" s="117" customFormat="1" ht="27.75" customHeight="1" thickBot="1" x14ac:dyDescent="0.25">
      <c r="C11" s="710" t="s">
        <v>47</v>
      </c>
      <c r="D11" s="711"/>
      <c r="E11" s="712">
        <f>Summary!$A$11</f>
        <v>0</v>
      </c>
      <c r="F11" s="713"/>
      <c r="G11" s="713"/>
      <c r="H11" s="713"/>
      <c r="I11" s="713"/>
      <c r="J11" s="713"/>
      <c r="K11" s="713"/>
      <c r="L11" s="713"/>
      <c r="M11" s="713"/>
      <c r="N11" s="713"/>
      <c r="O11" s="714"/>
      <c r="P11" s="122"/>
      <c r="Q11" s="123"/>
      <c r="R11" s="123"/>
      <c r="S11" s="123"/>
      <c r="T11" s="124"/>
      <c r="U11" s="124"/>
    </row>
    <row r="12" spans="2:22" s="117" customFormat="1" x14ac:dyDescent="0.2"/>
    <row r="13" spans="2:22" s="117" customFormat="1" ht="19" x14ac:dyDescent="0.25">
      <c r="E13" s="125" t="str">
        <f>IF(Summary!A11="","Please fill Federation Name (Summary Sheet)","")</f>
        <v>Please fill Federation Name (Summary Sheet)</v>
      </c>
    </row>
    <row r="14" spans="2:22" s="117" customFormat="1" x14ac:dyDescent="0.2"/>
    <row r="15" spans="2:22" s="117" customFormat="1" ht="32.25" customHeight="1" x14ac:dyDescent="0.2">
      <c r="B15" s="126" t="s">
        <v>11</v>
      </c>
      <c r="C15" s="715" t="s">
        <v>48</v>
      </c>
      <c r="D15" s="715"/>
      <c r="E15" s="715" t="s">
        <v>49</v>
      </c>
      <c r="F15" s="715"/>
      <c r="G15" s="715" t="s">
        <v>50</v>
      </c>
      <c r="H15" s="715"/>
      <c r="I15" s="127" t="s">
        <v>51</v>
      </c>
      <c r="J15" s="127" t="s">
        <v>52</v>
      </c>
      <c r="K15" s="127" t="s">
        <v>53</v>
      </c>
      <c r="L15" s="715" t="s">
        <v>54</v>
      </c>
      <c r="M15" s="715"/>
      <c r="N15" s="715" t="s">
        <v>55</v>
      </c>
      <c r="O15" s="715"/>
      <c r="P15" s="715" t="s">
        <v>56</v>
      </c>
      <c r="Q15" s="715"/>
      <c r="R15" s="715" t="s">
        <v>57</v>
      </c>
      <c r="S15" s="715"/>
      <c r="T15" s="715" t="s">
        <v>58</v>
      </c>
      <c r="U15" s="715"/>
    </row>
    <row r="16" spans="2:22" s="131" customFormat="1" ht="25" customHeight="1" x14ac:dyDescent="0.2">
      <c r="B16" s="128">
        <v>1</v>
      </c>
      <c r="C16" s="716"/>
      <c r="D16" s="717"/>
      <c r="E16" s="718"/>
      <c r="F16" s="718"/>
      <c r="G16" s="718"/>
      <c r="H16" s="718"/>
      <c r="I16" s="129"/>
      <c r="J16" s="129"/>
      <c r="K16" s="129"/>
      <c r="L16" s="718"/>
      <c r="M16" s="718"/>
      <c r="N16" s="718"/>
      <c r="O16" s="718"/>
      <c r="P16" s="718"/>
      <c r="Q16" s="718"/>
      <c r="R16" s="719"/>
      <c r="S16" s="719"/>
      <c r="T16" s="719"/>
      <c r="U16" s="719"/>
      <c r="V16" s="130"/>
    </row>
    <row r="17" spans="2:21" s="131" customFormat="1" ht="25" customHeight="1" x14ac:dyDescent="0.2">
      <c r="B17" s="128">
        <v>2</v>
      </c>
      <c r="C17" s="718"/>
      <c r="D17" s="718"/>
      <c r="E17" s="718"/>
      <c r="F17" s="718"/>
      <c r="G17" s="718"/>
      <c r="H17" s="718"/>
      <c r="I17" s="129"/>
      <c r="J17" s="129"/>
      <c r="K17" s="129"/>
      <c r="L17" s="718"/>
      <c r="M17" s="718"/>
      <c r="N17" s="718"/>
      <c r="O17" s="718"/>
      <c r="P17" s="718"/>
      <c r="Q17" s="718"/>
      <c r="R17" s="719"/>
      <c r="S17" s="719"/>
      <c r="T17" s="719"/>
      <c r="U17" s="719"/>
    </row>
    <row r="18" spans="2:21" s="131" customFormat="1" ht="25" customHeight="1" x14ac:dyDescent="0.2">
      <c r="B18" s="128">
        <v>3</v>
      </c>
      <c r="C18" s="718"/>
      <c r="D18" s="718"/>
      <c r="E18" s="718"/>
      <c r="F18" s="718"/>
      <c r="G18" s="718"/>
      <c r="H18" s="718"/>
      <c r="I18" s="129"/>
      <c r="J18" s="129"/>
      <c r="K18" s="129"/>
      <c r="L18" s="718"/>
      <c r="M18" s="718"/>
      <c r="N18" s="718"/>
      <c r="O18" s="718"/>
      <c r="P18" s="718"/>
      <c r="Q18" s="718"/>
      <c r="R18" s="719"/>
      <c r="S18" s="719"/>
      <c r="T18" s="719"/>
      <c r="U18" s="719"/>
    </row>
    <row r="19" spans="2:21" s="131" customFormat="1" ht="25" customHeight="1" x14ac:dyDescent="0.2">
      <c r="B19" s="128">
        <v>4</v>
      </c>
      <c r="C19" s="718"/>
      <c r="D19" s="718"/>
      <c r="E19" s="718"/>
      <c r="F19" s="718"/>
      <c r="G19" s="718"/>
      <c r="H19" s="718"/>
      <c r="I19" s="129"/>
      <c r="J19" s="129"/>
      <c r="K19" s="129"/>
      <c r="L19" s="718"/>
      <c r="M19" s="718"/>
      <c r="N19" s="718"/>
      <c r="O19" s="718"/>
      <c r="P19" s="718"/>
      <c r="Q19" s="718"/>
      <c r="R19" s="719"/>
      <c r="S19" s="719"/>
      <c r="T19" s="719"/>
      <c r="U19" s="719"/>
    </row>
    <row r="20" spans="2:21" s="131" customFormat="1" ht="25" customHeight="1" x14ac:dyDescent="0.2">
      <c r="B20" s="128">
        <v>5</v>
      </c>
      <c r="C20" s="718"/>
      <c r="D20" s="718"/>
      <c r="E20" s="718"/>
      <c r="F20" s="718"/>
      <c r="G20" s="718"/>
      <c r="H20" s="718"/>
      <c r="I20" s="129"/>
      <c r="J20" s="129"/>
      <c r="K20" s="129"/>
      <c r="L20" s="718"/>
      <c r="M20" s="718"/>
      <c r="N20" s="718"/>
      <c r="O20" s="718"/>
      <c r="P20" s="718"/>
      <c r="Q20" s="718"/>
      <c r="R20" s="719"/>
      <c r="S20" s="719"/>
      <c r="T20" s="719"/>
      <c r="U20" s="719"/>
    </row>
    <row r="21" spans="2:21" s="131" customFormat="1" ht="25" customHeight="1" x14ac:dyDescent="0.2">
      <c r="B21" s="128">
        <v>6</v>
      </c>
      <c r="C21" s="718"/>
      <c r="D21" s="718"/>
      <c r="E21" s="718"/>
      <c r="F21" s="718"/>
      <c r="G21" s="718"/>
      <c r="H21" s="718"/>
      <c r="I21" s="129"/>
      <c r="J21" s="129"/>
      <c r="K21" s="129"/>
      <c r="L21" s="718"/>
      <c r="M21" s="718"/>
      <c r="N21" s="718"/>
      <c r="O21" s="718"/>
      <c r="P21" s="718"/>
      <c r="Q21" s="718"/>
      <c r="R21" s="719"/>
      <c r="S21" s="719"/>
      <c r="T21" s="719"/>
      <c r="U21" s="719"/>
    </row>
    <row r="22" spans="2:21" s="131" customFormat="1" ht="25" customHeight="1" x14ac:dyDescent="0.2">
      <c r="B22" s="128">
        <v>7</v>
      </c>
      <c r="C22" s="718"/>
      <c r="D22" s="718"/>
      <c r="E22" s="718"/>
      <c r="F22" s="718"/>
      <c r="G22" s="718"/>
      <c r="H22" s="718"/>
      <c r="I22" s="129"/>
      <c r="J22" s="129"/>
      <c r="K22" s="129"/>
      <c r="L22" s="718"/>
      <c r="M22" s="718"/>
      <c r="N22" s="718"/>
      <c r="O22" s="718"/>
      <c r="P22" s="718"/>
      <c r="Q22" s="718"/>
      <c r="R22" s="719"/>
      <c r="S22" s="719"/>
      <c r="T22" s="719"/>
      <c r="U22" s="719"/>
    </row>
    <row r="23" spans="2:21" s="131" customFormat="1" ht="25" customHeight="1" x14ac:dyDescent="0.2">
      <c r="B23" s="128">
        <v>8</v>
      </c>
      <c r="C23" s="718"/>
      <c r="D23" s="718"/>
      <c r="E23" s="718"/>
      <c r="F23" s="718"/>
      <c r="G23" s="718"/>
      <c r="H23" s="718"/>
      <c r="I23" s="129"/>
      <c r="J23" s="129"/>
      <c r="K23" s="129"/>
      <c r="L23" s="718"/>
      <c r="M23" s="718"/>
      <c r="N23" s="718"/>
      <c r="O23" s="718"/>
      <c r="P23" s="718"/>
      <c r="Q23" s="718"/>
      <c r="R23" s="719"/>
      <c r="S23" s="719"/>
      <c r="T23" s="719"/>
      <c r="U23" s="719"/>
    </row>
    <row r="24" spans="2:21" s="131" customFormat="1" ht="25" customHeight="1" x14ac:dyDescent="0.2">
      <c r="B24" s="128">
        <v>9</v>
      </c>
      <c r="C24" s="718"/>
      <c r="D24" s="718"/>
      <c r="E24" s="718"/>
      <c r="F24" s="718"/>
      <c r="G24" s="718"/>
      <c r="H24" s="718"/>
      <c r="I24" s="129"/>
      <c r="J24" s="129"/>
      <c r="K24" s="129"/>
      <c r="L24" s="718"/>
      <c r="M24" s="718"/>
      <c r="N24" s="718"/>
      <c r="O24" s="718"/>
      <c r="P24" s="718"/>
      <c r="Q24" s="718"/>
      <c r="R24" s="719"/>
      <c r="S24" s="719"/>
      <c r="T24" s="719"/>
      <c r="U24" s="719"/>
    </row>
    <row r="25" spans="2:21" s="131" customFormat="1" ht="25" customHeight="1" x14ac:dyDescent="0.2">
      <c r="B25" s="128">
        <v>10</v>
      </c>
      <c r="C25" s="718"/>
      <c r="D25" s="718"/>
      <c r="E25" s="718"/>
      <c r="F25" s="718"/>
      <c r="G25" s="718"/>
      <c r="H25" s="718"/>
      <c r="I25" s="129"/>
      <c r="J25" s="129"/>
      <c r="K25" s="129"/>
      <c r="L25" s="718"/>
      <c r="M25" s="718"/>
      <c r="N25" s="718"/>
      <c r="O25" s="718"/>
      <c r="P25" s="718"/>
      <c r="Q25" s="718"/>
      <c r="R25" s="719"/>
      <c r="S25" s="719"/>
      <c r="T25" s="719"/>
      <c r="U25" s="719"/>
    </row>
    <row r="26" spans="2:21" s="131" customFormat="1" ht="25" customHeight="1" x14ac:dyDescent="0.2">
      <c r="B26" s="128">
        <v>11</v>
      </c>
      <c r="C26" s="718"/>
      <c r="D26" s="718"/>
      <c r="E26" s="718"/>
      <c r="F26" s="718"/>
      <c r="G26" s="718"/>
      <c r="H26" s="718"/>
      <c r="I26" s="129"/>
      <c r="J26" s="129"/>
      <c r="K26" s="129"/>
      <c r="L26" s="718"/>
      <c r="M26" s="718"/>
      <c r="N26" s="718"/>
      <c r="O26" s="718"/>
      <c r="P26" s="718"/>
      <c r="Q26" s="718"/>
      <c r="R26" s="719"/>
      <c r="S26" s="719"/>
      <c r="T26" s="719"/>
      <c r="U26" s="719"/>
    </row>
    <row r="27" spans="2:21" s="131" customFormat="1" ht="25" customHeight="1" x14ac:dyDescent="0.2">
      <c r="B27" s="128">
        <v>12</v>
      </c>
      <c r="C27" s="718"/>
      <c r="D27" s="718"/>
      <c r="E27" s="718"/>
      <c r="F27" s="718"/>
      <c r="G27" s="718"/>
      <c r="H27" s="718"/>
      <c r="I27" s="129"/>
      <c r="J27" s="129"/>
      <c r="K27" s="129"/>
      <c r="L27" s="718"/>
      <c r="M27" s="718"/>
      <c r="N27" s="718"/>
      <c r="O27" s="718"/>
      <c r="P27" s="718"/>
      <c r="Q27" s="718"/>
      <c r="R27" s="719"/>
      <c r="S27" s="719"/>
      <c r="T27" s="719"/>
      <c r="U27" s="719"/>
    </row>
    <row r="28" spans="2:21" s="131" customFormat="1" ht="25" customHeight="1" x14ac:dyDescent="0.2">
      <c r="B28" s="128">
        <v>13</v>
      </c>
      <c r="C28" s="718"/>
      <c r="D28" s="718"/>
      <c r="E28" s="718"/>
      <c r="F28" s="718"/>
      <c r="G28" s="718"/>
      <c r="H28" s="718"/>
      <c r="I28" s="129"/>
      <c r="J28" s="129"/>
      <c r="K28" s="129"/>
      <c r="L28" s="718"/>
      <c r="M28" s="718"/>
      <c r="N28" s="718"/>
      <c r="O28" s="718"/>
      <c r="P28" s="718"/>
      <c r="Q28" s="718"/>
      <c r="R28" s="719"/>
      <c r="S28" s="719"/>
      <c r="T28" s="719"/>
      <c r="U28" s="719"/>
    </row>
    <row r="29" spans="2:21" s="131" customFormat="1" ht="25" customHeight="1" x14ac:dyDescent="0.2">
      <c r="B29" s="128">
        <v>14</v>
      </c>
      <c r="C29" s="718"/>
      <c r="D29" s="718"/>
      <c r="E29" s="718"/>
      <c r="F29" s="718"/>
      <c r="G29" s="718"/>
      <c r="H29" s="718"/>
      <c r="I29" s="129"/>
      <c r="J29" s="129"/>
      <c r="K29" s="129"/>
      <c r="L29" s="718"/>
      <c r="M29" s="718"/>
      <c r="N29" s="718"/>
      <c r="O29" s="718"/>
      <c r="P29" s="718"/>
      <c r="Q29" s="718"/>
      <c r="R29" s="719"/>
      <c r="S29" s="719"/>
      <c r="T29" s="719"/>
      <c r="U29" s="719"/>
    </row>
    <row r="30" spans="2:21" s="131" customFormat="1" ht="25" customHeight="1" x14ac:dyDescent="0.2">
      <c r="B30" s="128">
        <v>15</v>
      </c>
      <c r="C30" s="718"/>
      <c r="D30" s="718"/>
      <c r="E30" s="718"/>
      <c r="F30" s="718"/>
      <c r="G30" s="718"/>
      <c r="H30" s="718"/>
      <c r="I30" s="129"/>
      <c r="J30" s="129"/>
      <c r="K30" s="129"/>
      <c r="L30" s="718"/>
      <c r="M30" s="718"/>
      <c r="N30" s="718"/>
      <c r="O30" s="718"/>
      <c r="P30" s="718"/>
      <c r="Q30" s="718"/>
      <c r="R30" s="719"/>
      <c r="S30" s="719"/>
      <c r="T30" s="719"/>
      <c r="U30" s="719"/>
    </row>
    <row r="31" spans="2:21" s="131" customFormat="1" ht="25" customHeight="1" x14ac:dyDescent="0.2">
      <c r="B31" s="128">
        <v>16</v>
      </c>
      <c r="C31" s="718"/>
      <c r="D31" s="718"/>
      <c r="E31" s="718"/>
      <c r="F31" s="718"/>
      <c r="G31" s="718"/>
      <c r="H31" s="718"/>
      <c r="I31" s="129"/>
      <c r="J31" s="129"/>
      <c r="K31" s="129"/>
      <c r="L31" s="718"/>
      <c r="M31" s="718"/>
      <c r="N31" s="718"/>
      <c r="O31" s="718"/>
      <c r="P31" s="718"/>
      <c r="Q31" s="718"/>
      <c r="R31" s="719"/>
      <c r="S31" s="719"/>
      <c r="T31" s="719"/>
      <c r="U31" s="719"/>
    </row>
    <row r="32" spans="2:21" s="131" customFormat="1" ht="25" customHeight="1" x14ac:dyDescent="0.2">
      <c r="B32" s="128">
        <v>17</v>
      </c>
      <c r="C32" s="718"/>
      <c r="D32" s="718"/>
      <c r="E32" s="718"/>
      <c r="F32" s="718"/>
      <c r="G32" s="718"/>
      <c r="H32" s="718"/>
      <c r="I32" s="129"/>
      <c r="J32" s="129"/>
      <c r="K32" s="129"/>
      <c r="L32" s="718"/>
      <c r="M32" s="718"/>
      <c r="N32" s="718"/>
      <c r="O32" s="718"/>
      <c r="P32" s="718"/>
      <c r="Q32" s="718"/>
      <c r="R32" s="719"/>
      <c r="S32" s="719"/>
      <c r="T32" s="719"/>
      <c r="U32" s="719"/>
    </row>
    <row r="33" spans="2:21" s="131" customFormat="1" ht="25" customHeight="1" x14ac:dyDescent="0.2">
      <c r="B33" s="128">
        <v>18</v>
      </c>
      <c r="C33" s="718"/>
      <c r="D33" s="718"/>
      <c r="E33" s="718"/>
      <c r="F33" s="718"/>
      <c r="G33" s="718"/>
      <c r="H33" s="718"/>
      <c r="I33" s="129"/>
      <c r="J33" s="129"/>
      <c r="K33" s="129"/>
      <c r="L33" s="718"/>
      <c r="M33" s="718"/>
      <c r="N33" s="718"/>
      <c r="O33" s="718"/>
      <c r="P33" s="718"/>
      <c r="Q33" s="718"/>
      <c r="R33" s="719"/>
      <c r="S33" s="719"/>
      <c r="T33" s="719"/>
      <c r="U33" s="719"/>
    </row>
    <row r="34" spans="2:21" s="131" customFormat="1" ht="25" customHeight="1" x14ac:dyDescent="0.2">
      <c r="B34" s="128">
        <v>19</v>
      </c>
      <c r="C34" s="718"/>
      <c r="D34" s="718"/>
      <c r="E34" s="718"/>
      <c r="F34" s="718"/>
      <c r="G34" s="718"/>
      <c r="H34" s="718"/>
      <c r="I34" s="129"/>
      <c r="J34" s="129"/>
      <c r="K34" s="129"/>
      <c r="L34" s="718"/>
      <c r="M34" s="718"/>
      <c r="N34" s="718"/>
      <c r="O34" s="718"/>
      <c r="P34" s="718"/>
      <c r="Q34" s="718"/>
      <c r="R34" s="719"/>
      <c r="S34" s="719"/>
      <c r="T34" s="719"/>
      <c r="U34" s="719"/>
    </row>
    <row r="35" spans="2:21" s="131" customFormat="1" ht="25" customHeight="1" x14ac:dyDescent="0.2">
      <c r="B35" s="128">
        <v>20</v>
      </c>
      <c r="C35" s="718"/>
      <c r="D35" s="718"/>
      <c r="E35" s="718"/>
      <c r="F35" s="718"/>
      <c r="G35" s="718"/>
      <c r="H35" s="718"/>
      <c r="I35" s="129"/>
      <c r="J35" s="129"/>
      <c r="K35" s="129"/>
      <c r="L35" s="718"/>
      <c r="M35" s="718"/>
      <c r="N35" s="718"/>
      <c r="O35" s="718"/>
      <c r="P35" s="718"/>
      <c r="Q35" s="718"/>
      <c r="R35" s="719"/>
      <c r="S35" s="719"/>
      <c r="T35" s="719"/>
      <c r="U35" s="719"/>
    </row>
    <row r="36" spans="2:21" s="131" customFormat="1" ht="25" customHeight="1" x14ac:dyDescent="0.2">
      <c r="B36" s="128">
        <v>21</v>
      </c>
      <c r="C36" s="718"/>
      <c r="D36" s="718"/>
      <c r="E36" s="718"/>
      <c r="F36" s="718"/>
      <c r="G36" s="718"/>
      <c r="H36" s="718"/>
      <c r="I36" s="129"/>
      <c r="J36" s="129"/>
      <c r="K36" s="129"/>
      <c r="L36" s="718"/>
      <c r="M36" s="718"/>
      <c r="N36" s="718"/>
      <c r="O36" s="718"/>
      <c r="P36" s="718"/>
      <c r="Q36" s="718"/>
      <c r="R36" s="719"/>
      <c r="S36" s="719"/>
      <c r="T36" s="719"/>
      <c r="U36" s="719"/>
    </row>
    <row r="37" spans="2:21" s="131" customFormat="1" ht="25" customHeight="1" x14ac:dyDescent="0.2">
      <c r="B37" s="128">
        <v>22</v>
      </c>
      <c r="C37" s="718"/>
      <c r="D37" s="718"/>
      <c r="E37" s="718"/>
      <c r="F37" s="718"/>
      <c r="G37" s="718"/>
      <c r="H37" s="718"/>
      <c r="I37" s="129"/>
      <c r="J37" s="129"/>
      <c r="K37" s="129"/>
      <c r="L37" s="718"/>
      <c r="M37" s="718"/>
      <c r="N37" s="718"/>
      <c r="O37" s="718"/>
      <c r="P37" s="718"/>
      <c r="Q37" s="718"/>
      <c r="R37" s="719"/>
      <c r="S37" s="719"/>
      <c r="T37" s="719"/>
      <c r="U37" s="719"/>
    </row>
    <row r="38" spans="2:21" s="131" customFormat="1" ht="25" customHeight="1" x14ac:dyDescent="0.2">
      <c r="B38" s="128">
        <v>23</v>
      </c>
      <c r="C38" s="718"/>
      <c r="D38" s="718"/>
      <c r="E38" s="718"/>
      <c r="F38" s="718"/>
      <c r="G38" s="718"/>
      <c r="H38" s="718"/>
      <c r="I38" s="129"/>
      <c r="J38" s="129"/>
      <c r="K38" s="129"/>
      <c r="L38" s="718"/>
      <c r="M38" s="718"/>
      <c r="N38" s="718"/>
      <c r="O38" s="718"/>
      <c r="P38" s="718"/>
      <c r="Q38" s="718"/>
      <c r="R38" s="719"/>
      <c r="S38" s="719"/>
      <c r="T38" s="719"/>
      <c r="U38" s="719"/>
    </row>
    <row r="39" spans="2:21" s="131" customFormat="1" ht="25" customHeight="1" x14ac:dyDescent="0.2">
      <c r="B39" s="128">
        <v>24</v>
      </c>
      <c r="C39" s="718"/>
      <c r="D39" s="718"/>
      <c r="E39" s="718"/>
      <c r="F39" s="718"/>
      <c r="G39" s="718"/>
      <c r="H39" s="718"/>
      <c r="I39" s="129"/>
      <c r="J39" s="129"/>
      <c r="K39" s="129"/>
      <c r="L39" s="718"/>
      <c r="M39" s="718"/>
      <c r="N39" s="718"/>
      <c r="O39" s="718"/>
      <c r="P39" s="718"/>
      <c r="Q39" s="718"/>
      <c r="R39" s="719"/>
      <c r="S39" s="719"/>
      <c r="T39" s="719"/>
      <c r="U39" s="719"/>
    </row>
    <row r="40" spans="2:21" s="131" customFormat="1" ht="25" customHeight="1" x14ac:dyDescent="0.2">
      <c r="B40" s="128">
        <v>25</v>
      </c>
      <c r="C40" s="718"/>
      <c r="D40" s="718"/>
      <c r="E40" s="718"/>
      <c r="F40" s="718"/>
      <c r="G40" s="718"/>
      <c r="H40" s="718"/>
      <c r="I40" s="129"/>
      <c r="J40" s="129"/>
      <c r="K40" s="129"/>
      <c r="L40" s="718"/>
      <c r="M40" s="718"/>
      <c r="N40" s="718"/>
      <c r="O40" s="718"/>
      <c r="P40" s="718"/>
      <c r="Q40" s="718"/>
      <c r="R40" s="719"/>
      <c r="S40" s="719"/>
      <c r="T40" s="719"/>
      <c r="U40" s="719"/>
    </row>
    <row r="41" spans="2:21" s="131" customFormat="1" ht="25" customHeight="1" x14ac:dyDescent="0.2">
      <c r="B41" s="128">
        <v>26</v>
      </c>
      <c r="C41" s="718"/>
      <c r="D41" s="718"/>
      <c r="E41" s="718"/>
      <c r="F41" s="718"/>
      <c r="G41" s="718"/>
      <c r="H41" s="718"/>
      <c r="I41" s="129"/>
      <c r="J41" s="129"/>
      <c r="K41" s="129"/>
      <c r="L41" s="718"/>
      <c r="M41" s="718"/>
      <c r="N41" s="718"/>
      <c r="O41" s="718"/>
      <c r="P41" s="718"/>
      <c r="Q41" s="718"/>
      <c r="R41" s="719"/>
      <c r="S41" s="719"/>
      <c r="T41" s="719"/>
      <c r="U41" s="719"/>
    </row>
    <row r="42" spans="2:21" s="131" customFormat="1" ht="25" customHeight="1" x14ac:dyDescent="0.2">
      <c r="B42" s="128">
        <v>27</v>
      </c>
      <c r="C42" s="718"/>
      <c r="D42" s="718"/>
      <c r="E42" s="718"/>
      <c r="F42" s="718"/>
      <c r="G42" s="718"/>
      <c r="H42" s="718"/>
      <c r="I42" s="129"/>
      <c r="J42" s="129"/>
      <c r="K42" s="129"/>
      <c r="L42" s="718"/>
      <c r="M42" s="718"/>
      <c r="N42" s="718"/>
      <c r="O42" s="718"/>
      <c r="P42" s="718"/>
      <c r="Q42" s="718"/>
      <c r="R42" s="719"/>
      <c r="S42" s="719"/>
      <c r="T42" s="719"/>
      <c r="U42" s="719"/>
    </row>
    <row r="43" spans="2:21" s="131" customFormat="1" ht="25" customHeight="1" x14ac:dyDescent="0.2">
      <c r="B43" s="128">
        <v>28</v>
      </c>
      <c r="C43" s="718"/>
      <c r="D43" s="718"/>
      <c r="E43" s="718"/>
      <c r="F43" s="718"/>
      <c r="G43" s="718"/>
      <c r="H43" s="718"/>
      <c r="I43" s="129"/>
      <c r="J43" s="129"/>
      <c r="K43" s="129"/>
      <c r="L43" s="718"/>
      <c r="M43" s="718"/>
      <c r="N43" s="718"/>
      <c r="O43" s="718"/>
      <c r="P43" s="718"/>
      <c r="Q43" s="718"/>
      <c r="R43" s="719"/>
      <c r="S43" s="719"/>
      <c r="T43" s="719"/>
      <c r="U43" s="719"/>
    </row>
    <row r="44" spans="2:21" s="131" customFormat="1" ht="25" customHeight="1" x14ac:dyDescent="0.2">
      <c r="B44" s="128">
        <v>29</v>
      </c>
      <c r="C44" s="718"/>
      <c r="D44" s="718"/>
      <c r="E44" s="718"/>
      <c r="F44" s="718"/>
      <c r="G44" s="718"/>
      <c r="H44" s="718"/>
      <c r="I44" s="129"/>
      <c r="J44" s="129"/>
      <c r="K44" s="129"/>
      <c r="L44" s="718"/>
      <c r="M44" s="718"/>
      <c r="N44" s="718"/>
      <c r="O44" s="718"/>
      <c r="P44" s="718"/>
      <c r="Q44" s="718"/>
      <c r="R44" s="719"/>
      <c r="S44" s="719"/>
      <c r="T44" s="719"/>
      <c r="U44" s="719"/>
    </row>
    <row r="45" spans="2:21" s="131" customFormat="1" ht="25" customHeight="1" x14ac:dyDescent="0.2">
      <c r="B45" s="128">
        <v>30</v>
      </c>
      <c r="C45" s="718"/>
      <c r="D45" s="718"/>
      <c r="E45" s="718"/>
      <c r="F45" s="718"/>
      <c r="G45" s="718"/>
      <c r="H45" s="718"/>
      <c r="I45" s="129"/>
      <c r="J45" s="129"/>
      <c r="K45" s="129"/>
      <c r="L45" s="718"/>
      <c r="M45" s="718"/>
      <c r="N45" s="718"/>
      <c r="O45" s="718"/>
      <c r="P45" s="718"/>
      <c r="Q45" s="718"/>
      <c r="R45" s="719"/>
      <c r="S45" s="719"/>
      <c r="T45" s="719"/>
      <c r="U45" s="719"/>
    </row>
    <row r="46" spans="2:21" x14ac:dyDescent="0.2">
      <c r="B46" s="117"/>
    </row>
    <row r="47" spans="2:21" x14ac:dyDescent="0.2">
      <c r="B47" s="117"/>
    </row>
    <row r="48" spans="2:21" x14ac:dyDescent="0.2">
      <c r="B48" s="117"/>
      <c r="C48" s="133" t="s">
        <v>59</v>
      </c>
    </row>
    <row r="49" spans="2:19" x14ac:dyDescent="0.2">
      <c r="B49" s="117"/>
    </row>
    <row r="50" spans="2:19" s="131" customFormat="1" x14ac:dyDescent="0.2"/>
    <row r="51" spans="2:19" s="131" customFormat="1" ht="16" x14ac:dyDescent="0.2">
      <c r="C51" s="134" t="s">
        <v>60</v>
      </c>
      <c r="D51" s="720">
        <f ca="1">NOW()</f>
        <v>45688.606523495371</v>
      </c>
      <c r="E51" s="720"/>
      <c r="K51" s="135" t="s">
        <v>61</v>
      </c>
      <c r="L51" s="721"/>
      <c r="M51" s="721"/>
      <c r="N51" s="721"/>
      <c r="O51" s="721"/>
      <c r="P51" s="721"/>
      <c r="Q51" s="721"/>
      <c r="R51" s="136"/>
      <c r="S51" s="136"/>
    </row>
    <row r="52" spans="2:19" s="131" customFormat="1" x14ac:dyDescent="0.2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5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G993"/>
  <sheetViews>
    <sheetView showGridLines="0" showZeros="0" view="pageBreakPreview" zoomScale="50" zoomScaleNormal="50" zoomScaleSheetLayoutView="50" workbookViewId="0">
      <selection activeCell="O61" sqref="O61"/>
    </sheetView>
  </sheetViews>
  <sheetFormatPr baseColWidth="10" defaultColWidth="14.3984375" defaultRowHeight="15" customHeight="1" x14ac:dyDescent="0.2"/>
  <cols>
    <col min="1" max="1" width="2.796875" style="111" customWidth="1"/>
    <col min="2" max="2" width="23.19921875" customWidth="1"/>
    <col min="3" max="3" width="23.19921875" style="111" customWidth="1"/>
    <col min="4" max="4" width="22.19921875" customWidth="1"/>
    <col min="5" max="6" width="25.796875" customWidth="1"/>
    <col min="7" max="8" width="25.796875" style="146" customWidth="1"/>
    <col min="9" max="9" width="25.796875" style="198" customWidth="1"/>
    <col min="10" max="10" width="15.796875" style="169" customWidth="1"/>
    <col min="11" max="11" width="15.796875" customWidth="1"/>
    <col min="12" max="12" width="32.19921875" customWidth="1"/>
    <col min="13" max="13" width="3.19921875" customWidth="1"/>
    <col min="14" max="14" width="22.796875" customWidth="1"/>
    <col min="15" max="15" width="25.19921875" customWidth="1"/>
    <col min="16" max="16" width="25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1:33" ht="48.75" customHeight="1" x14ac:dyDescent="0.5">
      <c r="B1" s="40"/>
      <c r="C1" s="40"/>
      <c r="D1" s="40"/>
      <c r="E1" s="40"/>
      <c r="F1" s="776" t="s">
        <v>6</v>
      </c>
      <c r="G1" s="776"/>
      <c r="H1" s="776"/>
      <c r="I1" s="202"/>
      <c r="J1" s="172"/>
      <c r="K1" s="142"/>
      <c r="L1" s="142"/>
      <c r="M1" s="142"/>
      <c r="N1" s="111"/>
      <c r="O1" s="111"/>
      <c r="P1" s="111"/>
      <c r="Q1" s="111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 x14ac:dyDescent="0.35">
      <c r="B2" s="40"/>
      <c r="C2" s="40"/>
      <c r="D2" s="40"/>
      <c r="E2" s="40"/>
      <c r="F2" s="777" t="s">
        <v>40</v>
      </c>
      <c r="G2" s="777"/>
      <c r="H2" s="777"/>
      <c r="I2" s="203"/>
      <c r="J2" s="173"/>
      <c r="K2" s="143"/>
      <c r="L2" s="143"/>
      <c r="M2" s="143"/>
      <c r="N2" s="111"/>
      <c r="O2" s="111"/>
      <c r="P2" s="111"/>
      <c r="Q2" s="11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 x14ac:dyDescent="0.35">
      <c r="B3" s="40"/>
      <c r="C3" s="40"/>
      <c r="D3" s="40"/>
      <c r="E3" s="40"/>
      <c r="F3" s="777" t="s">
        <v>89</v>
      </c>
      <c r="G3" s="777"/>
      <c r="H3" s="777"/>
      <c r="I3" s="203"/>
      <c r="J3" s="173"/>
      <c r="K3" s="143"/>
      <c r="L3" s="143"/>
      <c r="M3" s="143"/>
      <c r="N3" s="111"/>
      <c r="O3" s="111"/>
      <c r="P3" s="111"/>
      <c r="Q3" s="11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 x14ac:dyDescent="0.35">
      <c r="B4" s="40"/>
      <c r="C4" s="40"/>
      <c r="D4" s="40"/>
      <c r="E4" s="40"/>
      <c r="F4" s="777" t="s">
        <v>41</v>
      </c>
      <c r="G4" s="777"/>
      <c r="H4" s="777"/>
      <c r="I4" s="203"/>
      <c r="J4" s="173"/>
      <c r="K4" s="143"/>
      <c r="L4" s="143"/>
      <c r="M4" s="143"/>
      <c r="N4" s="111"/>
      <c r="O4" s="111"/>
      <c r="P4" s="111"/>
      <c r="Q4" s="11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 x14ac:dyDescent="0.35">
      <c r="B5" s="40"/>
      <c r="C5" s="40"/>
      <c r="D5" s="40"/>
      <c r="E5" s="40"/>
      <c r="F5" s="777" t="s">
        <v>42</v>
      </c>
      <c r="G5" s="777"/>
      <c r="H5" s="777"/>
      <c r="I5" s="203"/>
      <c r="J5" s="173"/>
      <c r="K5" s="143"/>
      <c r="L5" s="143"/>
      <c r="M5" s="143"/>
      <c r="N5" s="111"/>
      <c r="O5" s="111"/>
      <c r="P5" s="111"/>
      <c r="Q5" s="11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 x14ac:dyDescent="0.3">
      <c r="B6" s="40"/>
      <c r="C6" s="40"/>
      <c r="D6" s="40"/>
      <c r="K6" s="111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 x14ac:dyDescent="0.35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778" t="s">
        <v>44</v>
      </c>
      <c r="L7" s="779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 x14ac:dyDescent="0.35">
      <c r="B8" s="47"/>
      <c r="C8" s="47"/>
      <c r="D8" s="47"/>
      <c r="E8" s="47"/>
      <c r="F8" s="46"/>
      <c r="G8" s="46"/>
      <c r="H8" s="46"/>
      <c r="I8" s="46"/>
      <c r="J8" s="46"/>
      <c r="K8" s="48" t="s">
        <v>144</v>
      </c>
      <c r="L8" s="49">
        <f ca="1">TODAY()+LEN(Summary!A6)</f>
        <v>45688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 x14ac:dyDescent="0.35">
      <c r="B9" s="780">
        <f>Summary!$A$11</f>
        <v>0</v>
      </c>
      <c r="C9" s="780"/>
      <c r="D9" s="780"/>
      <c r="E9" s="780"/>
      <c r="F9" s="780"/>
      <c r="G9" s="780"/>
      <c r="H9" s="780"/>
      <c r="I9" s="199"/>
      <c r="J9" s="189"/>
      <c r="K9" s="778" t="s">
        <v>45</v>
      </c>
      <c r="L9" s="779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 x14ac:dyDescent="0.35">
      <c r="B10" s="780"/>
      <c r="C10" s="780"/>
      <c r="D10" s="780"/>
      <c r="E10" s="780"/>
      <c r="F10" s="780"/>
      <c r="G10" s="780"/>
      <c r="H10" s="780"/>
      <c r="I10" s="199"/>
      <c r="J10" s="189"/>
      <c r="K10" s="48" t="s">
        <v>99</v>
      </c>
      <c r="L10" s="358">
        <f ca="1">NOW()</f>
        <v>45688.606523495371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11" customFormat="1" ht="24.75" customHeight="1" x14ac:dyDescent="0.35">
      <c r="B11" s="780"/>
      <c r="C11" s="780"/>
      <c r="D11" s="780"/>
      <c r="E11" s="780"/>
      <c r="F11" s="780"/>
      <c r="G11" s="780"/>
      <c r="H11" s="780"/>
      <c r="I11" s="199"/>
      <c r="J11" s="189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 x14ac:dyDescent="0.4">
      <c r="A12" s="111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2" customFormat="1" ht="39.75" customHeight="1" thickBot="1" x14ac:dyDescent="0.25">
      <c r="B13" s="729" t="s">
        <v>115</v>
      </c>
      <c r="C13" s="730"/>
      <c r="D13" s="730"/>
      <c r="E13" s="730"/>
      <c r="F13" s="730"/>
      <c r="G13" s="730"/>
      <c r="H13" s="730"/>
      <c r="I13" s="730"/>
      <c r="J13" s="730"/>
      <c r="K13" s="730"/>
      <c r="L13" s="731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33" s="146" customFormat="1" ht="30" customHeight="1" thickBot="1" x14ac:dyDescent="0.25">
      <c r="B14" s="732" t="s">
        <v>116</v>
      </c>
      <c r="C14" s="733"/>
      <c r="D14" s="544"/>
      <c r="E14" s="175">
        <v>45722</v>
      </c>
      <c r="F14" s="175">
        <v>45723</v>
      </c>
      <c r="G14" s="175">
        <v>45724</v>
      </c>
      <c r="H14" s="175">
        <v>45725</v>
      </c>
      <c r="I14" s="175">
        <v>45726</v>
      </c>
      <c r="J14" s="734" t="s">
        <v>81</v>
      </c>
      <c r="K14" s="735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1:33" s="146" customFormat="1" ht="30" customHeight="1" thickBot="1" x14ac:dyDescent="0.25">
      <c r="B15" s="759" t="s">
        <v>104</v>
      </c>
      <c r="C15" s="312" t="s">
        <v>5</v>
      </c>
      <c r="D15" s="66">
        <f>+'Hotel CAT A Form (Deleg&amp;Ref)'!Sgl_BB_A</f>
        <v>140</v>
      </c>
      <c r="E15" s="65">
        <f>+'Hotel CAT A Form (Deleg&amp;Ref)'!R$62</f>
        <v>0</v>
      </c>
      <c r="F15" s="65">
        <f>+'Hotel CAT A Form (Deleg&amp;Ref)'!S$62</f>
        <v>0</v>
      </c>
      <c r="G15" s="65">
        <f>+'Hotel CAT A Form (Deleg&amp;Ref)'!T$62</f>
        <v>0</v>
      </c>
      <c r="H15" s="65">
        <f>+'Hotel CAT A Form (Deleg&amp;Ref)'!U$62</f>
        <v>0</v>
      </c>
      <c r="I15" s="65">
        <f>+'Hotel CAT A Form (Deleg&amp;Ref)'!V$62</f>
        <v>0</v>
      </c>
      <c r="J15" s="760">
        <f>SUM(E15:I15)</f>
        <v>0</v>
      </c>
      <c r="K15" s="761"/>
      <c r="L15" s="67">
        <f>D15*J15</f>
        <v>0</v>
      </c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1:33" s="217" customFormat="1" ht="30" customHeight="1" thickBot="1" x14ac:dyDescent="0.25">
      <c r="B16" s="759"/>
      <c r="C16" s="312" t="s">
        <v>117</v>
      </c>
      <c r="D16" s="66">
        <f>+'Hotel CAT A Form (Deleg&amp;Ref)'!Twn_BB_A</f>
        <v>115</v>
      </c>
      <c r="E16" s="174">
        <f>+'Hotel CAT A Form (Deleg&amp;Ref)'!R$64</f>
        <v>0</v>
      </c>
      <c r="F16" s="174">
        <f>+'Hotel CAT A Form (Deleg&amp;Ref)'!S$64</f>
        <v>0</v>
      </c>
      <c r="G16" s="174">
        <f>+'Hotel CAT A Form (Deleg&amp;Ref)'!T$64</f>
        <v>0</v>
      </c>
      <c r="H16" s="174">
        <f>+'Hotel CAT A Form (Deleg&amp;Ref)'!U$64</f>
        <v>0</v>
      </c>
      <c r="I16" s="174">
        <f>+'Hotel CAT A Form (Deleg&amp;Ref)'!V$64</f>
        <v>0</v>
      </c>
      <c r="J16" s="760">
        <f t="shared" ref="J16:J17" si="0">SUM(E16:I16)</f>
        <v>0</v>
      </c>
      <c r="K16" s="761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2:26" s="217" customFormat="1" ht="30" customHeight="1" thickBot="1" x14ac:dyDescent="0.25">
      <c r="B17" s="759"/>
      <c r="C17" s="312" t="s">
        <v>108</v>
      </c>
      <c r="D17" s="66">
        <f>+'Hotel CAT A Form (Deleg&amp;Ref)'!Tpl_BB_A</f>
        <v>105</v>
      </c>
      <c r="E17" s="174">
        <f>+'Hotel CAT A Form (Deleg&amp;Ref)'!R$66</f>
        <v>0</v>
      </c>
      <c r="F17" s="174">
        <f>+'Hotel CAT A Form (Deleg&amp;Ref)'!S$66</f>
        <v>0</v>
      </c>
      <c r="G17" s="174">
        <f>+'Hotel CAT A Form (Deleg&amp;Ref)'!T$66</f>
        <v>0</v>
      </c>
      <c r="H17" s="174">
        <f>+'Hotel CAT A Form (Deleg&amp;Ref)'!U$66</f>
        <v>0</v>
      </c>
      <c r="I17" s="174">
        <f>+'Hotel CAT A Form (Deleg&amp;Ref)'!V$66</f>
        <v>0</v>
      </c>
      <c r="J17" s="760">
        <f t="shared" si="0"/>
        <v>0</v>
      </c>
      <c r="K17" s="761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2:26" s="168" customFormat="1" ht="30" customHeight="1" thickBot="1" x14ac:dyDescent="0.25">
      <c r="B18" s="183"/>
      <c r="C18" s="183"/>
      <c r="D18" s="184"/>
      <c r="E18" s="185"/>
      <c r="F18" s="185"/>
      <c r="G18" s="185"/>
      <c r="H18" s="185"/>
      <c r="I18" s="185"/>
      <c r="J18" s="727">
        <f>SUM(J15:K17)</f>
        <v>0</v>
      </c>
      <c r="K18" s="728"/>
      <c r="L18" s="67">
        <f>SUM(L15:L17)</f>
        <v>0</v>
      </c>
      <c r="M18" s="53"/>
      <c r="N18" s="53"/>
      <c r="O18" s="77"/>
      <c r="P18" s="78"/>
      <c r="Q18" s="78"/>
      <c r="R18" s="78"/>
      <c r="S18" s="78"/>
      <c r="T18" s="74"/>
      <c r="U18" s="5"/>
      <c r="V18" s="5"/>
      <c r="W18" s="5"/>
      <c r="X18" s="5"/>
      <c r="Y18" s="5"/>
      <c r="Z18" s="5"/>
    </row>
    <row r="19" spans="2:26" s="146" customFormat="1" ht="30" customHeight="1" thickBot="1" x14ac:dyDescent="0.4">
      <c r="B19" s="51"/>
      <c r="C19" s="51"/>
      <c r="D19" s="51"/>
      <c r="E19" s="47"/>
      <c r="F19" s="46"/>
      <c r="G19" s="46"/>
      <c r="H19" s="46"/>
      <c r="I19" s="46"/>
      <c r="J19" s="46"/>
      <c r="K19" s="5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s="72" customFormat="1" ht="39.75" customHeight="1" thickBot="1" x14ac:dyDescent="0.25">
      <c r="B20" s="729" t="s">
        <v>115</v>
      </c>
      <c r="C20" s="730"/>
      <c r="D20" s="730"/>
      <c r="E20" s="730"/>
      <c r="F20" s="730"/>
      <c r="G20" s="730"/>
      <c r="H20" s="730"/>
      <c r="I20" s="730"/>
      <c r="J20" s="730"/>
      <c r="K20" s="730"/>
      <c r="L20" s="731"/>
      <c r="M20" s="81"/>
      <c r="N20" s="81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2:26" s="217" customFormat="1" ht="30" customHeight="1" thickBot="1" x14ac:dyDescent="0.25">
      <c r="B21" s="732" t="s">
        <v>90</v>
      </c>
      <c r="C21" s="733"/>
      <c r="D21" s="544"/>
      <c r="E21" s="175">
        <v>45722</v>
      </c>
      <c r="F21" s="175">
        <v>45723</v>
      </c>
      <c r="G21" s="175">
        <v>45724</v>
      </c>
      <c r="H21" s="175">
        <v>45725</v>
      </c>
      <c r="I21" s="175">
        <v>45726</v>
      </c>
      <c r="J21" s="734" t="s">
        <v>81</v>
      </c>
      <c r="K21" s="735"/>
      <c r="L21" s="69" t="s">
        <v>16</v>
      </c>
      <c r="M21" s="53"/>
      <c r="N21" s="53"/>
      <c r="O21" s="74"/>
      <c r="P21" s="74"/>
      <c r="Q21" s="74"/>
      <c r="R21" s="74"/>
      <c r="S21" s="74"/>
      <c r="T21" s="74"/>
      <c r="U21" s="5"/>
      <c r="V21" s="5"/>
      <c r="W21" s="5"/>
      <c r="X21" s="5"/>
      <c r="Y21" s="5"/>
      <c r="Z21" s="5"/>
    </row>
    <row r="22" spans="2:26" s="217" customFormat="1" ht="30" customHeight="1" thickBot="1" x14ac:dyDescent="0.25">
      <c r="B22" s="764" t="s">
        <v>104</v>
      </c>
      <c r="C22" s="521" t="s">
        <v>5</v>
      </c>
      <c r="D22" s="66">
        <f>+'Hotel CAT B Form (Delegations)'!Sgl_BB_B</f>
        <v>130</v>
      </c>
      <c r="E22" s="174">
        <f>+'Hotel CAT B Form (Delegations)'!R$62</f>
        <v>0</v>
      </c>
      <c r="F22" s="174">
        <f>+'Hotel CAT B Form (Delegations)'!S$62</f>
        <v>0</v>
      </c>
      <c r="G22" s="174">
        <f>+'Hotel CAT B Form (Delegations)'!T$62</f>
        <v>0</v>
      </c>
      <c r="H22" s="174">
        <f>+'Hotel CAT B Form (Delegations)'!U$62</f>
        <v>0</v>
      </c>
      <c r="I22" s="174">
        <f>+'Hotel CAT B Form (Delegations)'!V$62</f>
        <v>0</v>
      </c>
      <c r="J22" s="727">
        <f>SUM(E22:I22)</f>
        <v>0</v>
      </c>
      <c r="K22" s="728"/>
      <c r="L22" s="67">
        <f>D22*J22</f>
        <v>0</v>
      </c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2:26" s="217" customFormat="1" ht="30" customHeight="1" thickBot="1" x14ac:dyDescent="0.25">
      <c r="B23" s="765"/>
      <c r="C23" s="522" t="s">
        <v>117</v>
      </c>
      <c r="D23" s="66">
        <f>+'Hotel CAT B Form (Delegations)'!Twn_BB_B</f>
        <v>98</v>
      </c>
      <c r="E23" s="65">
        <f>+'Hotel CAT B Form (Delegations)'!R$64</f>
        <v>0</v>
      </c>
      <c r="F23" s="65">
        <f>+'Hotel CAT B Form (Delegations)'!S$64</f>
        <v>0</v>
      </c>
      <c r="G23" s="65">
        <f>+'Hotel CAT B Form (Delegations)'!T$64</f>
        <v>0</v>
      </c>
      <c r="H23" s="65">
        <f>+'Hotel CAT B Form (Delegations)'!U$64</f>
        <v>0</v>
      </c>
      <c r="I23" s="65">
        <f>+'Hotel CAT B Form (Delegations)'!V$64</f>
        <v>0</v>
      </c>
      <c r="J23" s="727">
        <f>SUM(E23:I23)</f>
        <v>0</v>
      </c>
      <c r="K23" s="728"/>
      <c r="L23" s="67">
        <f>D23*J23</f>
        <v>0</v>
      </c>
      <c r="M23" s="53"/>
      <c r="N23" s="53"/>
      <c r="O23" s="77"/>
      <c r="P23" s="78"/>
      <c r="Q23" s="78"/>
      <c r="R23" s="78"/>
      <c r="S23" s="78"/>
      <c r="T23" s="74"/>
      <c r="U23" s="5"/>
      <c r="V23" s="5"/>
      <c r="W23" s="5"/>
      <c r="X23" s="5"/>
      <c r="Y23" s="5"/>
      <c r="Z23" s="5"/>
    </row>
    <row r="24" spans="2:26" s="335" customFormat="1" ht="30" customHeight="1" thickBot="1" x14ac:dyDescent="0.25">
      <c r="B24" s="766"/>
      <c r="C24" s="312" t="s">
        <v>108</v>
      </c>
      <c r="D24" s="66">
        <f>+'Hotel CAT B Form (Delegations)'!Tpl_BB_B</f>
        <v>98</v>
      </c>
      <c r="E24" s="174">
        <f>+'Hotel CAT A Form (Deleg&amp;Ref)'!R$66</f>
        <v>0</v>
      </c>
      <c r="F24" s="174">
        <f>+'Hotel CAT A Form (Deleg&amp;Ref)'!S$66</f>
        <v>0</v>
      </c>
      <c r="G24" s="174">
        <f>+'Hotel CAT A Form (Deleg&amp;Ref)'!T$66</f>
        <v>0</v>
      </c>
      <c r="H24" s="174">
        <f>+'Hotel CAT A Form (Deleg&amp;Ref)'!U$66</f>
        <v>0</v>
      </c>
      <c r="I24" s="174">
        <f>+'Hotel CAT A Form (Deleg&amp;Ref)'!V$66</f>
        <v>0</v>
      </c>
      <c r="J24" s="727">
        <f>SUM(E24:I24)</f>
        <v>0</v>
      </c>
      <c r="K24" s="728"/>
      <c r="L24" s="67">
        <f>D24*J24</f>
        <v>0</v>
      </c>
      <c r="M24" s="53"/>
      <c r="N24" s="53"/>
      <c r="O24" s="77"/>
      <c r="P24" s="78"/>
      <c r="Q24" s="78"/>
      <c r="R24" s="78"/>
      <c r="S24" s="78"/>
      <c r="T24" s="74"/>
      <c r="U24" s="5"/>
      <c r="V24" s="5"/>
      <c r="W24" s="5"/>
      <c r="X24" s="5"/>
      <c r="Y24" s="5"/>
      <c r="Z24" s="5"/>
    </row>
    <row r="25" spans="2:26" s="217" customFormat="1" ht="30" customHeight="1" thickBot="1" x14ac:dyDescent="0.25">
      <c r="B25" s="183"/>
      <c r="C25" s="183"/>
      <c r="D25" s="184"/>
      <c r="E25" s="185"/>
      <c r="F25" s="185"/>
      <c r="G25" s="185"/>
      <c r="H25" s="185"/>
      <c r="I25" s="185"/>
      <c r="J25" s="727">
        <f>SUM(J22:K24)</f>
        <v>0</v>
      </c>
      <c r="K25" s="728"/>
      <c r="L25" s="67">
        <f>SUM(L22:L24)</f>
        <v>0</v>
      </c>
      <c r="M25" s="53"/>
      <c r="N25" s="53"/>
      <c r="O25" s="77"/>
      <c r="P25" s="78"/>
      <c r="Q25" s="78"/>
      <c r="R25" s="78"/>
      <c r="S25" s="78"/>
      <c r="T25" s="74"/>
      <c r="U25" s="5"/>
      <c r="V25" s="5"/>
      <c r="W25" s="5"/>
      <c r="X25" s="5"/>
      <c r="Y25" s="5"/>
      <c r="Z25" s="5"/>
    </row>
    <row r="26" spans="2:26" s="217" customFormat="1" ht="30" customHeight="1" thickBot="1" x14ac:dyDescent="0.4">
      <c r="B26" s="51"/>
      <c r="C26" s="51"/>
      <c r="D26" s="51"/>
      <c r="E26" s="47"/>
      <c r="F26" s="46"/>
      <c r="G26" s="46"/>
      <c r="H26" s="46"/>
      <c r="I26" s="46"/>
      <c r="J26" s="46"/>
      <c r="K26" s="52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s="72" customFormat="1" ht="39.75" customHeight="1" thickBot="1" x14ac:dyDescent="0.25">
      <c r="B27" s="729" t="s">
        <v>142</v>
      </c>
      <c r="C27" s="730"/>
      <c r="D27" s="730"/>
      <c r="E27" s="731"/>
      <c r="F27" s="538"/>
      <c r="G27" s="538"/>
      <c r="H27" s="538"/>
      <c r="I27" s="736" t="s">
        <v>74</v>
      </c>
      <c r="J27" s="736"/>
      <c r="K27" s="736"/>
      <c r="L27" s="736"/>
      <c r="M27" s="81"/>
      <c r="N27" s="81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2:26" s="355" customFormat="1" ht="30" customHeight="1" thickBot="1" x14ac:dyDescent="0.25">
      <c r="B28" s="762" t="s">
        <v>116</v>
      </c>
      <c r="C28" s="763"/>
      <c r="D28" s="534" t="s">
        <v>143</v>
      </c>
      <c r="E28" s="540" t="s">
        <v>16</v>
      </c>
      <c r="F28" s="351"/>
      <c r="G28" s="351"/>
      <c r="H28" s="351"/>
      <c r="I28" s="192"/>
      <c r="J28" s="163" t="s">
        <v>66</v>
      </c>
      <c r="K28" s="164" t="s">
        <v>36</v>
      </c>
      <c r="L28" s="164" t="s">
        <v>16</v>
      </c>
      <c r="M28" s="53"/>
      <c r="N28" s="53"/>
      <c r="O28" s="74"/>
      <c r="P28" s="74"/>
      <c r="Q28" s="74"/>
      <c r="R28" s="74"/>
      <c r="S28" s="74"/>
      <c r="T28" s="74"/>
      <c r="U28" s="5"/>
      <c r="V28" s="5"/>
      <c r="W28" s="5"/>
      <c r="X28" s="5"/>
      <c r="Y28" s="5"/>
      <c r="Z28" s="5"/>
    </row>
    <row r="29" spans="2:26" s="355" customFormat="1" ht="30" customHeight="1" thickBot="1" x14ac:dyDescent="0.25">
      <c r="B29" s="535" t="s">
        <v>130</v>
      </c>
      <c r="C29" s="66">
        <v>25</v>
      </c>
      <c r="D29" s="353">
        <f>+'Meals CAT A Form (Deleg&amp;Ref)'!H65+'Meals CAT A Form (Deleg&amp;Ref)'!J65+'Meals CAT A Form (Deleg&amp;Ref)'!L65+'Meals CAT A Form (Deleg&amp;Ref)'!N65+'Meals CAT A Form (Deleg&amp;Ref)'!P65</f>
        <v>0</v>
      </c>
      <c r="E29" s="67">
        <f>+C29*D29</f>
        <v>0</v>
      </c>
      <c r="F29" s="351"/>
      <c r="G29" s="351"/>
      <c r="H29" s="351"/>
      <c r="I29" s="164" t="s">
        <v>109</v>
      </c>
      <c r="J29" s="66">
        <v>22</v>
      </c>
      <c r="K29" s="87">
        <f>+'Hotel CAT A Form (Deleg&amp;Ref)'!X62+'Hotel CAT B Form (Delegations)'!X62</f>
        <v>0</v>
      </c>
      <c r="L29" s="67">
        <f>J29*K29</f>
        <v>0</v>
      </c>
      <c r="M29" s="53"/>
      <c r="N29" s="53"/>
      <c r="O29" s="75"/>
      <c r="P29" s="76"/>
      <c r="Q29" s="76"/>
      <c r="R29" s="76"/>
      <c r="S29" s="76"/>
      <c r="T29" s="74"/>
      <c r="U29" s="5"/>
      <c r="V29" s="5"/>
      <c r="W29" s="5"/>
      <c r="X29" s="5"/>
      <c r="Y29" s="5"/>
      <c r="Z29" s="5"/>
    </row>
    <row r="30" spans="2:26" s="355" customFormat="1" ht="30" customHeight="1" thickBot="1" x14ac:dyDescent="0.25">
      <c r="B30" s="354" t="s">
        <v>131</v>
      </c>
      <c r="C30" s="66">
        <v>25</v>
      </c>
      <c r="D30" s="353">
        <f>+'Meals CAT A Form (Deleg&amp;Ref)'!I65+'Meals CAT A Form (Deleg&amp;Ref)'!K65+'Meals CAT A Form (Deleg&amp;Ref)'!M65+'Meals CAT A Form (Deleg&amp;Ref)'!O65+'Meals CAT A Form (Deleg&amp;Ref)'!Q65</f>
        <v>0</v>
      </c>
      <c r="E30" s="67">
        <f t="shared" ref="E30:E31" si="2">+C30*D30</f>
        <v>0</v>
      </c>
      <c r="F30" s="351"/>
      <c r="G30" s="351"/>
      <c r="H30" s="351"/>
      <c r="I30" s="333" t="s">
        <v>110</v>
      </c>
      <c r="J30" s="66">
        <v>22</v>
      </c>
      <c r="K30" s="87">
        <f>+'Hotel CAT A Form (Deleg&amp;Ref)'!Y62+'Hotel CAT B Form (Delegations)'!Y62</f>
        <v>0</v>
      </c>
      <c r="L30" s="67">
        <f>J30*K30</f>
        <v>0</v>
      </c>
      <c r="M30" s="53"/>
      <c r="R30" s="78"/>
      <c r="S30" s="78"/>
      <c r="T30" s="74"/>
      <c r="U30" s="5"/>
      <c r="V30" s="5"/>
      <c r="W30" s="5"/>
      <c r="X30" s="5"/>
      <c r="Y30" s="5"/>
      <c r="Z30" s="5"/>
    </row>
    <row r="31" spans="2:26" s="355" customFormat="1" ht="30" customHeight="1" thickBot="1" x14ac:dyDescent="0.25">
      <c r="B31" s="536" t="s">
        <v>124</v>
      </c>
      <c r="C31" s="66">
        <v>15</v>
      </c>
      <c r="D31" s="353">
        <f>+'Meals CAT A Form (Deleg&amp;Ref)'!L67+'Meals CAT A Form (Deleg&amp;Ref)'!N67</f>
        <v>0</v>
      </c>
      <c r="E31" s="67">
        <f t="shared" si="2"/>
        <v>0</v>
      </c>
      <c r="F31" s="351"/>
      <c r="G31" s="351"/>
      <c r="H31" s="351"/>
      <c r="I31" s="183"/>
      <c r="J31" s="338"/>
      <c r="K31" s="339">
        <f>SUM(K29:K30)</f>
        <v>0</v>
      </c>
      <c r="L31" s="336">
        <f>SUM(L29:L30)</f>
        <v>0</v>
      </c>
      <c r="M31" s="53"/>
      <c r="R31" s="78"/>
      <c r="S31" s="78"/>
      <c r="T31" s="74"/>
      <c r="U31" s="5"/>
      <c r="V31" s="5"/>
      <c r="W31" s="5"/>
      <c r="X31" s="5"/>
      <c r="Y31" s="5"/>
      <c r="Z31" s="5"/>
    </row>
    <row r="32" spans="2:26" s="355" customFormat="1" ht="30" customHeight="1" thickBot="1" x14ac:dyDescent="0.4">
      <c r="B32" s="183"/>
      <c r="C32" s="183"/>
      <c r="D32" s="539">
        <f>SUM(D29:D31)</f>
        <v>0</v>
      </c>
      <c r="E32" s="356">
        <f>SUM(E29:E31)</f>
        <v>0</v>
      </c>
      <c r="F32" s="351"/>
      <c r="G32" s="351"/>
      <c r="H32" s="351"/>
      <c r="I32" s="46"/>
      <c r="J32" s="46"/>
      <c r="K32" s="52"/>
      <c r="L32" s="41"/>
      <c r="M32" s="41"/>
      <c r="R32" s="78"/>
      <c r="S32" s="78"/>
      <c r="T32" s="74"/>
      <c r="U32" s="5"/>
      <c r="V32" s="5"/>
      <c r="W32" s="5"/>
      <c r="X32" s="5"/>
      <c r="Y32" s="5"/>
      <c r="Z32" s="5"/>
    </row>
    <row r="33" spans="1:26" s="355" customFormat="1" ht="7.5" customHeight="1" thickBot="1" x14ac:dyDescent="0.4">
      <c r="F33" s="46"/>
      <c r="G33" s="46"/>
      <c r="H33" s="46"/>
      <c r="I33" s="349"/>
      <c r="J33" s="63"/>
      <c r="K33" s="63"/>
      <c r="L33" s="63"/>
      <c r="M33" s="63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63" customFormat="1" ht="39.75" customHeight="1" thickBot="1" x14ac:dyDescent="0.25">
      <c r="A34" s="111"/>
      <c r="B34" s="737" t="s">
        <v>90</v>
      </c>
      <c r="C34" s="738"/>
      <c r="D34" s="535" t="s">
        <v>143</v>
      </c>
      <c r="E34" s="541" t="s">
        <v>16</v>
      </c>
      <c r="G34" s="72"/>
      <c r="H34" s="538"/>
      <c r="I34" s="724" t="s">
        <v>64</v>
      </c>
      <c r="J34" s="725"/>
      <c r="K34" s="725"/>
      <c r="L34" s="726"/>
      <c r="M34"/>
      <c r="Q34" s="72"/>
      <c r="R34" s="5"/>
      <c r="S34" s="5"/>
      <c r="T34" s="5"/>
      <c r="U34" s="5"/>
      <c r="V34" s="5"/>
    </row>
    <row r="35" spans="1:26" ht="30" customHeight="1" thickBot="1" x14ac:dyDescent="0.4">
      <c r="B35" s="535" t="s">
        <v>130</v>
      </c>
      <c r="C35" s="66">
        <v>20</v>
      </c>
      <c r="D35" s="87">
        <f>+'Meals CAT B Form (Delegations)'!H70+'Meals CAT B Form (Delegations)'!J70+'Meals CAT B Form (Delegations)'!L70+'Meals CAT B Form (Delegations)'!N70+'Meals CAT B Form (Delegations)'!P70</f>
        <v>0</v>
      </c>
      <c r="E35" s="67">
        <f>+C35*D35</f>
        <v>0</v>
      </c>
      <c r="G35" s="314"/>
      <c r="H35" s="337"/>
      <c r="I35" s="163" t="s">
        <v>66</v>
      </c>
      <c r="J35" s="164" t="s">
        <v>36</v>
      </c>
      <c r="K35" s="723" t="s">
        <v>16</v>
      </c>
      <c r="L35" s="723"/>
      <c r="N35" s="722"/>
      <c r="O35" s="722"/>
      <c r="P35" s="162"/>
      <c r="Q35" s="542"/>
      <c r="R35" s="50"/>
      <c r="S35" s="54"/>
      <c r="T35" s="54"/>
      <c r="U35" s="54"/>
      <c r="V35" s="56"/>
    </row>
    <row r="36" spans="1:26" ht="35" thickBot="1" x14ac:dyDescent="0.4">
      <c r="B36" s="354" t="s">
        <v>131</v>
      </c>
      <c r="C36" s="66">
        <v>20</v>
      </c>
      <c r="D36" s="87">
        <f>+'Meals CAT B Form (Delegations)'!I70+'Meals CAT B Form (Delegations)'!K70+'Meals CAT B Form (Delegations)'!M70+'Meals CAT B Form (Delegations)'!O70+'Meals CAT B Form (Delegations)'!Q70</f>
        <v>0</v>
      </c>
      <c r="E36" s="67">
        <f t="shared" ref="E36:E37" si="3">+C36*D36</f>
        <v>0</v>
      </c>
      <c r="G36" s="314"/>
      <c r="H36" s="337"/>
      <c r="I36" s="66">
        <v>25</v>
      </c>
      <c r="J36" s="341">
        <f>+'Hotel CAT A Form (Deleg&amp;Ref)'!Z62+'Hotel CAT B Form (Delegations)'!Z62</f>
        <v>0</v>
      </c>
      <c r="K36" s="774">
        <f>+I36*J36</f>
        <v>0</v>
      </c>
      <c r="L36" s="774"/>
      <c r="R36" s="50"/>
      <c r="S36" s="50"/>
      <c r="T36" s="50"/>
      <c r="U36" s="50"/>
      <c r="V36" s="50"/>
    </row>
    <row r="37" spans="1:26" ht="30" thickBot="1" x14ac:dyDescent="0.4">
      <c r="B37" s="536" t="s">
        <v>124</v>
      </c>
      <c r="C37" s="66">
        <v>15</v>
      </c>
      <c r="D37" s="87">
        <f>+'Meals CAT B Form (Delegations)'!L72+'Meals CAT B Form (Delegations)'!N72</f>
        <v>0</v>
      </c>
      <c r="E37" s="67">
        <f t="shared" si="3"/>
        <v>0</v>
      </c>
      <c r="G37" s="183"/>
      <c r="H37" s="183"/>
      <c r="I37" s="348"/>
      <c r="J37" s="168"/>
      <c r="K37" s="168"/>
      <c r="L37" s="168"/>
      <c r="M37" s="168"/>
      <c r="R37" s="50"/>
      <c r="S37" s="50"/>
      <c r="T37" s="50"/>
      <c r="U37" s="50"/>
      <c r="V37" s="50"/>
      <c r="W37" s="50"/>
    </row>
    <row r="38" spans="1:26" s="168" customFormat="1" ht="30" customHeight="1" thickBot="1" x14ac:dyDescent="0.4">
      <c r="B38" s="185"/>
      <c r="C38" s="185"/>
      <c r="D38" s="87">
        <f>SUM(D35:D37)</f>
        <v>0</v>
      </c>
      <c r="E38" s="537">
        <f>SUM(E35:E37)</f>
        <v>0</v>
      </c>
      <c r="F38" s="206"/>
      <c r="G38" s="183"/>
      <c r="H38" s="183"/>
      <c r="I38" s="198"/>
      <c r="J38" s="169"/>
      <c r="K38"/>
      <c r="L38"/>
      <c r="M38" s="313"/>
      <c r="R38" s="50"/>
      <c r="S38" s="50"/>
      <c r="T38" s="50"/>
      <c r="U38" s="50"/>
      <c r="V38" s="50"/>
    </row>
    <row r="39" spans="1:26" ht="30" customHeight="1" thickBot="1" x14ac:dyDescent="0.4">
      <c r="F39" s="205"/>
      <c r="G39" s="183"/>
      <c r="H39" s="183"/>
      <c r="I39" s="311"/>
      <c r="J39" s="162"/>
      <c r="K39" s="204"/>
      <c r="L39" s="205"/>
      <c r="S39" s="50"/>
      <c r="T39" s="50"/>
      <c r="U39" s="50"/>
      <c r="V39" s="50"/>
    </row>
    <row r="40" spans="1:26" s="146" customFormat="1" ht="30" customHeight="1" thickBot="1" x14ac:dyDescent="0.4">
      <c r="B40" s="729" t="s">
        <v>82</v>
      </c>
      <c r="C40" s="730"/>
      <c r="D40" s="730"/>
      <c r="E40" s="731"/>
      <c r="F40" s="332"/>
      <c r="G40" s="50"/>
      <c r="H40" s="311"/>
      <c r="I40" s="311"/>
      <c r="J40" s="162"/>
      <c r="K40" s="204"/>
      <c r="L40" s="205"/>
      <c r="M40"/>
      <c r="R40" s="50"/>
      <c r="S40" s="50"/>
      <c r="T40" s="50"/>
      <c r="U40" s="50"/>
    </row>
    <row r="41" spans="1:26" s="146" customFormat="1" ht="29.25" customHeight="1" thickBot="1" x14ac:dyDescent="0.4">
      <c r="B41" s="192"/>
      <c r="C41" s="141" t="s">
        <v>66</v>
      </c>
      <c r="D41" s="165" t="s">
        <v>36</v>
      </c>
      <c r="E41" s="191" t="s">
        <v>16</v>
      </c>
      <c r="F41" s="205"/>
      <c r="G41" s="50"/>
      <c r="H41" s="350"/>
      <c r="I41" s="350"/>
      <c r="J41" s="162"/>
      <c r="K41" s="204"/>
      <c r="L41" s="357"/>
      <c r="S41" s="50"/>
      <c r="T41" s="50"/>
      <c r="U41" s="50"/>
      <c r="V41" s="50"/>
    </row>
    <row r="42" spans="1:26" s="146" customFormat="1" ht="30" thickBot="1" x14ac:dyDescent="0.4">
      <c r="B42" s="170" t="s">
        <v>73</v>
      </c>
      <c r="C42" s="66">
        <v>150</v>
      </c>
      <c r="D42" s="190">
        <f>+'Hotel CAT A Form (Deleg&amp;Ref)'!W62+'Hotel CAT B Form (Delegations)'!W62</f>
        <v>0</v>
      </c>
      <c r="E42" s="67">
        <f>C42*D42</f>
        <v>0</v>
      </c>
      <c r="F42" s="205"/>
      <c r="G42" s="332"/>
      <c r="H42" s="311"/>
      <c r="I42" s="311"/>
      <c r="J42" s="162"/>
      <c r="K42" s="204"/>
      <c r="L42" s="205"/>
      <c r="S42" s="50"/>
      <c r="T42" s="50"/>
      <c r="U42" s="50"/>
      <c r="V42" s="50"/>
    </row>
    <row r="43" spans="1:26" s="168" customFormat="1" ht="30" hidden="1" thickBot="1" x14ac:dyDescent="0.4">
      <c r="B43" s="170" t="s">
        <v>91</v>
      </c>
      <c r="C43" s="66">
        <v>60</v>
      </c>
      <c r="D43" s="190">
        <f>+'Hotel CAT A Form (Deleg&amp;Ref)'!Z64</f>
        <v>0</v>
      </c>
      <c r="E43" s="67">
        <f>C43*D43</f>
        <v>0</v>
      </c>
      <c r="F43" s="205"/>
      <c r="G43" s="146"/>
      <c r="I43" s="198"/>
      <c r="Q43" s="50"/>
      <c r="R43" s="50"/>
      <c r="S43" s="50"/>
      <c r="T43" s="50"/>
      <c r="U43" s="50"/>
    </row>
    <row r="44" spans="1:26" s="146" customFormat="1" ht="30" thickBot="1" x14ac:dyDescent="0.4">
      <c r="B44" s="186"/>
      <c r="C44" s="186"/>
      <c r="D44" s="190">
        <f>SUM(D42:D43)</f>
        <v>0</v>
      </c>
      <c r="E44" s="67">
        <f>SUM(E42:E43)</f>
        <v>0</v>
      </c>
      <c r="F44" s="205"/>
      <c r="H44" s="741" t="s">
        <v>36</v>
      </c>
      <c r="I44" s="742"/>
      <c r="J44" s="742"/>
      <c r="K44" s="743"/>
      <c r="L44" s="739">
        <f>+SUM(L18,L25,E44,K36,L31,E32,E38)</f>
        <v>0</v>
      </c>
      <c r="S44" s="50"/>
      <c r="T44" s="50"/>
      <c r="U44" s="50"/>
      <c r="V44" s="50"/>
      <c r="W44" s="50"/>
    </row>
    <row r="45" spans="1:26" s="168" customFormat="1" ht="30" customHeight="1" thickBot="1" x14ac:dyDescent="0.4">
      <c r="B45" s="722"/>
      <c r="C45" s="768"/>
      <c r="D45" s="162"/>
      <c r="E45" s="204"/>
      <c r="F45" s="205"/>
      <c r="H45" s="744"/>
      <c r="I45" s="745"/>
      <c r="J45" s="745"/>
      <c r="K45" s="746"/>
      <c r="L45" s="740"/>
      <c r="S45" s="50"/>
      <c r="T45" s="50"/>
      <c r="U45" s="50"/>
      <c r="V45" s="50"/>
      <c r="W45" s="50"/>
    </row>
    <row r="46" spans="1:26" s="168" customFormat="1" ht="30" customHeight="1" x14ac:dyDescent="0.35">
      <c r="B46" s="194" t="s">
        <v>95</v>
      </c>
      <c r="G46" s="146"/>
      <c r="H46" s="747" t="s">
        <v>122</v>
      </c>
      <c r="I46" s="748"/>
      <c r="J46" s="748"/>
      <c r="K46" s="749"/>
      <c r="L46" s="775">
        <f ca="1">+'Hotel CAT A Form (Deleg&amp;Ref)'!Z49+'Hotel CAT B Form (Delegations)'!Z49+'Meals CAT A Form (Deleg&amp;Ref)'!R49+'Meals CAT B Form (Delegations)'!R49</f>
        <v>0</v>
      </c>
      <c r="M46" s="41"/>
      <c r="N46" s="41"/>
      <c r="O46" s="41"/>
      <c r="P46" s="41"/>
      <c r="Q46" s="50"/>
      <c r="R46" s="50"/>
      <c r="S46" s="50"/>
      <c r="T46" s="50"/>
      <c r="U46" s="50"/>
      <c r="V46" s="50"/>
      <c r="W46" s="50"/>
    </row>
    <row r="47" spans="1:26" s="168" customFormat="1" ht="30" customHeight="1" thickBot="1" x14ac:dyDescent="0.4">
      <c r="B47" s="770">
        <f>Summary!A23</f>
        <v>0</v>
      </c>
      <c r="C47" s="771"/>
      <c r="D47" s="771"/>
      <c r="E47" s="771"/>
      <c r="F47" s="771"/>
      <c r="G47" s="183"/>
      <c r="H47" s="750"/>
      <c r="I47" s="751"/>
      <c r="J47" s="751"/>
      <c r="K47" s="752"/>
      <c r="L47" s="740"/>
      <c r="M47" s="41"/>
      <c r="N47" s="41"/>
      <c r="O47" s="41"/>
      <c r="P47" s="41"/>
      <c r="Q47" s="50"/>
      <c r="R47" s="50"/>
      <c r="S47" s="50"/>
      <c r="T47" s="50"/>
      <c r="U47" s="50"/>
      <c r="V47" s="50"/>
      <c r="W47" s="50"/>
    </row>
    <row r="48" spans="1:26" s="313" customFormat="1" ht="30" customHeight="1" x14ac:dyDescent="0.35">
      <c r="B48" s="770"/>
      <c r="C48" s="771"/>
      <c r="D48" s="771"/>
      <c r="E48" s="771"/>
      <c r="F48" s="771"/>
      <c r="G48" s="183"/>
      <c r="H48" s="753" t="s">
        <v>94</v>
      </c>
      <c r="I48" s="754"/>
      <c r="J48" s="754"/>
      <c r="K48" s="755"/>
      <c r="L48" s="775">
        <f ca="1">SUM(L44:L47)</f>
        <v>0</v>
      </c>
      <c r="M48" s="41"/>
      <c r="N48" s="41"/>
      <c r="O48" s="41"/>
      <c r="P48" s="41"/>
      <c r="Q48" s="50"/>
      <c r="R48" s="50"/>
      <c r="S48" s="50"/>
      <c r="T48" s="50"/>
      <c r="U48" s="50"/>
      <c r="V48" s="50"/>
      <c r="W48" s="50"/>
    </row>
    <row r="49" spans="1:31" s="313" customFormat="1" ht="30" customHeight="1" thickBot="1" x14ac:dyDescent="0.4">
      <c r="B49" s="770"/>
      <c r="C49" s="771"/>
      <c r="D49" s="771"/>
      <c r="E49" s="771"/>
      <c r="F49" s="771"/>
      <c r="G49" s="183"/>
      <c r="H49" s="756"/>
      <c r="I49" s="757"/>
      <c r="J49" s="757"/>
      <c r="K49" s="758"/>
      <c r="L49" s="740"/>
      <c r="M49" s="41"/>
      <c r="N49" s="41"/>
      <c r="O49" s="41"/>
      <c r="P49" s="41"/>
      <c r="Q49" s="50"/>
      <c r="R49" s="50"/>
      <c r="S49" s="50"/>
      <c r="T49" s="50"/>
      <c r="U49" s="50"/>
      <c r="V49" s="50"/>
      <c r="W49" s="50"/>
    </row>
    <row r="50" spans="1:31" s="168" customFormat="1" ht="30" customHeight="1" x14ac:dyDescent="0.35">
      <c r="B50" s="771"/>
      <c r="C50" s="771"/>
      <c r="D50" s="771"/>
      <c r="E50" s="771"/>
      <c r="F50" s="771"/>
      <c r="G50" s="50"/>
      <c r="H50" s="201"/>
      <c r="I50" s="201"/>
      <c r="J50" s="162"/>
      <c r="K50" s="204"/>
      <c r="L50" s="205"/>
      <c r="M50" s="41"/>
      <c r="N50" s="41"/>
      <c r="O50" s="41"/>
      <c r="P50" s="41"/>
      <c r="Q50" s="50"/>
      <c r="R50" s="50"/>
      <c r="S50" s="50"/>
      <c r="T50" s="50"/>
      <c r="U50" s="50"/>
      <c r="V50" s="50"/>
      <c r="W50" s="50"/>
    </row>
    <row r="51" spans="1:31" s="146" customFormat="1" ht="30" customHeight="1" x14ac:dyDescent="0.35">
      <c r="E51" s="109"/>
      <c r="F51" s="57"/>
      <c r="G51" s="68"/>
      <c r="H51" s="311"/>
      <c r="I51" s="311"/>
      <c r="J51" s="162"/>
      <c r="K51" s="204"/>
      <c r="L51" s="205"/>
      <c r="M51" s="41"/>
      <c r="N51" s="41"/>
      <c r="O51" s="41"/>
      <c r="P51" s="41"/>
      <c r="Q51" s="50"/>
      <c r="R51" s="50"/>
      <c r="S51" s="50"/>
      <c r="T51" s="50"/>
      <c r="U51" s="50"/>
      <c r="V51" s="50"/>
      <c r="W51" s="50"/>
    </row>
    <row r="52" spans="1:31" ht="27.75" customHeight="1" x14ac:dyDescent="0.3">
      <c r="B52" s="108" t="s">
        <v>39</v>
      </c>
      <c r="C52" s="108"/>
      <c r="D52" s="108"/>
      <c r="E52" s="97"/>
      <c r="F52" s="58"/>
      <c r="G52" s="5"/>
      <c r="I52" s="311"/>
      <c r="J52" s="162"/>
      <c r="K52" s="204"/>
      <c r="L52" s="205"/>
      <c r="M52" s="41"/>
      <c r="N52" s="52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31" ht="24.75" customHeight="1" x14ac:dyDescent="0.3">
      <c r="B53" s="769" t="s">
        <v>65</v>
      </c>
      <c r="C53" s="769"/>
      <c r="D53" s="769"/>
      <c r="E53" s="97"/>
      <c r="F53" s="58"/>
      <c r="G53" s="57"/>
      <c r="H53" s="68"/>
      <c r="I53" s="168"/>
      <c r="J53" s="168"/>
      <c r="K53" s="168"/>
      <c r="L53" s="168"/>
      <c r="M53" s="5"/>
      <c r="N53" s="5"/>
      <c r="O53" s="5"/>
      <c r="P53" s="40"/>
      <c r="Q53" s="41"/>
      <c r="R53" s="41"/>
      <c r="S53" s="52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ht="33.75" customHeight="1" x14ac:dyDescent="0.3">
      <c r="B54" s="769"/>
      <c r="C54" s="769"/>
      <c r="D54" s="769"/>
      <c r="E54" s="97"/>
      <c r="F54" s="58"/>
      <c r="G54" s="58"/>
      <c r="H54" s="5"/>
      <c r="I54" s="168"/>
      <c r="J54" s="168"/>
      <c r="K54" s="168"/>
      <c r="L54" s="168"/>
      <c r="M54" s="55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31" ht="24.75" customHeight="1" x14ac:dyDescent="0.3">
      <c r="B55" s="769"/>
      <c r="C55" s="769"/>
      <c r="D55" s="769"/>
      <c r="E55" s="97"/>
      <c r="F55" s="58"/>
      <c r="G55" s="58"/>
      <c r="H55" s="57"/>
      <c r="I55" s="168"/>
      <c r="J55" s="168"/>
      <c r="K55" s="168"/>
      <c r="L55" s="168"/>
      <c r="M55" s="58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31" ht="24.75" customHeight="1" x14ac:dyDescent="0.3">
      <c r="B56" s="113"/>
      <c r="C56" s="113"/>
      <c r="D56" s="113"/>
      <c r="E56" s="97"/>
      <c r="F56" s="58"/>
      <c r="G56" s="58"/>
      <c r="H56" s="58"/>
      <c r="I56" s="146"/>
      <c r="J56" s="146"/>
      <c r="K56" s="146"/>
      <c r="L56" s="146"/>
      <c r="M56" s="58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31" ht="32.25" customHeight="1" x14ac:dyDescent="0.35">
      <c r="B57" s="773" t="s">
        <v>68</v>
      </c>
      <c r="C57" s="773"/>
      <c r="D57" s="111"/>
      <c r="E57" s="98"/>
      <c r="F57" s="98"/>
      <c r="G57" s="58"/>
      <c r="H57" s="58"/>
      <c r="I57" s="68"/>
      <c r="J57" s="68"/>
      <c r="M57" s="58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31" ht="24.75" customHeight="1" x14ac:dyDescent="0.3">
      <c r="B58" s="767" t="s">
        <v>123</v>
      </c>
      <c r="C58" s="767"/>
      <c r="D58" s="767"/>
      <c r="E58" s="767"/>
      <c r="G58" s="58"/>
      <c r="H58" s="58"/>
      <c r="I58" s="5"/>
      <c r="J58" s="5"/>
      <c r="M58" s="60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31" s="98" customFormat="1" ht="24.75" customHeight="1" x14ac:dyDescent="0.3">
      <c r="A59" s="111"/>
      <c r="B59" s="767"/>
      <c r="C59" s="767"/>
      <c r="D59" s="767"/>
      <c r="E59" s="767"/>
      <c r="F59"/>
      <c r="H59" s="58"/>
      <c r="I59" s="57"/>
      <c r="J59" s="57"/>
      <c r="K59" s="58"/>
      <c r="L59" s="58"/>
      <c r="M59" s="60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31" s="98" customFormat="1" ht="24.75" customHeight="1" x14ac:dyDescent="0.3">
      <c r="A60" s="111"/>
      <c r="B60" s="767"/>
      <c r="C60" s="767"/>
      <c r="D60" s="767"/>
      <c r="E60" s="767"/>
      <c r="F60" s="96" t="s">
        <v>38</v>
      </c>
      <c r="G60" s="146"/>
      <c r="I60" s="58"/>
      <c r="J60" s="58"/>
      <c r="K60" s="58"/>
      <c r="L60" s="58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31" ht="24.75" customHeight="1" x14ac:dyDescent="0.35">
      <c r="B61" s="767"/>
      <c r="C61" s="767"/>
      <c r="D61" s="767"/>
      <c r="E61" s="767"/>
      <c r="F61" s="772" t="s">
        <v>118</v>
      </c>
      <c r="G61" s="772"/>
      <c r="H61" s="331" t="s">
        <v>35</v>
      </c>
      <c r="I61" s="58"/>
      <c r="J61" s="58"/>
      <c r="K61" s="58"/>
      <c r="L61" s="58"/>
      <c r="M61" s="43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31" ht="24.75" customHeight="1" x14ac:dyDescent="0.35">
      <c r="B62" s="767"/>
      <c r="C62" s="767"/>
      <c r="D62" s="767"/>
      <c r="E62" s="767"/>
      <c r="F62" s="772" t="s">
        <v>119</v>
      </c>
      <c r="G62" s="772"/>
      <c r="H62" s="352" t="s">
        <v>120</v>
      </c>
      <c r="I62" s="58"/>
      <c r="J62" s="58"/>
      <c r="K62" s="58"/>
      <c r="L62" s="59"/>
      <c r="M62" s="43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31" ht="34.5" customHeight="1" x14ac:dyDescent="0.3">
      <c r="B63" s="767"/>
      <c r="C63" s="767"/>
      <c r="D63" s="767"/>
      <c r="E63" s="767"/>
      <c r="F63" s="772" t="s">
        <v>121</v>
      </c>
      <c r="G63" s="772"/>
      <c r="H63" s="331" t="s">
        <v>37</v>
      </c>
      <c r="I63" s="58"/>
      <c r="J63" s="58"/>
      <c r="K63" s="58"/>
      <c r="L63" s="59"/>
      <c r="M63" s="5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31" ht="24" customHeight="1" x14ac:dyDescent="0.3">
      <c r="B64" s="161"/>
      <c r="C64" s="161"/>
      <c r="D64" s="161"/>
      <c r="E64" s="161"/>
      <c r="G64" s="331"/>
      <c r="I64" s="58"/>
      <c r="J64" s="58"/>
      <c r="K64" s="58"/>
      <c r="L64" s="59"/>
      <c r="M64" s="5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5.5" customHeight="1" x14ac:dyDescent="0.35">
      <c r="B65" s="161"/>
      <c r="C65" s="161"/>
      <c r="D65" s="161"/>
      <c r="E65" s="161"/>
      <c r="F65" s="41"/>
      <c r="G65" s="331"/>
      <c r="K65" s="50"/>
      <c r="L65" s="50"/>
      <c r="M65" s="52"/>
      <c r="N65" s="41"/>
      <c r="O65" s="41"/>
      <c r="P65" s="52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31" ht="31.5" customHeight="1" x14ac:dyDescent="0.35">
      <c r="B66" s="40"/>
      <c r="C66" s="40"/>
      <c r="D66" s="40"/>
      <c r="E66" s="41"/>
      <c r="F66" s="41"/>
      <c r="I66" s="200"/>
      <c r="K66" s="50"/>
      <c r="L66" s="50"/>
      <c r="M66" s="52"/>
      <c r="N66" s="41"/>
      <c r="O66" s="41"/>
      <c r="P66" s="52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2:31" ht="24.75" customHeight="1" x14ac:dyDescent="0.35">
      <c r="B67" s="40"/>
      <c r="C67" s="40"/>
      <c r="D67" s="40"/>
      <c r="E67" s="40"/>
      <c r="F67" s="41"/>
      <c r="G67" s="41"/>
      <c r="I67" s="200"/>
      <c r="K67" s="61"/>
      <c r="L67" s="41"/>
      <c r="M67" s="60"/>
      <c r="N67" s="41"/>
      <c r="O67" s="41"/>
      <c r="P67" s="52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2:31" ht="24.75" customHeight="1" x14ac:dyDescent="0.35">
      <c r="B68" s="40"/>
      <c r="C68" s="40"/>
      <c r="D68" s="40"/>
      <c r="E68" s="40"/>
      <c r="F68" s="41"/>
      <c r="G68" s="41"/>
      <c r="H68" s="41"/>
      <c r="I68" s="200"/>
      <c r="J68" s="61"/>
      <c r="K68" s="147"/>
      <c r="L68" s="95"/>
      <c r="M68" s="60"/>
      <c r="N68" s="41"/>
      <c r="O68" s="41"/>
      <c r="P68" s="52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2:31" ht="24.75" customHeight="1" x14ac:dyDescent="0.3">
      <c r="B69" s="40"/>
      <c r="C69" s="40"/>
      <c r="D69" s="40"/>
      <c r="E69" s="40"/>
      <c r="F69" s="41"/>
      <c r="G69" s="41"/>
      <c r="H69" s="41"/>
      <c r="J69" s="171"/>
      <c r="K69" s="147"/>
      <c r="L69" s="95"/>
      <c r="M69" s="62"/>
      <c r="N69" s="41"/>
      <c r="O69" s="41"/>
      <c r="P69" s="52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2:31" ht="24.75" customHeight="1" x14ac:dyDescent="0.3">
      <c r="B70" s="40"/>
      <c r="C70" s="40"/>
      <c r="D70" s="40"/>
      <c r="E70" s="40"/>
      <c r="F70" s="41"/>
      <c r="G70" s="41"/>
      <c r="H70" s="41"/>
      <c r="J70" s="171"/>
      <c r="K70" s="147"/>
      <c r="L70" s="95"/>
      <c r="M70" s="62"/>
      <c r="N70" s="41"/>
      <c r="O70" s="41"/>
      <c r="P70" s="52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2:31" ht="24.75" customHeight="1" x14ac:dyDescent="0.3">
      <c r="B71" s="40"/>
      <c r="C71" s="40"/>
      <c r="D71" s="40"/>
      <c r="E71" s="40"/>
      <c r="F71" s="41"/>
      <c r="G71" s="41"/>
      <c r="H71" s="41"/>
      <c r="J71" s="171"/>
      <c r="L71" s="59"/>
      <c r="M71" s="62"/>
      <c r="N71" s="41"/>
      <c r="O71" s="41"/>
      <c r="P71" s="52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2:31" ht="24.75" customHeight="1" x14ac:dyDescent="0.3">
      <c r="B72" s="40"/>
      <c r="C72" s="40"/>
      <c r="D72" s="40"/>
      <c r="E72" s="40"/>
      <c r="F72" s="41"/>
      <c r="G72" s="41"/>
      <c r="H72" s="41"/>
      <c r="K72" s="59"/>
      <c r="L72" s="59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 x14ac:dyDescent="0.3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 x14ac:dyDescent="0.3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 x14ac:dyDescent="0.3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 x14ac:dyDescent="0.3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 x14ac:dyDescent="0.3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 x14ac:dyDescent="0.3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 x14ac:dyDescent="0.3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 x14ac:dyDescent="0.3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 x14ac:dyDescent="0.3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 x14ac:dyDescent="0.3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 x14ac:dyDescent="0.3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 x14ac:dyDescent="0.3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 x14ac:dyDescent="0.3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 x14ac:dyDescent="0.3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 x14ac:dyDescent="0.3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 x14ac:dyDescent="0.3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 x14ac:dyDescent="0.3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 x14ac:dyDescent="0.3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 x14ac:dyDescent="0.3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 x14ac:dyDescent="0.3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 x14ac:dyDescent="0.3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 x14ac:dyDescent="0.3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 x14ac:dyDescent="0.3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 x14ac:dyDescent="0.3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 x14ac:dyDescent="0.3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 x14ac:dyDescent="0.3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 x14ac:dyDescent="0.3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 x14ac:dyDescent="0.3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 x14ac:dyDescent="0.3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 x14ac:dyDescent="0.3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 x14ac:dyDescent="0.3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 x14ac:dyDescent="0.3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 x14ac:dyDescent="0.3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 x14ac:dyDescent="0.3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 x14ac:dyDescent="0.3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 x14ac:dyDescent="0.3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 x14ac:dyDescent="0.3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 x14ac:dyDescent="0.3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 x14ac:dyDescent="0.3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 x14ac:dyDescent="0.3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 x14ac:dyDescent="0.3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 x14ac:dyDescent="0.3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 x14ac:dyDescent="0.3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 x14ac:dyDescent="0.3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 x14ac:dyDescent="0.3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 x14ac:dyDescent="0.3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 x14ac:dyDescent="0.3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 x14ac:dyDescent="0.3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 x14ac:dyDescent="0.3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 x14ac:dyDescent="0.3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 x14ac:dyDescent="0.3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 x14ac:dyDescent="0.3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 x14ac:dyDescent="0.3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 x14ac:dyDescent="0.3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 x14ac:dyDescent="0.3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 x14ac:dyDescent="0.3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 x14ac:dyDescent="0.3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 x14ac:dyDescent="0.3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 x14ac:dyDescent="0.3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 x14ac:dyDescent="0.3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 x14ac:dyDescent="0.3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 x14ac:dyDescent="0.3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 x14ac:dyDescent="0.3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 x14ac:dyDescent="0.3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 x14ac:dyDescent="0.3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 x14ac:dyDescent="0.3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 x14ac:dyDescent="0.3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 x14ac:dyDescent="0.3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 x14ac:dyDescent="0.3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 x14ac:dyDescent="0.3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 x14ac:dyDescent="0.3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 x14ac:dyDescent="0.3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 x14ac:dyDescent="0.3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 x14ac:dyDescent="0.3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 x14ac:dyDescent="0.3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 x14ac:dyDescent="0.3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 x14ac:dyDescent="0.3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 x14ac:dyDescent="0.3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 x14ac:dyDescent="0.3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 x14ac:dyDescent="0.3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 x14ac:dyDescent="0.3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 x14ac:dyDescent="0.3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 x14ac:dyDescent="0.3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 x14ac:dyDescent="0.3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 x14ac:dyDescent="0.3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 x14ac:dyDescent="0.3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 x14ac:dyDescent="0.3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 x14ac:dyDescent="0.3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 x14ac:dyDescent="0.3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 x14ac:dyDescent="0.3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 x14ac:dyDescent="0.3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 x14ac:dyDescent="0.3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 x14ac:dyDescent="0.3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 x14ac:dyDescent="0.3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 x14ac:dyDescent="0.3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 x14ac:dyDescent="0.3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 x14ac:dyDescent="0.3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 x14ac:dyDescent="0.3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 x14ac:dyDescent="0.3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 x14ac:dyDescent="0.3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 x14ac:dyDescent="0.3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 x14ac:dyDescent="0.3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 x14ac:dyDescent="0.3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 x14ac:dyDescent="0.3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 x14ac:dyDescent="0.3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 x14ac:dyDescent="0.3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 x14ac:dyDescent="0.3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 x14ac:dyDescent="0.3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 x14ac:dyDescent="0.3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 x14ac:dyDescent="0.3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 x14ac:dyDescent="0.3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 x14ac:dyDescent="0.3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 x14ac:dyDescent="0.3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 x14ac:dyDescent="0.3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 x14ac:dyDescent="0.3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 x14ac:dyDescent="0.3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 x14ac:dyDescent="0.3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 x14ac:dyDescent="0.3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 x14ac:dyDescent="0.3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 x14ac:dyDescent="0.3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 x14ac:dyDescent="0.3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 x14ac:dyDescent="0.3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 x14ac:dyDescent="0.3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 x14ac:dyDescent="0.3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 x14ac:dyDescent="0.3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 x14ac:dyDescent="0.3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 x14ac:dyDescent="0.3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 x14ac:dyDescent="0.3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 x14ac:dyDescent="0.3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 x14ac:dyDescent="0.3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 x14ac:dyDescent="0.3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 x14ac:dyDescent="0.3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 x14ac:dyDescent="0.3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 x14ac:dyDescent="0.3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 x14ac:dyDescent="0.3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 x14ac:dyDescent="0.3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 x14ac:dyDescent="0.3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 x14ac:dyDescent="0.3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 x14ac:dyDescent="0.3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 x14ac:dyDescent="0.3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 x14ac:dyDescent="0.3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 x14ac:dyDescent="0.3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 x14ac:dyDescent="0.3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 x14ac:dyDescent="0.3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 x14ac:dyDescent="0.3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 x14ac:dyDescent="0.3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 x14ac:dyDescent="0.3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 x14ac:dyDescent="0.3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 x14ac:dyDescent="0.3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 x14ac:dyDescent="0.3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 x14ac:dyDescent="0.3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 x14ac:dyDescent="0.3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 x14ac:dyDescent="0.3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 x14ac:dyDescent="0.3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 x14ac:dyDescent="0.3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 x14ac:dyDescent="0.3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 x14ac:dyDescent="0.3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 x14ac:dyDescent="0.3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 x14ac:dyDescent="0.3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 x14ac:dyDescent="0.3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 x14ac:dyDescent="0.3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 x14ac:dyDescent="0.3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 x14ac:dyDescent="0.3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 x14ac:dyDescent="0.3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 x14ac:dyDescent="0.3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 x14ac:dyDescent="0.3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 x14ac:dyDescent="0.3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 x14ac:dyDescent="0.3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 x14ac:dyDescent="0.3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 x14ac:dyDescent="0.3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 x14ac:dyDescent="0.3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 x14ac:dyDescent="0.3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 x14ac:dyDescent="0.3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 x14ac:dyDescent="0.3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 x14ac:dyDescent="0.3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 x14ac:dyDescent="0.3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 x14ac:dyDescent="0.3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 x14ac:dyDescent="0.3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 x14ac:dyDescent="0.3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 x14ac:dyDescent="0.3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 x14ac:dyDescent="0.3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 x14ac:dyDescent="0.3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 x14ac:dyDescent="0.3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 x14ac:dyDescent="0.3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 x14ac:dyDescent="0.3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 x14ac:dyDescent="0.3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 x14ac:dyDescent="0.3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 x14ac:dyDescent="0.3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 x14ac:dyDescent="0.3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 x14ac:dyDescent="0.3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 x14ac:dyDescent="0.3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 x14ac:dyDescent="0.3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 x14ac:dyDescent="0.3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 x14ac:dyDescent="0.3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 x14ac:dyDescent="0.3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 x14ac:dyDescent="0.3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 x14ac:dyDescent="0.3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 x14ac:dyDescent="0.3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 x14ac:dyDescent="0.3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 x14ac:dyDescent="0.3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 x14ac:dyDescent="0.3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 x14ac:dyDescent="0.3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 x14ac:dyDescent="0.3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 x14ac:dyDescent="0.3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 x14ac:dyDescent="0.3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 x14ac:dyDescent="0.3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 x14ac:dyDescent="0.3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 x14ac:dyDescent="0.3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 x14ac:dyDescent="0.3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 x14ac:dyDescent="0.3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 x14ac:dyDescent="0.3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 x14ac:dyDescent="0.3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 x14ac:dyDescent="0.3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 x14ac:dyDescent="0.3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 x14ac:dyDescent="0.3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 x14ac:dyDescent="0.3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 x14ac:dyDescent="0.3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 x14ac:dyDescent="0.3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 x14ac:dyDescent="0.3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 x14ac:dyDescent="0.3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 x14ac:dyDescent="0.3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 x14ac:dyDescent="0.3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 x14ac:dyDescent="0.3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 x14ac:dyDescent="0.3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 x14ac:dyDescent="0.3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 x14ac:dyDescent="0.3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 x14ac:dyDescent="0.3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 x14ac:dyDescent="0.3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 x14ac:dyDescent="0.3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 x14ac:dyDescent="0.3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 x14ac:dyDescent="0.3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 x14ac:dyDescent="0.3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 x14ac:dyDescent="0.3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 x14ac:dyDescent="0.3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 x14ac:dyDescent="0.3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 x14ac:dyDescent="0.3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 x14ac:dyDescent="0.3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 x14ac:dyDescent="0.3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 x14ac:dyDescent="0.3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 x14ac:dyDescent="0.3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 x14ac:dyDescent="0.3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 x14ac:dyDescent="0.3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 x14ac:dyDescent="0.3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 x14ac:dyDescent="0.3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 x14ac:dyDescent="0.3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 x14ac:dyDescent="0.3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 x14ac:dyDescent="0.3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 x14ac:dyDescent="0.3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 x14ac:dyDescent="0.3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 x14ac:dyDescent="0.3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 x14ac:dyDescent="0.3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 x14ac:dyDescent="0.3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 x14ac:dyDescent="0.3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 x14ac:dyDescent="0.3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 x14ac:dyDescent="0.3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 x14ac:dyDescent="0.3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 x14ac:dyDescent="0.3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 x14ac:dyDescent="0.3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 x14ac:dyDescent="0.3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 x14ac:dyDescent="0.3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 x14ac:dyDescent="0.3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 x14ac:dyDescent="0.3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 x14ac:dyDescent="0.3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 x14ac:dyDescent="0.3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 x14ac:dyDescent="0.3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 x14ac:dyDescent="0.3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 x14ac:dyDescent="0.3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 x14ac:dyDescent="0.3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 x14ac:dyDescent="0.3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 x14ac:dyDescent="0.3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 x14ac:dyDescent="0.3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 x14ac:dyDescent="0.3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 x14ac:dyDescent="0.3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 x14ac:dyDescent="0.3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 x14ac:dyDescent="0.3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 x14ac:dyDescent="0.3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 x14ac:dyDescent="0.3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 x14ac:dyDescent="0.3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 x14ac:dyDescent="0.3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 x14ac:dyDescent="0.3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 x14ac:dyDescent="0.3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 x14ac:dyDescent="0.3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 x14ac:dyDescent="0.3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 x14ac:dyDescent="0.3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 x14ac:dyDescent="0.3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 x14ac:dyDescent="0.3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 x14ac:dyDescent="0.3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 x14ac:dyDescent="0.3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 x14ac:dyDescent="0.3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 x14ac:dyDescent="0.3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 x14ac:dyDescent="0.3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 x14ac:dyDescent="0.3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 x14ac:dyDescent="0.3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 x14ac:dyDescent="0.3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 x14ac:dyDescent="0.3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 x14ac:dyDescent="0.3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 x14ac:dyDescent="0.3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 x14ac:dyDescent="0.3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 x14ac:dyDescent="0.3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 x14ac:dyDescent="0.3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 x14ac:dyDescent="0.3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 x14ac:dyDescent="0.3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 x14ac:dyDescent="0.3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 x14ac:dyDescent="0.3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 x14ac:dyDescent="0.3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 x14ac:dyDescent="0.3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 x14ac:dyDescent="0.3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 x14ac:dyDescent="0.3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 x14ac:dyDescent="0.3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 x14ac:dyDescent="0.3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 x14ac:dyDescent="0.3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 x14ac:dyDescent="0.3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 x14ac:dyDescent="0.3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 x14ac:dyDescent="0.3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 x14ac:dyDescent="0.3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 x14ac:dyDescent="0.3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 x14ac:dyDescent="0.3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 x14ac:dyDescent="0.3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 x14ac:dyDescent="0.3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 x14ac:dyDescent="0.3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 x14ac:dyDescent="0.3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 x14ac:dyDescent="0.3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 x14ac:dyDescent="0.3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 x14ac:dyDescent="0.3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 x14ac:dyDescent="0.3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 x14ac:dyDescent="0.3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 x14ac:dyDescent="0.3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 x14ac:dyDescent="0.3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 x14ac:dyDescent="0.3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 x14ac:dyDescent="0.3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 x14ac:dyDescent="0.3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 x14ac:dyDescent="0.3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 x14ac:dyDescent="0.3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 x14ac:dyDescent="0.3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 x14ac:dyDescent="0.3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 x14ac:dyDescent="0.3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 x14ac:dyDescent="0.3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 x14ac:dyDescent="0.3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 x14ac:dyDescent="0.3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 x14ac:dyDescent="0.3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 x14ac:dyDescent="0.3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 x14ac:dyDescent="0.3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 x14ac:dyDescent="0.3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 x14ac:dyDescent="0.3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 x14ac:dyDescent="0.3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 x14ac:dyDescent="0.3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 x14ac:dyDescent="0.3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 x14ac:dyDescent="0.3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 x14ac:dyDescent="0.3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 x14ac:dyDescent="0.3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 x14ac:dyDescent="0.3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 x14ac:dyDescent="0.3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 x14ac:dyDescent="0.3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 x14ac:dyDescent="0.3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 x14ac:dyDescent="0.3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 x14ac:dyDescent="0.3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 x14ac:dyDescent="0.3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 x14ac:dyDescent="0.3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 x14ac:dyDescent="0.3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 x14ac:dyDescent="0.3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 x14ac:dyDescent="0.3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 x14ac:dyDescent="0.3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 x14ac:dyDescent="0.3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 x14ac:dyDescent="0.3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 x14ac:dyDescent="0.3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 x14ac:dyDescent="0.3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 x14ac:dyDescent="0.3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 x14ac:dyDescent="0.3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 x14ac:dyDescent="0.3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 x14ac:dyDescent="0.3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 x14ac:dyDescent="0.3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 x14ac:dyDescent="0.3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 x14ac:dyDescent="0.3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 x14ac:dyDescent="0.3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 x14ac:dyDescent="0.3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 x14ac:dyDescent="0.3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 x14ac:dyDescent="0.3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 x14ac:dyDescent="0.3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 x14ac:dyDescent="0.3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 x14ac:dyDescent="0.3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 x14ac:dyDescent="0.3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 x14ac:dyDescent="0.3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 x14ac:dyDescent="0.3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 x14ac:dyDescent="0.3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 x14ac:dyDescent="0.3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 x14ac:dyDescent="0.3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 x14ac:dyDescent="0.3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 x14ac:dyDescent="0.3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 x14ac:dyDescent="0.3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 x14ac:dyDescent="0.3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 x14ac:dyDescent="0.3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 x14ac:dyDescent="0.3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 x14ac:dyDescent="0.3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 x14ac:dyDescent="0.3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 x14ac:dyDescent="0.3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 x14ac:dyDescent="0.3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 x14ac:dyDescent="0.3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 x14ac:dyDescent="0.3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 x14ac:dyDescent="0.3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 x14ac:dyDescent="0.3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 x14ac:dyDescent="0.3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 x14ac:dyDescent="0.3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 x14ac:dyDescent="0.3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 x14ac:dyDescent="0.3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 x14ac:dyDescent="0.3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 x14ac:dyDescent="0.3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 x14ac:dyDescent="0.3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 x14ac:dyDescent="0.3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 x14ac:dyDescent="0.3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 x14ac:dyDescent="0.3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 x14ac:dyDescent="0.3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 x14ac:dyDescent="0.3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 x14ac:dyDescent="0.3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 x14ac:dyDescent="0.3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 x14ac:dyDescent="0.3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 x14ac:dyDescent="0.3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 x14ac:dyDescent="0.3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 x14ac:dyDescent="0.3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 x14ac:dyDescent="0.3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 x14ac:dyDescent="0.3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 x14ac:dyDescent="0.3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 x14ac:dyDescent="0.3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 x14ac:dyDescent="0.3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 x14ac:dyDescent="0.3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 x14ac:dyDescent="0.3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 x14ac:dyDescent="0.3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 x14ac:dyDescent="0.3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 x14ac:dyDescent="0.3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 x14ac:dyDescent="0.3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 x14ac:dyDescent="0.3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 x14ac:dyDescent="0.3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 x14ac:dyDescent="0.3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 x14ac:dyDescent="0.3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 x14ac:dyDescent="0.3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 x14ac:dyDescent="0.3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 x14ac:dyDescent="0.3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 x14ac:dyDescent="0.3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 x14ac:dyDescent="0.3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 x14ac:dyDescent="0.3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 x14ac:dyDescent="0.3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 x14ac:dyDescent="0.3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 x14ac:dyDescent="0.3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 x14ac:dyDescent="0.3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 x14ac:dyDescent="0.3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 x14ac:dyDescent="0.3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 x14ac:dyDescent="0.3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 x14ac:dyDescent="0.3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 x14ac:dyDescent="0.3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 x14ac:dyDescent="0.3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 x14ac:dyDescent="0.3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 x14ac:dyDescent="0.3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 x14ac:dyDescent="0.3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 x14ac:dyDescent="0.3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 x14ac:dyDescent="0.3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 x14ac:dyDescent="0.3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 x14ac:dyDescent="0.3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 x14ac:dyDescent="0.3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 x14ac:dyDescent="0.3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 x14ac:dyDescent="0.3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 x14ac:dyDescent="0.3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 x14ac:dyDescent="0.3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 x14ac:dyDescent="0.3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 x14ac:dyDescent="0.3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 x14ac:dyDescent="0.3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 x14ac:dyDescent="0.3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 x14ac:dyDescent="0.3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 x14ac:dyDescent="0.3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 x14ac:dyDescent="0.3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 x14ac:dyDescent="0.3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 x14ac:dyDescent="0.3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 x14ac:dyDescent="0.3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 x14ac:dyDescent="0.3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 x14ac:dyDescent="0.3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 x14ac:dyDescent="0.3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 x14ac:dyDescent="0.3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 x14ac:dyDescent="0.3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 x14ac:dyDescent="0.3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 x14ac:dyDescent="0.3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 x14ac:dyDescent="0.3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 x14ac:dyDescent="0.3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 x14ac:dyDescent="0.3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 x14ac:dyDescent="0.3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 x14ac:dyDescent="0.3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 x14ac:dyDescent="0.3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 x14ac:dyDescent="0.3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 x14ac:dyDescent="0.3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 x14ac:dyDescent="0.3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 x14ac:dyDescent="0.3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 x14ac:dyDescent="0.3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 x14ac:dyDescent="0.3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 x14ac:dyDescent="0.3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 x14ac:dyDescent="0.3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 x14ac:dyDescent="0.3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 x14ac:dyDescent="0.3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 x14ac:dyDescent="0.3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 x14ac:dyDescent="0.3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 x14ac:dyDescent="0.3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 x14ac:dyDescent="0.3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 x14ac:dyDescent="0.3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 x14ac:dyDescent="0.3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 x14ac:dyDescent="0.3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 x14ac:dyDescent="0.3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 x14ac:dyDescent="0.3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 x14ac:dyDescent="0.3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 x14ac:dyDescent="0.3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 x14ac:dyDescent="0.3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 x14ac:dyDescent="0.3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 x14ac:dyDescent="0.3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 x14ac:dyDescent="0.3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 x14ac:dyDescent="0.3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 x14ac:dyDescent="0.3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 x14ac:dyDescent="0.3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 x14ac:dyDescent="0.3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 x14ac:dyDescent="0.3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 x14ac:dyDescent="0.3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 x14ac:dyDescent="0.3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 x14ac:dyDescent="0.3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 x14ac:dyDescent="0.3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 x14ac:dyDescent="0.3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 x14ac:dyDescent="0.3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 x14ac:dyDescent="0.3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 x14ac:dyDescent="0.3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 x14ac:dyDescent="0.3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 x14ac:dyDescent="0.3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 x14ac:dyDescent="0.3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 x14ac:dyDescent="0.3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 x14ac:dyDescent="0.3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 x14ac:dyDescent="0.3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 x14ac:dyDescent="0.3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 x14ac:dyDescent="0.3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 x14ac:dyDescent="0.3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 x14ac:dyDescent="0.3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 x14ac:dyDescent="0.3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 x14ac:dyDescent="0.3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 x14ac:dyDescent="0.3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 x14ac:dyDescent="0.3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 x14ac:dyDescent="0.3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 x14ac:dyDescent="0.3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 x14ac:dyDescent="0.3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 x14ac:dyDescent="0.3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 x14ac:dyDescent="0.3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 x14ac:dyDescent="0.3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 x14ac:dyDescent="0.3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 x14ac:dyDescent="0.3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 x14ac:dyDescent="0.3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 x14ac:dyDescent="0.3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 x14ac:dyDescent="0.3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 x14ac:dyDescent="0.3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 x14ac:dyDescent="0.3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 x14ac:dyDescent="0.3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 x14ac:dyDescent="0.3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 x14ac:dyDescent="0.3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 x14ac:dyDescent="0.3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 x14ac:dyDescent="0.3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 x14ac:dyDescent="0.3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 x14ac:dyDescent="0.3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 x14ac:dyDescent="0.3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 x14ac:dyDescent="0.3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 x14ac:dyDescent="0.3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 x14ac:dyDescent="0.3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 x14ac:dyDescent="0.3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 x14ac:dyDescent="0.3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 x14ac:dyDescent="0.3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 x14ac:dyDescent="0.3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 x14ac:dyDescent="0.3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 x14ac:dyDescent="0.3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 x14ac:dyDescent="0.3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 x14ac:dyDescent="0.3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 x14ac:dyDescent="0.3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 x14ac:dyDescent="0.3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 x14ac:dyDescent="0.3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 x14ac:dyDescent="0.3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 x14ac:dyDescent="0.3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 x14ac:dyDescent="0.3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 x14ac:dyDescent="0.3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 x14ac:dyDescent="0.3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 x14ac:dyDescent="0.3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 x14ac:dyDescent="0.3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 x14ac:dyDescent="0.3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 x14ac:dyDescent="0.3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 x14ac:dyDescent="0.3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 x14ac:dyDescent="0.3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 x14ac:dyDescent="0.3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 x14ac:dyDescent="0.3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 x14ac:dyDescent="0.3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 x14ac:dyDescent="0.3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 x14ac:dyDescent="0.3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 x14ac:dyDescent="0.3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 x14ac:dyDescent="0.3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 x14ac:dyDescent="0.3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 x14ac:dyDescent="0.3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 x14ac:dyDescent="0.3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 x14ac:dyDescent="0.3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 x14ac:dyDescent="0.3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 x14ac:dyDescent="0.3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 x14ac:dyDescent="0.3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 x14ac:dyDescent="0.3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 x14ac:dyDescent="0.3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 x14ac:dyDescent="0.3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 x14ac:dyDescent="0.3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 x14ac:dyDescent="0.3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 x14ac:dyDescent="0.3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 x14ac:dyDescent="0.3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 x14ac:dyDescent="0.3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 x14ac:dyDescent="0.3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 x14ac:dyDescent="0.3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 x14ac:dyDescent="0.3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 x14ac:dyDescent="0.3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 x14ac:dyDescent="0.3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 x14ac:dyDescent="0.3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 x14ac:dyDescent="0.3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 x14ac:dyDescent="0.3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 x14ac:dyDescent="0.3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 x14ac:dyDescent="0.3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 x14ac:dyDescent="0.3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 x14ac:dyDescent="0.3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 x14ac:dyDescent="0.3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 x14ac:dyDescent="0.3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 x14ac:dyDescent="0.3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 x14ac:dyDescent="0.3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 x14ac:dyDescent="0.3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 x14ac:dyDescent="0.3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 x14ac:dyDescent="0.3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 x14ac:dyDescent="0.3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 x14ac:dyDescent="0.3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 x14ac:dyDescent="0.3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 x14ac:dyDescent="0.3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 x14ac:dyDescent="0.3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 x14ac:dyDescent="0.3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 x14ac:dyDescent="0.3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 x14ac:dyDescent="0.3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 x14ac:dyDescent="0.3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 x14ac:dyDescent="0.3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 x14ac:dyDescent="0.3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 x14ac:dyDescent="0.3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 x14ac:dyDescent="0.3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 x14ac:dyDescent="0.3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 x14ac:dyDescent="0.3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 x14ac:dyDescent="0.3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 x14ac:dyDescent="0.3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 x14ac:dyDescent="0.3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 x14ac:dyDescent="0.3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 x14ac:dyDescent="0.3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 x14ac:dyDescent="0.3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 x14ac:dyDescent="0.3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 x14ac:dyDescent="0.3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 x14ac:dyDescent="0.3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 x14ac:dyDescent="0.3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 x14ac:dyDescent="0.3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 x14ac:dyDescent="0.3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 x14ac:dyDescent="0.3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 x14ac:dyDescent="0.3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 x14ac:dyDescent="0.3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 x14ac:dyDescent="0.3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 x14ac:dyDescent="0.3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 x14ac:dyDescent="0.3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 x14ac:dyDescent="0.3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 x14ac:dyDescent="0.3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 x14ac:dyDescent="0.3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 x14ac:dyDescent="0.3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 x14ac:dyDescent="0.3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 x14ac:dyDescent="0.3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 x14ac:dyDescent="0.3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 x14ac:dyDescent="0.3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 x14ac:dyDescent="0.3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 x14ac:dyDescent="0.3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 x14ac:dyDescent="0.3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 x14ac:dyDescent="0.3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 x14ac:dyDescent="0.3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 x14ac:dyDescent="0.3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 x14ac:dyDescent="0.3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 x14ac:dyDescent="0.3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 x14ac:dyDescent="0.3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 x14ac:dyDescent="0.3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 x14ac:dyDescent="0.3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 x14ac:dyDescent="0.3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 x14ac:dyDescent="0.3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 x14ac:dyDescent="0.3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 x14ac:dyDescent="0.3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 x14ac:dyDescent="0.3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 x14ac:dyDescent="0.3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 x14ac:dyDescent="0.3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 x14ac:dyDescent="0.3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 x14ac:dyDescent="0.3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 x14ac:dyDescent="0.3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 x14ac:dyDescent="0.3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 x14ac:dyDescent="0.3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 x14ac:dyDescent="0.3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 x14ac:dyDescent="0.3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 x14ac:dyDescent="0.3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 x14ac:dyDescent="0.3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 x14ac:dyDescent="0.3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 x14ac:dyDescent="0.3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 x14ac:dyDescent="0.3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 x14ac:dyDescent="0.3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 x14ac:dyDescent="0.3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 x14ac:dyDescent="0.3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 x14ac:dyDescent="0.3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 x14ac:dyDescent="0.3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 x14ac:dyDescent="0.3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 x14ac:dyDescent="0.3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 x14ac:dyDescent="0.3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 x14ac:dyDescent="0.3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 x14ac:dyDescent="0.3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 x14ac:dyDescent="0.3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 x14ac:dyDescent="0.3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 x14ac:dyDescent="0.3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 x14ac:dyDescent="0.3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 x14ac:dyDescent="0.3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 x14ac:dyDescent="0.3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 x14ac:dyDescent="0.3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 x14ac:dyDescent="0.3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 x14ac:dyDescent="0.3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 x14ac:dyDescent="0.3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 x14ac:dyDescent="0.3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 x14ac:dyDescent="0.3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 x14ac:dyDescent="0.3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 x14ac:dyDescent="0.3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 x14ac:dyDescent="0.3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 x14ac:dyDescent="0.3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 x14ac:dyDescent="0.3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 x14ac:dyDescent="0.3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 x14ac:dyDescent="0.3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 x14ac:dyDescent="0.3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 x14ac:dyDescent="0.3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 x14ac:dyDescent="0.3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 x14ac:dyDescent="0.3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 x14ac:dyDescent="0.3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 x14ac:dyDescent="0.3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 x14ac:dyDescent="0.3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 x14ac:dyDescent="0.3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 x14ac:dyDescent="0.3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 x14ac:dyDescent="0.3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 x14ac:dyDescent="0.3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 x14ac:dyDescent="0.3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 x14ac:dyDescent="0.3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 x14ac:dyDescent="0.3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 x14ac:dyDescent="0.3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 x14ac:dyDescent="0.3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 x14ac:dyDescent="0.3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 x14ac:dyDescent="0.3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 x14ac:dyDescent="0.3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 x14ac:dyDescent="0.3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 x14ac:dyDescent="0.3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 x14ac:dyDescent="0.3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 x14ac:dyDescent="0.3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 x14ac:dyDescent="0.3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 x14ac:dyDescent="0.3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 x14ac:dyDescent="0.3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 x14ac:dyDescent="0.3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 x14ac:dyDescent="0.3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 x14ac:dyDescent="0.3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 x14ac:dyDescent="0.3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 x14ac:dyDescent="0.3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 x14ac:dyDescent="0.3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 x14ac:dyDescent="0.3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 x14ac:dyDescent="0.3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 x14ac:dyDescent="0.3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 x14ac:dyDescent="0.3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 x14ac:dyDescent="0.3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 x14ac:dyDescent="0.3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 x14ac:dyDescent="0.3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 x14ac:dyDescent="0.3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 x14ac:dyDescent="0.3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 x14ac:dyDescent="0.3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 x14ac:dyDescent="0.3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 x14ac:dyDescent="0.3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 x14ac:dyDescent="0.3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 x14ac:dyDescent="0.3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 x14ac:dyDescent="0.3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 x14ac:dyDescent="0.3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 x14ac:dyDescent="0.3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 x14ac:dyDescent="0.3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 x14ac:dyDescent="0.3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 x14ac:dyDescent="0.3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 x14ac:dyDescent="0.3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 x14ac:dyDescent="0.3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 x14ac:dyDescent="0.3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 x14ac:dyDescent="0.3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 x14ac:dyDescent="0.3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 x14ac:dyDescent="0.3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 x14ac:dyDescent="0.3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 x14ac:dyDescent="0.3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 x14ac:dyDescent="0.3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 x14ac:dyDescent="0.3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 x14ac:dyDescent="0.3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 x14ac:dyDescent="0.3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 x14ac:dyDescent="0.3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 x14ac:dyDescent="0.3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 x14ac:dyDescent="0.3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 x14ac:dyDescent="0.3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 x14ac:dyDescent="0.3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 x14ac:dyDescent="0.3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 x14ac:dyDescent="0.3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 x14ac:dyDescent="0.3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 x14ac:dyDescent="0.3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 x14ac:dyDescent="0.3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 x14ac:dyDescent="0.3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 x14ac:dyDescent="0.3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 x14ac:dyDescent="0.3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 x14ac:dyDescent="0.3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 x14ac:dyDescent="0.3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 x14ac:dyDescent="0.3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 x14ac:dyDescent="0.3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 x14ac:dyDescent="0.3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 x14ac:dyDescent="0.3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 x14ac:dyDescent="0.3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 x14ac:dyDescent="0.3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 x14ac:dyDescent="0.3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 x14ac:dyDescent="0.3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 x14ac:dyDescent="0.3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 x14ac:dyDescent="0.3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 x14ac:dyDescent="0.3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 x14ac:dyDescent="0.3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 x14ac:dyDescent="0.3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 x14ac:dyDescent="0.3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 x14ac:dyDescent="0.3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 x14ac:dyDescent="0.3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 x14ac:dyDescent="0.3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 x14ac:dyDescent="0.3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 x14ac:dyDescent="0.3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 x14ac:dyDescent="0.3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 x14ac:dyDescent="0.3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 x14ac:dyDescent="0.3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 x14ac:dyDescent="0.3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 x14ac:dyDescent="0.3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 x14ac:dyDescent="0.3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 x14ac:dyDescent="0.3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 x14ac:dyDescent="0.3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 x14ac:dyDescent="0.3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 x14ac:dyDescent="0.3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 x14ac:dyDescent="0.3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 x14ac:dyDescent="0.3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 x14ac:dyDescent="0.3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 x14ac:dyDescent="0.3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 x14ac:dyDescent="0.3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 x14ac:dyDescent="0.3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 x14ac:dyDescent="0.3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 x14ac:dyDescent="0.3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 x14ac:dyDescent="0.3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 x14ac:dyDescent="0.3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 x14ac:dyDescent="0.3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 x14ac:dyDescent="0.3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 x14ac:dyDescent="0.3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 x14ac:dyDescent="0.3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 x14ac:dyDescent="0.3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 x14ac:dyDescent="0.3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 x14ac:dyDescent="0.3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 x14ac:dyDescent="0.3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 x14ac:dyDescent="0.3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 x14ac:dyDescent="0.3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 x14ac:dyDescent="0.3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 x14ac:dyDescent="0.3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 x14ac:dyDescent="0.3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 x14ac:dyDescent="0.3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 x14ac:dyDescent="0.3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 x14ac:dyDescent="0.3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 x14ac:dyDescent="0.3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 x14ac:dyDescent="0.3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 x14ac:dyDescent="0.3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 x14ac:dyDescent="0.3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 x14ac:dyDescent="0.3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 x14ac:dyDescent="0.3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 x14ac:dyDescent="0.3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 x14ac:dyDescent="0.3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 x14ac:dyDescent="0.3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 x14ac:dyDescent="0.3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 x14ac:dyDescent="0.3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 x14ac:dyDescent="0.3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 x14ac:dyDescent="0.3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 x14ac:dyDescent="0.3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 x14ac:dyDescent="0.3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 x14ac:dyDescent="0.3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 x14ac:dyDescent="0.3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 x14ac:dyDescent="0.3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 x14ac:dyDescent="0.3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 x14ac:dyDescent="0.3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 x14ac:dyDescent="0.3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 x14ac:dyDescent="0.3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 x14ac:dyDescent="0.3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 x14ac:dyDescent="0.3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 x14ac:dyDescent="0.3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 x14ac:dyDescent="0.3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 x14ac:dyDescent="0.3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 x14ac:dyDescent="0.3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 x14ac:dyDescent="0.3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 x14ac:dyDescent="0.3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 x14ac:dyDescent="0.3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 x14ac:dyDescent="0.3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 x14ac:dyDescent="0.3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 x14ac:dyDescent="0.3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 x14ac:dyDescent="0.3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 x14ac:dyDescent="0.3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 x14ac:dyDescent="0.3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 x14ac:dyDescent="0.3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 x14ac:dyDescent="0.3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 x14ac:dyDescent="0.3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 x14ac:dyDescent="0.3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 x14ac:dyDescent="0.3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 x14ac:dyDescent="0.3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 x14ac:dyDescent="0.3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 x14ac:dyDescent="0.3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 x14ac:dyDescent="0.3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 x14ac:dyDescent="0.3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 x14ac:dyDescent="0.3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 x14ac:dyDescent="0.3">
      <c r="B978" s="40"/>
      <c r="C978" s="40"/>
      <c r="D978" s="40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 x14ac:dyDescent="0.3">
      <c r="B979" s="40"/>
      <c r="C979" s="40"/>
      <c r="D979" s="40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 x14ac:dyDescent="0.3">
      <c r="B980" s="40"/>
      <c r="C980" s="40"/>
      <c r="D980" s="40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 x14ac:dyDescent="0.3">
      <c r="B981" s="40"/>
      <c r="C981" s="40"/>
      <c r="D981" s="40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 x14ac:dyDescent="0.3">
      <c r="B982" s="40"/>
      <c r="C982" s="40"/>
      <c r="D982" s="40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24.75" customHeight="1" x14ac:dyDescent="0.3">
      <c r="B983" s="40"/>
      <c r="C983" s="40"/>
      <c r="D983" s="40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52"/>
      <c r="Q983" s="41"/>
      <c r="R983" s="41"/>
      <c r="S983" s="52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 spans="2:31" ht="24.75" customHeight="1" x14ac:dyDescent="0.3">
      <c r="B984" s="40"/>
      <c r="C984" s="40"/>
      <c r="D984" s="40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52"/>
      <c r="Q984" s="41"/>
      <c r="R984" s="41"/>
      <c r="S984" s="52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 spans="2:31" ht="24.75" customHeight="1" x14ac:dyDescent="0.3">
      <c r="G985" s="41"/>
      <c r="H985" s="41"/>
      <c r="I985" s="41"/>
      <c r="J985" s="41"/>
      <c r="K985" s="41"/>
      <c r="L985" s="41"/>
      <c r="M985" s="41"/>
      <c r="N985" s="41"/>
      <c r="O985" s="41"/>
      <c r="P985" s="52"/>
      <c r="Q985" s="41"/>
      <c r="R985" s="41"/>
      <c r="S985" s="52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 spans="2:31" ht="24.75" customHeight="1" x14ac:dyDescent="0.3">
      <c r="G986" s="41"/>
      <c r="H986" s="41"/>
      <c r="I986" s="41"/>
      <c r="J986" s="41"/>
      <c r="K986" s="41"/>
      <c r="L986" s="41"/>
      <c r="M986" s="41"/>
      <c r="N986" s="41"/>
      <c r="O986" s="41"/>
      <c r="P986" s="52"/>
      <c r="Q986" s="41"/>
      <c r="R986" s="41"/>
      <c r="S986" s="52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 spans="2:31" ht="24.75" customHeight="1" x14ac:dyDescent="0.3">
      <c r="H987" s="41"/>
      <c r="I987" s="41"/>
      <c r="J987" s="41"/>
      <c r="K987" s="41"/>
      <c r="L987" s="41"/>
      <c r="M987" s="41"/>
      <c r="N987" s="41"/>
      <c r="O987" s="41"/>
      <c r="P987" s="52"/>
      <c r="Q987" s="41"/>
      <c r="R987" s="41"/>
      <c r="S987" s="52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 spans="2:31" ht="24.75" customHeight="1" x14ac:dyDescent="0.3">
      <c r="I988" s="41"/>
      <c r="J988" s="41"/>
      <c r="K988" s="41"/>
      <c r="L988" s="41"/>
      <c r="M988" s="41"/>
      <c r="N988" s="41"/>
      <c r="O988" s="41"/>
      <c r="P988" s="52"/>
      <c r="Q988" s="41"/>
      <c r="R988" s="41"/>
      <c r="S988" s="52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 spans="2:31" ht="24.75" customHeight="1" x14ac:dyDescent="0.3">
      <c r="I989" s="41"/>
      <c r="J989" s="41"/>
      <c r="K989" s="41"/>
      <c r="L989" s="41"/>
      <c r="M989" s="41"/>
      <c r="N989" s="41"/>
      <c r="O989" s="41"/>
      <c r="P989" s="52"/>
      <c r="Q989" s="41"/>
      <c r="R989" s="41"/>
      <c r="S989" s="52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 spans="2:31" ht="15" customHeight="1" x14ac:dyDescent="0.3">
      <c r="I990" s="41"/>
      <c r="J990" s="41"/>
      <c r="K990" s="41"/>
      <c r="L990" s="41"/>
    </row>
    <row r="991" spans="2:31" ht="15" customHeight="1" x14ac:dyDescent="0.3">
      <c r="I991" s="41"/>
      <c r="J991" s="41"/>
      <c r="K991" s="41"/>
      <c r="L991" s="41"/>
    </row>
    <row r="992" spans="2:31" ht="15" customHeight="1" x14ac:dyDescent="0.3">
      <c r="I992" s="41"/>
      <c r="J992" s="41"/>
      <c r="K992" s="41"/>
      <c r="L992" s="41"/>
    </row>
    <row r="993" spans="11:12" ht="15" customHeight="1" x14ac:dyDescent="0.3">
      <c r="K993" s="41"/>
      <c r="L993" s="41"/>
    </row>
  </sheetData>
  <sheetProtection password="C7EC" sheet="1" objects="1" scenarios="1" selectLockedCells="1" selectUnlockedCells="1"/>
  <mergeCells count="47">
    <mergeCell ref="K7:L7"/>
    <mergeCell ref="K9:L9"/>
    <mergeCell ref="B9:H11"/>
    <mergeCell ref="B13:L13"/>
    <mergeCell ref="B14:D14"/>
    <mergeCell ref="J14:K14"/>
    <mergeCell ref="F1:H1"/>
    <mergeCell ref="F2:H2"/>
    <mergeCell ref="F3:H3"/>
    <mergeCell ref="F4:H4"/>
    <mergeCell ref="F5:H5"/>
    <mergeCell ref="B58:E63"/>
    <mergeCell ref="B45:C45"/>
    <mergeCell ref="B53:D55"/>
    <mergeCell ref="B47:F50"/>
    <mergeCell ref="F61:G61"/>
    <mergeCell ref="F62:G62"/>
    <mergeCell ref="F63:G63"/>
    <mergeCell ref="B57:C57"/>
    <mergeCell ref="L44:L45"/>
    <mergeCell ref="H44:K45"/>
    <mergeCell ref="H46:K47"/>
    <mergeCell ref="H48:K49"/>
    <mergeCell ref="B15:B17"/>
    <mergeCell ref="J16:K16"/>
    <mergeCell ref="J17:K17"/>
    <mergeCell ref="J15:K15"/>
    <mergeCell ref="B27:E27"/>
    <mergeCell ref="B28:C28"/>
    <mergeCell ref="J24:K24"/>
    <mergeCell ref="B22:B24"/>
    <mergeCell ref="K36:L36"/>
    <mergeCell ref="B40:E40"/>
    <mergeCell ref="L48:L49"/>
    <mergeCell ref="L46:L47"/>
    <mergeCell ref="N35:O35"/>
    <mergeCell ref="K35:L35"/>
    <mergeCell ref="I34:L34"/>
    <mergeCell ref="J18:K18"/>
    <mergeCell ref="B20:L20"/>
    <mergeCell ref="B21:D21"/>
    <mergeCell ref="J21:K21"/>
    <mergeCell ref="J22:K22"/>
    <mergeCell ref="J23:K23"/>
    <mergeCell ref="J25:K25"/>
    <mergeCell ref="I27:L27"/>
    <mergeCell ref="B34:C34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36</vt:i4>
      </vt:variant>
    </vt:vector>
  </HeadingPairs>
  <TitlesOfParts>
    <vt:vector size="43" baseType="lpstr">
      <vt:lpstr>Summary</vt:lpstr>
      <vt:lpstr>Hotel CAT A Form (Deleg&amp;Ref)</vt:lpstr>
      <vt:lpstr>Meals CAT A Form (Deleg&amp;Ref)</vt:lpstr>
      <vt:lpstr>Hotel CAT B Form (Delegations)</vt:lpstr>
      <vt:lpstr>Meals CAT B Form (Delegations)</vt:lpstr>
      <vt:lpstr>Visa Form</vt:lpstr>
      <vt:lpstr>Invoice</vt:lpstr>
      <vt:lpstr>'Hotel CAT A Form (Deleg&amp;Ref)'!Área_de_Impressão</vt:lpstr>
      <vt:lpstr>'Hotel CAT B Form (Delegations)'!Área_de_Impressão</vt:lpstr>
      <vt:lpstr>Invoice!Área_de_Impressão</vt:lpstr>
      <vt:lpstr>'Meals CAT A Form (Deleg&amp;Ref)'!Área_de_Impressão</vt:lpstr>
      <vt:lpstr>'Meals CAT B Form (Delegations)'!Área_de_Impressão</vt:lpstr>
      <vt:lpstr>'Visa Form'!Área_de_Impressão</vt:lpstr>
      <vt:lpstr>'Meals CAT A Form (Deleg&amp;Ref)'!Dinner</vt:lpstr>
      <vt:lpstr>'Meals CAT B Form (Delegations)'!Dinner</vt:lpstr>
      <vt:lpstr>'Hotel CAT A Form (Deleg&amp;Ref)'!EJU</vt:lpstr>
      <vt:lpstr>'Hotel CAT B Form (Delegations)'!EJU</vt:lpstr>
      <vt:lpstr>'Meals CAT A Form (Deleg&amp;Ref)'!Lunch</vt:lpstr>
      <vt:lpstr>'Meals CAT B Form (Delegations)'!Lunch</vt:lpstr>
      <vt:lpstr>'Meals CAT B Form (Delegations)'!Lunch_Box</vt:lpstr>
      <vt:lpstr>Lunch_Box</vt:lpstr>
      <vt:lpstr>'Hotel CAT A Form (Deleg&amp;Ref)'!Non_Of_Comp</vt:lpstr>
      <vt:lpstr>'Hotel CAT B Form (Delegations)'!Non_Of_Comp</vt:lpstr>
      <vt:lpstr>'Hotel CAT A Form (Deleg&amp;Ref)'!Sgl_BB_A</vt:lpstr>
      <vt:lpstr>'Hotel CAT B Form (Delegations)'!Sgl_BB_B</vt:lpstr>
      <vt:lpstr>'Hotel CAT A Form (Deleg&amp;Ref)'!Sgl_FB_A</vt:lpstr>
      <vt:lpstr>'Hotel CAT B Form (Delegations)'!Sgl_FB_B</vt:lpstr>
      <vt:lpstr>'Hotel CAT A Form (Deleg&amp;Ref)'!Sgl_HB_A</vt:lpstr>
      <vt:lpstr>'Hotel CAT B Form (Delegations)'!Sgl_HB_B</vt:lpstr>
      <vt:lpstr>'Hotel CAT A Form (Deleg&amp;Ref)'!Tpl_BB_A</vt:lpstr>
      <vt:lpstr>'Hotel CAT B Form (Delegations)'!Tpl_BB_B</vt:lpstr>
      <vt:lpstr>'Hotel CAT A Form (Deleg&amp;Ref)'!Tpl_FB_A</vt:lpstr>
      <vt:lpstr>'Hotel CAT B Form (Delegations)'!Tpl_FB_B</vt:lpstr>
      <vt:lpstr>'Hotel CAT A Form (Deleg&amp;Ref)'!Tpl_HB_A</vt:lpstr>
      <vt:lpstr>'Hotel CAT B Form (Delegations)'!Tpl_HB_B</vt:lpstr>
      <vt:lpstr>'Hotel CAT A Form (Deleg&amp;Ref)'!TRF</vt:lpstr>
      <vt:lpstr>'Hotel CAT B Form (Delegations)'!TRF</vt:lpstr>
      <vt:lpstr>'Hotel CAT A Form (Deleg&amp;Ref)'!Twn_BB_A</vt:lpstr>
      <vt:lpstr>'Hotel CAT B Form (Delegations)'!Twn_BB_B</vt:lpstr>
      <vt:lpstr>'Hotel CAT A Form (Deleg&amp;Ref)'!Twn_FB_A</vt:lpstr>
      <vt:lpstr>'Hotel CAT B Form (Delegations)'!Twn_FB_B</vt:lpstr>
      <vt:lpstr>'Hotel CAT A Form (Deleg&amp;Ref)'!Twn_HB_A</vt:lpstr>
      <vt:lpstr>'Hotel CAT B Form (Delegations)'!Twn_HB_B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2025-01-03T14:49:36Z</cp:lastPrinted>
  <dcterms:created xsi:type="dcterms:W3CDTF">2011-02-16T14:55:02Z</dcterms:created>
  <dcterms:modified xsi:type="dcterms:W3CDTF">2025-01-31T14:33:49Z</dcterms:modified>
</cp:coreProperties>
</file>