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KUROKI 2025\EJU CUP\EJU\"/>
    </mc:Choice>
  </mc:AlternateContent>
  <xr:revisionPtr revIDLastSave="0" documentId="8_{C944A7C2-852E-4E6F-AC11-001E6F635D67}" xr6:coauthVersionLast="47" xr6:coauthVersionMax="47" xr10:uidLastSave="{00000000-0000-0000-0000-000000000000}"/>
  <workbookProtection workbookAlgorithmName="SHA-512" workbookHashValue="RewTcglENaXdp2/A1DkbAXwXgr9Zlt6l74zuCLXlKfzbAn1i+O7TAkiPoSRC9WQhY9LqWpEC7NSbaEHHMgVDGQ==" workbookSaltValue="ZaXg9dlBAcm4BOrQV84XjQ==" workbookSpinCount="100000" lockStructure="1"/>
  <bookViews>
    <workbookView xWindow="-120" yWindow="-120" windowWidth="29040" windowHeight="17520" activeTab="2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FORM'!$B$2:$Z$42</definedName>
    <definedName name="_xlnm.Print_Area" localSheetId="1">'PRE-INVOICE  '!$B$2:$X$46</definedName>
    <definedName name="_xlnm.Print_Area" localSheetId="2">'TRAVEL FORM'!$A$1:$P$17</definedName>
    <definedName name="N°_SINGLE_ROOM">'ACCOMMODATION FORM'!$K$13:$M$37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7" i="3" l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13" i="1"/>
  <c r="M49" i="3"/>
  <c r="K49" i="3"/>
  <c r="I49" i="3"/>
  <c r="G49" i="3"/>
  <c r="F49" i="3"/>
  <c r="E49" i="3"/>
  <c r="D49" i="3"/>
  <c r="G48" i="3"/>
  <c r="F48" i="3"/>
  <c r="M47" i="3"/>
  <c r="K47" i="3"/>
  <c r="I47" i="3"/>
  <c r="G47" i="3"/>
  <c r="F47" i="3"/>
  <c r="E47" i="3"/>
  <c r="D47" i="3"/>
  <c r="P49" i="3"/>
  <c r="P48" i="3"/>
  <c r="P47" i="3"/>
  <c r="P40" i="1"/>
  <c r="P41" i="1"/>
  <c r="P42" i="1"/>
  <c r="P43" i="1"/>
  <c r="P44" i="1"/>
  <c r="P45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A14" i="1"/>
  <c r="AA15" i="1"/>
  <c r="W19" i="3" s="1"/>
  <c r="AA16" i="1"/>
  <c r="W20" i="3" s="1"/>
  <c r="AA17" i="1"/>
  <c r="W21" i="3" s="1"/>
  <c r="AA18" i="1"/>
  <c r="W22" i="3" s="1"/>
  <c r="AA19" i="1"/>
  <c r="W23" i="3" s="1"/>
  <c r="AA20" i="1"/>
  <c r="W24" i="3" s="1"/>
  <c r="AA21" i="1"/>
  <c r="W25" i="3" s="1"/>
  <c r="AA22" i="1"/>
  <c r="W26" i="3" s="1"/>
  <c r="AA23" i="1"/>
  <c r="W27" i="3" s="1"/>
  <c r="AA24" i="1"/>
  <c r="W28" i="3" s="1"/>
  <c r="AA25" i="1"/>
  <c r="W29" i="3" s="1"/>
  <c r="AA26" i="1"/>
  <c r="W30" i="3" s="1"/>
  <c r="AA27" i="1"/>
  <c r="W31" i="3" s="1"/>
  <c r="AA28" i="1"/>
  <c r="AA29" i="1"/>
  <c r="W33" i="3" s="1"/>
  <c r="AA30" i="1"/>
  <c r="W34" i="3" s="1"/>
  <c r="AA31" i="1"/>
  <c r="W35" i="3" s="1"/>
  <c r="AA32" i="1"/>
  <c r="W36" i="3" s="1"/>
  <c r="AA33" i="1"/>
  <c r="W37" i="3" s="1"/>
  <c r="AA34" i="1"/>
  <c r="W38" i="3" s="1"/>
  <c r="AA35" i="1"/>
  <c r="W39" i="3" s="1"/>
  <c r="AA36" i="1"/>
  <c r="W40" i="3" s="1"/>
  <c r="AA37" i="1"/>
  <c r="W41" i="3" s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13" i="1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18" i="3"/>
  <c r="V17" i="3"/>
  <c r="AB13" i="1"/>
  <c r="AA13" i="1"/>
  <c r="W32" i="3" l="1"/>
  <c r="W18" i="3"/>
  <c r="W17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N41" i="3"/>
  <c r="N17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O8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M46" i="3"/>
  <c r="M45" i="3"/>
  <c r="M44" i="3"/>
  <c r="K46" i="3"/>
  <c r="K45" i="3"/>
  <c r="K44" i="3"/>
  <c r="I46" i="3"/>
  <c r="I45" i="3"/>
  <c r="I44" i="3"/>
  <c r="P45" i="3" l="1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16" i="3"/>
  <c r="D44" i="3"/>
  <c r="G45" i="3"/>
  <c r="F45" i="3"/>
  <c r="E45" i="3"/>
  <c r="D45" i="3"/>
  <c r="AD16" i="1"/>
  <c r="AD14" i="1"/>
  <c r="AD15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X32" i="3" s="1"/>
  <c r="AC29" i="1"/>
  <c r="AC30" i="1"/>
  <c r="AC31" i="1"/>
  <c r="AC32" i="1"/>
  <c r="AC33" i="1"/>
  <c r="AC34" i="1"/>
  <c r="AC35" i="1"/>
  <c r="AC36" i="1"/>
  <c r="AC37" i="1"/>
  <c r="AD13" i="1"/>
  <c r="AC13" i="1"/>
  <c r="X40" i="3" l="1"/>
  <c r="X39" i="3"/>
  <c r="X38" i="3"/>
  <c r="X37" i="3"/>
  <c r="X36" i="3"/>
  <c r="X35" i="3"/>
  <c r="X34" i="3"/>
  <c r="X33" i="3"/>
  <c r="X31" i="3"/>
  <c r="X30" i="3"/>
  <c r="X29" i="3"/>
  <c r="X28" i="3"/>
  <c r="X26" i="3"/>
  <c r="X25" i="3"/>
  <c r="X24" i="3"/>
  <c r="X23" i="3"/>
  <c r="X22" i="3"/>
  <c r="X21" i="3"/>
  <c r="X20" i="3"/>
  <c r="X19" i="3"/>
  <c r="G17" i="3"/>
  <c r="F44" i="3"/>
  <c r="G44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17" i="3"/>
  <c r="K17" i="3"/>
  <c r="E7" i="4"/>
  <c r="X27" i="3" l="1"/>
  <c r="X41" i="3"/>
  <c r="X18" i="3"/>
  <c r="B7" i="4"/>
  <c r="K19" i="3" l="1"/>
  <c r="M19" i="3"/>
  <c r="O19" i="3"/>
  <c r="P19" i="3"/>
  <c r="Q19" i="3"/>
  <c r="K20" i="3"/>
  <c r="M20" i="3"/>
  <c r="O20" i="3"/>
  <c r="P20" i="3"/>
  <c r="Q20" i="3"/>
  <c r="K21" i="3"/>
  <c r="M21" i="3"/>
  <c r="O21" i="3"/>
  <c r="P21" i="3"/>
  <c r="Q21" i="3"/>
  <c r="K22" i="3"/>
  <c r="M22" i="3"/>
  <c r="O22" i="3"/>
  <c r="P22" i="3"/>
  <c r="Q22" i="3"/>
  <c r="K23" i="3"/>
  <c r="M23" i="3"/>
  <c r="O23" i="3"/>
  <c r="P23" i="3"/>
  <c r="Q23" i="3"/>
  <c r="K24" i="3"/>
  <c r="M24" i="3"/>
  <c r="O24" i="3"/>
  <c r="P24" i="3"/>
  <c r="Q24" i="3"/>
  <c r="K25" i="3"/>
  <c r="M25" i="3"/>
  <c r="O25" i="3"/>
  <c r="P25" i="3"/>
  <c r="Q25" i="3"/>
  <c r="K26" i="3"/>
  <c r="M26" i="3"/>
  <c r="O26" i="3"/>
  <c r="P26" i="3"/>
  <c r="Q26" i="3"/>
  <c r="K27" i="3"/>
  <c r="M27" i="3"/>
  <c r="O27" i="3"/>
  <c r="P27" i="3"/>
  <c r="Q27" i="3"/>
  <c r="K28" i="3"/>
  <c r="M28" i="3"/>
  <c r="O28" i="3"/>
  <c r="P28" i="3"/>
  <c r="Q28" i="3"/>
  <c r="K29" i="3"/>
  <c r="M29" i="3"/>
  <c r="O29" i="3"/>
  <c r="P29" i="3"/>
  <c r="Q29" i="3"/>
  <c r="K30" i="3"/>
  <c r="M30" i="3"/>
  <c r="O30" i="3"/>
  <c r="P30" i="3"/>
  <c r="Q30" i="3"/>
  <c r="K31" i="3"/>
  <c r="M31" i="3"/>
  <c r="O31" i="3"/>
  <c r="P31" i="3"/>
  <c r="Q31" i="3"/>
  <c r="K32" i="3"/>
  <c r="M32" i="3"/>
  <c r="O32" i="3"/>
  <c r="P32" i="3"/>
  <c r="Q32" i="3"/>
  <c r="K33" i="3"/>
  <c r="M33" i="3"/>
  <c r="O33" i="3"/>
  <c r="P33" i="3"/>
  <c r="Q33" i="3"/>
  <c r="K34" i="3"/>
  <c r="M34" i="3"/>
  <c r="O34" i="3"/>
  <c r="P34" i="3"/>
  <c r="Q34" i="3"/>
  <c r="K35" i="3"/>
  <c r="M35" i="3"/>
  <c r="O35" i="3"/>
  <c r="P35" i="3"/>
  <c r="Q35" i="3"/>
  <c r="K36" i="3"/>
  <c r="M36" i="3"/>
  <c r="O36" i="3"/>
  <c r="P36" i="3"/>
  <c r="Q36" i="3"/>
  <c r="K37" i="3"/>
  <c r="M37" i="3"/>
  <c r="O37" i="3"/>
  <c r="P37" i="3"/>
  <c r="Q37" i="3"/>
  <c r="K38" i="3"/>
  <c r="M38" i="3"/>
  <c r="O38" i="3"/>
  <c r="P38" i="3"/>
  <c r="Q38" i="3"/>
  <c r="K39" i="3"/>
  <c r="M39" i="3"/>
  <c r="O39" i="3"/>
  <c r="P39" i="3"/>
  <c r="Q39" i="3"/>
  <c r="K40" i="3"/>
  <c r="M40" i="3"/>
  <c r="O40" i="3"/>
  <c r="P40" i="3"/>
  <c r="Q40" i="3"/>
  <c r="K41" i="3"/>
  <c r="M41" i="3"/>
  <c r="O41" i="3"/>
  <c r="P41" i="3"/>
  <c r="Q41" i="3"/>
  <c r="K18" i="3"/>
  <c r="M18" i="3"/>
  <c r="O18" i="3"/>
  <c r="P18" i="3"/>
  <c r="Q18" i="3"/>
  <c r="M17" i="3"/>
  <c r="P17" i="3"/>
  <c r="Q17" i="3"/>
  <c r="T17" i="3" l="1"/>
  <c r="T37" i="3"/>
  <c r="T33" i="3"/>
  <c r="T25" i="3"/>
  <c r="T21" i="3"/>
  <c r="T34" i="3"/>
  <c r="T26" i="3"/>
  <c r="T41" i="3"/>
  <c r="T40" i="3"/>
  <c r="T36" i="3"/>
  <c r="T32" i="3"/>
  <c r="T28" i="3"/>
  <c r="T24" i="3"/>
  <c r="T20" i="3"/>
  <c r="T18" i="3"/>
  <c r="T29" i="3"/>
  <c r="T38" i="3"/>
  <c r="T30" i="3"/>
  <c r="T22" i="3"/>
  <c r="T39" i="3"/>
  <c r="T35" i="3"/>
  <c r="T31" i="3"/>
  <c r="T27" i="3"/>
  <c r="T23" i="3"/>
  <c r="T19" i="3"/>
  <c r="O17" i="3"/>
  <c r="D46" i="3"/>
  <c r="B14" i="4"/>
  <c r="T16" i="3"/>
  <c r="G46" i="3"/>
  <c r="F46" i="3"/>
  <c r="E46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l="1"/>
  <c r="B29" i="1" s="1"/>
  <c r="B30" i="1" s="1"/>
  <c r="B31" i="1" s="1"/>
  <c r="B32" i="1" s="1"/>
  <c r="B33" i="1" s="1"/>
  <c r="B34" i="1" s="1"/>
  <c r="B35" i="1" s="1"/>
  <c r="B36" i="1" s="1"/>
  <c r="B37" i="1" s="1"/>
  <c r="X17" i="3"/>
  <c r="X42" i="3" l="1"/>
  <c r="X44" i="3" s="1"/>
  <c r="Z38" i="1"/>
  <c r="P46" i="3"/>
  <c r="P44" i="3"/>
  <c r="Z43" i="1" l="1"/>
  <c r="Z40" i="1"/>
</calcChain>
</file>

<file path=xl/sharedStrings.xml><?xml version="1.0" encoding="utf-8"?>
<sst xmlns="http://schemas.openxmlformats.org/spreadsheetml/2006/main" count="151" uniqueCount="83">
  <si>
    <t>JUNIOR EUROPEAN CUP</t>
  </si>
  <si>
    <t xml:space="preserve">
ACCOMMODATION FORM                                                                                                                                  This form must be returned to  
judoeventreservation@gmail.com 
not later than  05/03/2025</t>
  </si>
  <si>
    <t>Lignano Sabbiadoro (Italy)</t>
  </si>
  <si>
    <t>12th - 13th April 2025</t>
  </si>
  <si>
    <t>COUNTRY:</t>
  </si>
  <si>
    <t>CONTACT PERSON:</t>
  </si>
  <si>
    <t>PHONE NUMBER:</t>
  </si>
  <si>
    <t>E MAIL:</t>
  </si>
  <si>
    <t>HOTEL CAT. A</t>
  </si>
  <si>
    <t>HOTEL CAT. B</t>
  </si>
  <si>
    <t>N°</t>
  </si>
  <si>
    <t>SURNAME</t>
  </si>
  <si>
    <t>NAME</t>
  </si>
  <si>
    <t>FUNCTION</t>
  </si>
  <si>
    <t>DATE OF
 ARRIVAL</t>
  </si>
  <si>
    <t>DATE OF
DEPARTURE</t>
  </si>
  <si>
    <t>SINGLE ROOM
b&amp;b</t>
  </si>
  <si>
    <t>DOUBLE ROOM       b&amp;b</t>
  </si>
  <si>
    <t>TRIPLE ROOM                          b&amp;b</t>
  </si>
  <si>
    <t>QUADRUPLE ROOM       b&amp;b</t>
  </si>
  <si>
    <t>DOUBLE ROOM  b&amp;b</t>
  </si>
  <si>
    <t>TRIPLE ROOM
b&amp;b</t>
  </si>
  <si>
    <t>PARTICIPATION TO TC (OFFICIAL ACCOMODATION)</t>
  </si>
  <si>
    <t>ENTRY FEE                                        (only for athletes)</t>
  </si>
  <si>
    <t xml:space="preserve">EJU FEE for CUP          (for EXTERNAL ACCOMODATION) </t>
  </si>
  <si>
    <t xml:space="preserve">EJU FEE TC                                     (for EXTERNAL ACCOMODATION) </t>
  </si>
  <si>
    <t>EXIT COVID TEST</t>
  </si>
  <si>
    <t>ARRIVAL TRANSFER VENICE AIRPORT</t>
  </si>
  <si>
    <t>DEPARTURE TRANSFER VENICE AIRPORT</t>
  </si>
  <si>
    <t>PARTIAL AMOUNT (b&amp;b)</t>
  </si>
  <si>
    <t>Euro</t>
  </si>
  <si>
    <t xml:space="preserve">drop-down </t>
  </si>
  <si>
    <t>drop-down</t>
  </si>
  <si>
    <t>TOTAL AMOUNT IN B&amp;B</t>
  </si>
  <si>
    <t>N° OF MEALS</t>
  </si>
  <si>
    <t>TOTAL</t>
  </si>
  <si>
    <t>CAT A</t>
  </si>
  <si>
    <t>LUNCH IN HOTEL (€ 35,00)</t>
  </si>
  <si>
    <t>TOTAL AMOUNT MEALS INCLUDED (CAT. A)</t>
  </si>
  <si>
    <t>PACKED LUNCH IN SPORTHALL 12-13 APR (€ 15,00)</t>
  </si>
  <si>
    <t>NO</t>
  </si>
  <si>
    <t>DINNER IN HOTEL (€ 35,00)</t>
  </si>
  <si>
    <t>CAT B</t>
  </si>
  <si>
    <t>LUNCH IN HOTEL (€ 30,00)</t>
  </si>
  <si>
    <t>TOTAL AMOUNT MEALS INCLUDED (CAT. B)</t>
  </si>
  <si>
    <t>DINNER IN HOTEL (€ 30,00)</t>
  </si>
  <si>
    <t>YES</t>
  </si>
  <si>
    <t xml:space="preserve"> PRE-INVOICE </t>
  </si>
  <si>
    <t>AUTOMATICALLY FILLED: NO INPUT DATA ARE REQUIRED</t>
  </si>
  <si>
    <t>BANK DETAILS:</t>
  </si>
  <si>
    <t xml:space="preserve">Name of Account Holder:  ASD Judo Kuroki
Name of Bank:  Prima Cassa Credito Cooperativo FVG
Address:    Via Roma, 2 - 33017 Tarcento (UD) 
BIC:  CCRTIT2T99A
IBAN: IT 36J 08637 64281 028000060187
Payment Title:   JEC 2025 + Federation Name
All bank fees and money transfer costs must be paid by the sender federation.
</t>
  </si>
  <si>
    <t>TO:</t>
  </si>
  <si>
    <t>All bank fees and money transfer costs must be paid by the sender Federation</t>
  </si>
  <si>
    <t>DATE OF ARRIVAL</t>
  </si>
  <si>
    <t>DATE OF DEPARTURE</t>
  </si>
  <si>
    <t>DOUBLE ROOM
 b&amp;b</t>
  </si>
  <si>
    <t>TRIPLE ROOM
 b&amp;b</t>
  </si>
  <si>
    <t>EJU FEE (for OFFICIAL ACCOMODATION)</t>
  </si>
  <si>
    <t xml:space="preserve">EJU FEE TC                     (for EXTERNAL ACCOMODATION) </t>
  </si>
  <si>
    <t>TRANSFER</t>
  </si>
  <si>
    <t>PARTIAL AMOUNT</t>
  </si>
  <si>
    <t xml:space="preserve">TOTAL AMOUNT MEALS INCLUDED </t>
  </si>
  <si>
    <t xml:space="preserve">
TRAVEL FORM                                                                                                                 This form must be returned to  
judoeventreservation@gmail.com 
not later than  05/03/2025</t>
  </si>
  <si>
    <t>HEAD OF THE DELEGATION
IN TRAVEL</t>
  </si>
  <si>
    <t>SURNAME:</t>
  </si>
  <si>
    <t>NAME:</t>
  </si>
  <si>
    <t>EMERGENCY MOBILE NUMBER:</t>
  </si>
  <si>
    <t>E-MAIL:</t>
  </si>
  <si>
    <t>ARRIVAL</t>
  </si>
  <si>
    <t>DEPARTURE</t>
  </si>
  <si>
    <t>ARRIVAL BY</t>
  </si>
  <si>
    <r>
      <t>TIME OF ARRIVAL</t>
    </r>
    <r>
      <rPr>
        <b/>
        <sz val="11"/>
        <color rgb="FFFF0000"/>
        <rFont val="Calibri"/>
        <family val="2"/>
        <scheme val="minor"/>
      </rPr>
      <t xml:space="preserve"> (before 15.00) </t>
    </r>
  </si>
  <si>
    <t xml:space="preserve">AT </t>
  </si>
  <si>
    <t>FROM</t>
  </si>
  <si>
    <t>N°OF FLIGHT OR TRAIN</t>
  </si>
  <si>
    <t>N° OF PAX</t>
  </si>
  <si>
    <t>DEPARTURE BY</t>
  </si>
  <si>
    <t>TIME OF DEPARTURE</t>
  </si>
  <si>
    <t>TO</t>
  </si>
  <si>
    <t>N°OF PAX</t>
  </si>
  <si>
    <t xml:space="preserve">DROP-DOWN </t>
  </si>
  <si>
    <t>DROP-DOWN</t>
  </si>
  <si>
    <t>Venice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</si>
</sst>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62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4"/>
      <name val="Calibri"/>
      <family val="2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i/>
      <sz val="8"/>
      <name val="Calibri"/>
      <family val="2"/>
      <scheme val="minor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sz val="18"/>
      <color theme="1"/>
      <name val="Calibri"/>
      <family val="2"/>
      <scheme val="minor"/>
    </font>
    <font>
      <b/>
      <i/>
      <u/>
      <sz val="11"/>
      <color rgb="FFFF0000"/>
      <name val="Calibri"/>
      <family val="2"/>
    </font>
    <font>
      <b/>
      <sz val="20"/>
      <name val="Calibri"/>
      <family val="2"/>
      <scheme val="minor"/>
    </font>
    <font>
      <b/>
      <sz val="26"/>
      <color indexed="8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6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EBC0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3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" fontId="8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5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horizontal="left"/>
    </xf>
    <xf numFmtId="4" fontId="5" fillId="0" borderId="54" xfId="0" applyNumberFormat="1" applyFont="1" applyBorder="1" applyAlignment="1">
      <alignment horizont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58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0" fillId="3" borderId="48" xfId="0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3" borderId="57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3" fillId="3" borderId="54" xfId="0" applyFont="1" applyFill="1" applyBorder="1" applyAlignment="1">
      <alignment vertical="center" wrapText="1"/>
    </xf>
    <xf numFmtId="0" fontId="18" fillId="3" borderId="48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" fontId="22" fillId="0" borderId="52" xfId="0" applyNumberFormat="1" applyFont="1" applyBorder="1" applyAlignment="1">
      <alignment horizontal="center" vertical="center"/>
    </xf>
    <xf numFmtId="165" fontId="10" fillId="0" borderId="35" xfId="0" applyNumberFormat="1" applyFont="1" applyBorder="1" applyAlignment="1">
      <alignment horizontal="center" vertical="center" wrapText="1"/>
    </xf>
    <xf numFmtId="164" fontId="35" fillId="0" borderId="3" xfId="0" applyNumberFormat="1" applyFont="1" applyBorder="1" applyAlignment="1">
      <alignment vertical="center"/>
    </xf>
    <xf numFmtId="164" fontId="34" fillId="0" borderId="7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 wrapText="1"/>
    </xf>
    <xf numFmtId="164" fontId="35" fillId="0" borderId="5" xfId="0" applyNumberFormat="1" applyFont="1" applyBorder="1" applyAlignment="1">
      <alignment vertical="center"/>
    </xf>
    <xf numFmtId="164" fontId="34" fillId="0" borderId="8" xfId="0" applyNumberFormat="1" applyFont="1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 wrapText="1"/>
    </xf>
    <xf numFmtId="1" fontId="34" fillId="0" borderId="5" xfId="0" applyNumberFormat="1" applyFont="1" applyBorder="1" applyAlignment="1">
      <alignment horizontal="center" vertical="center" wrapText="1"/>
    </xf>
    <xf numFmtId="0" fontId="19" fillId="3" borderId="0" xfId="0" applyFont="1" applyFill="1"/>
    <xf numFmtId="0" fontId="19" fillId="3" borderId="54" xfId="0" applyFont="1" applyFill="1" applyBorder="1"/>
    <xf numFmtId="0" fontId="0" fillId="3" borderId="8" xfId="0" applyFill="1" applyBorder="1" applyProtection="1">
      <protection locked="0"/>
    </xf>
    <xf numFmtId="0" fontId="0" fillId="3" borderId="6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0" fontId="0" fillId="3" borderId="5" xfId="0" applyNumberFormat="1" applyFill="1" applyBorder="1" applyProtection="1">
      <protection locked="0"/>
    </xf>
    <xf numFmtId="0" fontId="39" fillId="0" borderId="59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165" fontId="10" fillId="0" borderId="22" xfId="0" applyNumberFormat="1" applyFont="1" applyBorder="1" applyAlignment="1">
      <alignment horizontal="center" vertical="center" wrapText="1"/>
    </xf>
    <xf numFmtId="4" fontId="28" fillId="0" borderId="55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165" fontId="10" fillId="0" borderId="40" xfId="0" applyNumberFormat="1" applyFont="1" applyBorder="1" applyAlignment="1">
      <alignment horizontal="center" vertical="center" wrapText="1"/>
    </xf>
    <xf numFmtId="165" fontId="10" fillId="0" borderId="31" xfId="0" applyNumberFormat="1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textRotation="90" wrapText="1"/>
    </xf>
    <xf numFmtId="49" fontId="10" fillId="0" borderId="3" xfId="0" applyNumberFormat="1" applyFont="1" applyBorder="1" applyAlignment="1">
      <alignment horizontal="center" vertical="center" textRotation="90" wrapText="1"/>
    </xf>
    <xf numFmtId="49" fontId="10" fillId="0" borderId="12" xfId="0" applyNumberFormat="1" applyFont="1" applyBorder="1" applyAlignment="1">
      <alignment horizontal="center" vertical="center" textRotation="90" wrapText="1"/>
    </xf>
    <xf numFmtId="4" fontId="28" fillId="0" borderId="34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2" fontId="36" fillId="0" borderId="5" xfId="0" applyNumberFormat="1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49" fontId="10" fillId="6" borderId="36" xfId="0" applyNumberFormat="1" applyFont="1" applyFill="1" applyBorder="1" applyAlignment="1">
      <alignment horizontal="center" vertical="center" textRotation="90" wrapText="1"/>
    </xf>
    <xf numFmtId="49" fontId="10" fillId="6" borderId="22" xfId="0" applyNumberFormat="1" applyFont="1" applyFill="1" applyBorder="1" applyAlignment="1">
      <alignment horizontal="center" vertical="center" textRotation="90" wrapText="1"/>
    </xf>
    <xf numFmtId="49" fontId="10" fillId="6" borderId="23" xfId="0" applyNumberFormat="1" applyFont="1" applyFill="1" applyBorder="1" applyAlignment="1">
      <alignment horizontal="center" vertical="center" textRotation="90" wrapText="1"/>
    </xf>
    <xf numFmtId="166" fontId="12" fillId="6" borderId="35" xfId="0" applyNumberFormat="1" applyFont="1" applyFill="1" applyBorder="1" applyAlignment="1">
      <alignment horizontal="center" vertical="center" wrapText="1"/>
    </xf>
    <xf numFmtId="166" fontId="12" fillId="6" borderId="1" xfId="0" applyNumberFormat="1" applyFont="1" applyFill="1" applyBorder="1" applyAlignment="1">
      <alignment horizontal="center" vertical="center" wrapText="1"/>
    </xf>
    <xf numFmtId="0" fontId="26" fillId="6" borderId="22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66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67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65" xfId="0" applyNumberFormat="1" applyFont="1" applyFill="1" applyBorder="1" applyAlignment="1" applyProtection="1">
      <alignment horizontal="center" vertical="center"/>
      <protection locked="0"/>
    </xf>
    <xf numFmtId="49" fontId="10" fillId="7" borderId="36" xfId="0" applyNumberFormat="1" applyFont="1" applyFill="1" applyBorder="1" applyAlignment="1">
      <alignment horizontal="center" vertical="center" textRotation="90" wrapText="1"/>
    </xf>
    <xf numFmtId="49" fontId="10" fillId="7" borderId="22" xfId="0" applyNumberFormat="1" applyFont="1" applyFill="1" applyBorder="1" applyAlignment="1">
      <alignment horizontal="center" vertical="center" textRotation="90" wrapText="1"/>
    </xf>
    <xf numFmtId="49" fontId="10" fillId="7" borderId="40" xfId="0" applyNumberFormat="1" applyFont="1" applyFill="1" applyBorder="1" applyAlignment="1">
      <alignment horizontal="center" vertical="center" textRotation="90" wrapText="1"/>
    </xf>
    <xf numFmtId="166" fontId="12" fillId="7" borderId="35" xfId="0" applyNumberFormat="1" applyFont="1" applyFill="1" applyBorder="1" applyAlignment="1">
      <alignment horizontal="center" vertical="center" wrapText="1"/>
    </xf>
    <xf numFmtId="166" fontId="12" fillId="7" borderId="43" xfId="0" applyNumberFormat="1" applyFont="1" applyFill="1" applyBorder="1" applyAlignment="1">
      <alignment horizontal="center" vertical="center" wrapText="1"/>
    </xf>
    <xf numFmtId="166" fontId="12" fillId="7" borderId="21" xfId="0" applyNumberFormat="1" applyFont="1" applyFill="1" applyBorder="1" applyAlignment="1">
      <alignment horizontal="center" vertical="center" wrapText="1"/>
    </xf>
    <xf numFmtId="0" fontId="26" fillId="7" borderId="44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5" xfId="0" applyNumberFormat="1" applyFont="1" applyFill="1" applyBorder="1" applyAlignment="1" applyProtection="1">
      <alignment horizontal="center" vertical="center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0" fontId="41" fillId="3" borderId="5" xfId="0" applyFont="1" applyFill="1" applyBorder="1" applyAlignment="1" applyProtection="1">
      <alignment horizontal="center" vertical="center"/>
      <protection locked="0"/>
    </xf>
    <xf numFmtId="49" fontId="23" fillId="0" borderId="31" xfId="0" applyNumberFormat="1" applyFont="1" applyBorder="1" applyAlignment="1">
      <alignment horizontal="center" vertical="center" textRotation="90" wrapText="1"/>
    </xf>
    <xf numFmtId="49" fontId="23" fillId="0" borderId="23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textRotation="90" wrapText="1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" fontId="5" fillId="7" borderId="29" xfId="0" applyNumberFormat="1" applyFont="1" applyFill="1" applyBorder="1" applyAlignment="1" applyProtection="1">
      <alignment horizontal="center" vertical="center"/>
      <protection locked="0"/>
    </xf>
    <xf numFmtId="49" fontId="10" fillId="0" borderId="16" xfId="0" applyNumberFormat="1" applyFont="1" applyBorder="1" applyAlignment="1">
      <alignment horizontal="center" vertical="center" textRotation="90" wrapText="1"/>
    </xf>
    <xf numFmtId="166" fontId="12" fillId="0" borderId="71" xfId="0" applyNumberFormat="1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1" fontId="5" fillId="0" borderId="26" xfId="0" applyNumberFormat="1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>
      <alignment horizontal="center" vertical="center" textRotation="90" wrapText="1"/>
    </xf>
    <xf numFmtId="0" fontId="31" fillId="0" borderId="48" xfId="0" applyFont="1" applyBorder="1"/>
    <xf numFmtId="0" fontId="31" fillId="0" borderId="0" xfId="0" applyFont="1"/>
    <xf numFmtId="0" fontId="7" fillId="3" borderId="48" xfId="0" applyFont="1" applyFill="1" applyBorder="1"/>
    <xf numFmtId="0" fontId="7" fillId="3" borderId="0" xfId="0" applyFont="1" applyFill="1"/>
    <xf numFmtId="0" fontId="48" fillId="3" borderId="0" xfId="0" applyFont="1" applyFill="1" applyAlignment="1">
      <alignment horizontal="left" vertical="center"/>
    </xf>
    <xf numFmtId="0" fontId="49" fillId="3" borderId="0" xfId="0" applyFont="1" applyFill="1" applyAlignment="1">
      <alignment horizontal="left"/>
    </xf>
    <xf numFmtId="0" fontId="49" fillId="0" borderId="0" xfId="0" applyFont="1" applyAlignment="1">
      <alignment horizontal="left"/>
    </xf>
    <xf numFmtId="0" fontId="20" fillId="3" borderId="53" xfId="0" applyFont="1" applyFill="1" applyBorder="1" applyAlignment="1">
      <alignment vertical="center" wrapText="1"/>
    </xf>
    <xf numFmtId="0" fontId="20" fillId="3" borderId="54" xfId="0" applyFont="1" applyFill="1" applyBorder="1" applyAlignment="1">
      <alignment vertical="center" wrapText="1"/>
    </xf>
    <xf numFmtId="0" fontId="20" fillId="3" borderId="55" xfId="0" applyFont="1" applyFill="1" applyBorder="1" applyAlignment="1">
      <alignment vertical="center" wrapText="1"/>
    </xf>
    <xf numFmtId="49" fontId="21" fillId="0" borderId="16" xfId="0" applyNumberFormat="1" applyFont="1" applyBorder="1" applyAlignment="1">
      <alignment horizontal="center" vertical="center" textRotation="90" wrapText="1"/>
    </xf>
    <xf numFmtId="49" fontId="21" fillId="0" borderId="5" xfId="0" applyNumberFormat="1" applyFont="1" applyBorder="1" applyAlignment="1">
      <alignment horizontal="center" vertical="center" textRotation="90" wrapText="1"/>
    </xf>
    <xf numFmtId="0" fontId="0" fillId="8" borderId="0" xfId="0" applyFill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52" fillId="0" borderId="0" xfId="0" applyFont="1"/>
    <xf numFmtId="1" fontId="34" fillId="0" borderId="20" xfId="0" applyNumberFormat="1" applyFont="1" applyBorder="1" applyAlignment="1">
      <alignment horizontal="center" vertical="center" wrapText="1"/>
    </xf>
    <xf numFmtId="1" fontId="34" fillId="0" borderId="15" xfId="0" applyNumberFormat="1" applyFont="1" applyBorder="1" applyAlignment="1">
      <alignment horizontal="center" vertical="center" wrapText="1"/>
    </xf>
    <xf numFmtId="1" fontId="34" fillId="0" borderId="27" xfId="0" applyNumberFormat="1" applyFont="1" applyBorder="1" applyAlignment="1">
      <alignment horizontal="center" vertical="center" wrapText="1"/>
    </xf>
    <xf numFmtId="2" fontId="36" fillId="0" borderId="66" xfId="0" applyNumberFormat="1" applyFont="1" applyBorder="1" applyAlignment="1">
      <alignment horizontal="center" vertical="center" wrapText="1"/>
    </xf>
    <xf numFmtId="2" fontId="36" fillId="0" borderId="67" xfId="0" applyNumberFormat="1" applyFont="1" applyBorder="1" applyAlignment="1">
      <alignment horizontal="center" vertical="center" wrapText="1"/>
    </xf>
    <xf numFmtId="2" fontId="36" fillId="0" borderId="72" xfId="0" applyNumberFormat="1" applyFont="1" applyBorder="1" applyAlignment="1">
      <alignment horizontal="center" vertical="center" wrapText="1"/>
    </xf>
    <xf numFmtId="165" fontId="10" fillId="0" borderId="43" xfId="0" applyNumberFormat="1" applyFont="1" applyBorder="1" applyAlignment="1">
      <alignment horizontal="center" vertical="center" wrapText="1"/>
    </xf>
    <xf numFmtId="2" fontId="36" fillId="0" borderId="26" xfId="0" applyNumberFormat="1" applyFont="1" applyBorder="1" applyAlignment="1">
      <alignment horizontal="center" vertical="center" wrapText="1"/>
    </xf>
    <xf numFmtId="1" fontId="5" fillId="7" borderId="24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49" fontId="10" fillId="6" borderId="21" xfId="0" applyNumberFormat="1" applyFont="1" applyFill="1" applyBorder="1" applyAlignment="1">
      <alignment horizontal="center" vertical="center" textRotation="90" wrapText="1"/>
    </xf>
    <xf numFmtId="49" fontId="10" fillId="7" borderId="23" xfId="0" applyNumberFormat="1" applyFont="1" applyFill="1" applyBorder="1" applyAlignment="1">
      <alignment horizontal="center" vertical="center" textRotation="90" wrapText="1"/>
    </xf>
    <xf numFmtId="166" fontId="12" fillId="6" borderId="42" xfId="0" applyNumberFormat="1" applyFont="1" applyFill="1" applyBorder="1" applyAlignment="1">
      <alignment horizontal="center" vertical="center" wrapText="1"/>
    </xf>
    <xf numFmtId="166" fontId="12" fillId="6" borderId="23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49" fontId="10" fillId="0" borderId="66" xfId="0" applyNumberFormat="1" applyFont="1" applyBorder="1" applyAlignment="1">
      <alignment horizontal="center" vertical="center" textRotation="90" wrapText="1"/>
    </xf>
    <xf numFmtId="49" fontId="10" fillId="0" borderId="7" xfId="0" applyNumberFormat="1" applyFont="1" applyBorder="1" applyAlignment="1">
      <alignment horizontal="center" vertical="center" textRotation="90" wrapText="1"/>
    </xf>
    <xf numFmtId="1" fontId="34" fillId="0" borderId="12" xfId="0" applyNumberFormat="1" applyFont="1" applyBorder="1" applyAlignment="1">
      <alignment horizontal="center" vertical="center" wrapText="1"/>
    </xf>
    <xf numFmtId="1" fontId="34" fillId="0" borderId="16" xfId="0" applyNumberFormat="1" applyFont="1" applyBorder="1" applyAlignment="1">
      <alignment horizontal="center" vertical="center" wrapText="1"/>
    </xf>
    <xf numFmtId="0" fontId="52" fillId="3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4" fontId="53" fillId="3" borderId="0" xfId="0" applyNumberFormat="1" applyFont="1" applyFill="1" applyAlignment="1">
      <alignment horizontal="center"/>
    </xf>
    <xf numFmtId="4" fontId="53" fillId="0" borderId="0" xfId="0" applyNumberFormat="1" applyFont="1" applyAlignment="1">
      <alignment horizontal="center"/>
    </xf>
    <xf numFmtId="49" fontId="52" fillId="3" borderId="0" xfId="0" applyNumberFormat="1" applyFont="1" applyFill="1" applyAlignment="1">
      <alignment horizontal="center" wrapText="1"/>
    </xf>
    <xf numFmtId="49" fontId="52" fillId="0" borderId="0" xfId="0" applyNumberFormat="1" applyFont="1" applyAlignment="1">
      <alignment horizontal="center" wrapText="1"/>
    </xf>
    <xf numFmtId="49" fontId="52" fillId="0" borderId="0" xfId="0" applyNumberFormat="1" applyFont="1" applyAlignment="1">
      <alignment wrapText="1"/>
    </xf>
    <xf numFmtId="4" fontId="55" fillId="3" borderId="0" xfId="0" applyNumberFormat="1" applyFont="1" applyFill="1" applyAlignment="1">
      <alignment horizontal="center" wrapText="1"/>
    </xf>
    <xf numFmtId="4" fontId="55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wrapText="1"/>
    </xf>
    <xf numFmtId="166" fontId="12" fillId="0" borderId="35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42" xfId="0" applyNumberFormat="1" applyFont="1" applyBorder="1" applyAlignment="1">
      <alignment horizontal="center" vertical="center" wrapText="1"/>
    </xf>
    <xf numFmtId="166" fontId="12" fillId="0" borderId="43" xfId="0" applyNumberFormat="1" applyFont="1" applyBorder="1" applyAlignment="1">
      <alignment horizontal="center" vertical="center" wrapText="1"/>
    </xf>
    <xf numFmtId="166" fontId="12" fillId="0" borderId="34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3" borderId="0" xfId="0" applyFont="1" applyFill="1"/>
    <xf numFmtId="2" fontId="29" fillId="0" borderId="45" xfId="0" applyNumberFormat="1" applyFont="1" applyBorder="1" applyAlignment="1">
      <alignment horizontal="center" vertical="center"/>
    </xf>
    <xf numFmtId="0" fontId="41" fillId="3" borderId="31" xfId="0" applyFont="1" applyFill="1" applyBorder="1" applyAlignment="1" applyProtection="1">
      <alignment horizontal="center" vertical="center"/>
      <protection locked="0"/>
    </xf>
    <xf numFmtId="0" fontId="41" fillId="3" borderId="40" xfId="0" applyFont="1" applyFill="1" applyBorder="1" applyAlignment="1" applyProtection="1">
      <alignment horizontal="center" vertical="center"/>
      <protection locked="0"/>
    </xf>
    <xf numFmtId="4" fontId="13" fillId="0" borderId="53" xfId="0" applyNumberFormat="1" applyFont="1" applyBorder="1" applyAlignment="1">
      <alignment horizontal="center" vertical="center"/>
    </xf>
    <xf numFmtId="4" fontId="13" fillId="0" borderId="60" xfId="0" applyNumberFormat="1" applyFont="1" applyBorder="1" applyAlignment="1">
      <alignment horizontal="center" vertical="center"/>
    </xf>
    <xf numFmtId="0" fontId="35" fillId="3" borderId="0" xfId="0" applyFont="1" applyFill="1"/>
    <xf numFmtId="0" fontId="24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/>
    </xf>
    <xf numFmtId="0" fontId="57" fillId="3" borderId="0" xfId="0" applyFont="1" applyFill="1"/>
    <xf numFmtId="0" fontId="57" fillId="0" borderId="0" xfId="0" applyFont="1" applyAlignment="1">
      <alignment horizontal="center"/>
    </xf>
    <xf numFmtId="0" fontId="57" fillId="0" borderId="0" xfId="0" applyFont="1"/>
    <xf numFmtId="0" fontId="58" fillId="3" borderId="0" xfId="0" applyFont="1" applyFill="1"/>
    <xf numFmtId="0" fontId="3" fillId="3" borderId="54" xfId="0" applyFont="1" applyFill="1" applyBorder="1" applyAlignment="1">
      <alignment vertical="center"/>
    </xf>
    <xf numFmtId="0" fontId="35" fillId="0" borderId="16" xfId="0" applyFont="1" applyBorder="1" applyAlignment="1">
      <alignment horizontal="center" vertical="center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71" xfId="0" applyFill="1" applyBorder="1" applyAlignment="1" applyProtection="1">
      <alignment horizontal="center" vertical="center"/>
      <protection locked="0"/>
    </xf>
    <xf numFmtId="1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1" fillId="7" borderId="56" xfId="0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horizontal="center" vertical="center"/>
    </xf>
    <xf numFmtId="0" fontId="0" fillId="7" borderId="71" xfId="0" applyFill="1" applyBorder="1" applyAlignment="1" applyProtection="1">
      <alignment horizontal="center" vertical="center"/>
      <protection locked="0"/>
    </xf>
    <xf numFmtId="0" fontId="1" fillId="6" borderId="56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/>
    </xf>
    <xf numFmtId="0" fontId="1" fillId="6" borderId="88" xfId="0" applyFont="1" applyFill="1" applyBorder="1" applyAlignment="1">
      <alignment horizontal="center" vertical="center"/>
    </xf>
    <xf numFmtId="0" fontId="1" fillId="7" borderId="88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2" fontId="29" fillId="0" borderId="53" xfId="0" applyNumberFormat="1" applyFont="1" applyBorder="1" applyAlignment="1">
      <alignment horizontal="center" vertical="center"/>
    </xf>
    <xf numFmtId="2" fontId="47" fillId="0" borderId="0" xfId="0" applyNumberFormat="1" applyFont="1" applyAlignment="1">
      <alignment vertical="center" wrapText="1"/>
    </xf>
    <xf numFmtId="0" fontId="24" fillId="3" borderId="114" xfId="0" applyFont="1" applyFill="1" applyBorder="1" applyAlignment="1">
      <alignment vertical="center" wrapText="1"/>
    </xf>
    <xf numFmtId="0" fontId="24" fillId="3" borderId="115" xfId="0" applyFont="1" applyFill="1" applyBorder="1" applyAlignment="1">
      <alignment vertical="center" wrapText="1"/>
    </xf>
    <xf numFmtId="0" fontId="24" fillId="3" borderId="116" xfId="0" applyFont="1" applyFill="1" applyBorder="1" applyAlignment="1">
      <alignment vertical="center" wrapText="1"/>
    </xf>
    <xf numFmtId="2" fontId="47" fillId="3" borderId="117" xfId="0" applyNumberFormat="1" applyFont="1" applyFill="1" applyBorder="1" applyAlignment="1">
      <alignment vertical="center"/>
    </xf>
    <xf numFmtId="4" fontId="28" fillId="4" borderId="126" xfId="0" applyNumberFormat="1" applyFont="1" applyFill="1" applyBorder="1" applyAlignment="1">
      <alignment horizontal="center" vertical="center" wrapText="1"/>
    </xf>
    <xf numFmtId="0" fontId="46" fillId="3" borderId="48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2" fontId="36" fillId="0" borderId="57" xfId="0" applyNumberFormat="1" applyFont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/>
    </xf>
    <xf numFmtId="0" fontId="61" fillId="0" borderId="88" xfId="0" applyFont="1" applyBorder="1" applyAlignment="1">
      <alignment horizontal="center" vertical="center"/>
    </xf>
    <xf numFmtId="0" fontId="0" fillId="0" borderId="127" xfId="0" applyBorder="1"/>
    <xf numFmtId="0" fontId="5" fillId="0" borderId="118" xfId="0" applyFont="1" applyBorder="1" applyAlignment="1">
      <alignment horizontal="center"/>
    </xf>
    <xf numFmtId="0" fontId="5" fillId="0" borderId="119" xfId="0" applyFont="1" applyBorder="1"/>
    <xf numFmtId="0" fontId="0" fillId="0" borderId="119" xfId="0" applyBorder="1"/>
    <xf numFmtId="1" fontId="5" fillId="0" borderId="119" xfId="0" applyNumberFormat="1" applyFont="1" applyBorder="1" applyAlignment="1">
      <alignment horizontal="center"/>
    </xf>
    <xf numFmtId="1" fontId="5" fillId="0" borderId="119" xfId="0" applyNumberFormat="1" applyFont="1" applyBorder="1" applyAlignment="1" applyProtection="1">
      <alignment horizontal="center"/>
      <protection locked="0"/>
    </xf>
    <xf numFmtId="4" fontId="13" fillId="0" borderId="129" xfId="0" applyNumberFormat="1" applyFont="1" applyBorder="1" applyAlignment="1">
      <alignment horizontal="center" vertical="center"/>
    </xf>
    <xf numFmtId="0" fontId="0" fillId="0" borderId="130" xfId="0" applyBorder="1"/>
    <xf numFmtId="0" fontId="19" fillId="3" borderId="131" xfId="0" applyFont="1" applyFill="1" applyBorder="1"/>
    <xf numFmtId="0" fontId="61" fillId="0" borderId="135" xfId="0" applyFont="1" applyBorder="1" applyAlignment="1">
      <alignment horizontal="center" vertical="center"/>
    </xf>
    <xf numFmtId="164" fontId="35" fillId="0" borderId="57" xfId="0" applyNumberFormat="1" applyFont="1" applyBorder="1" applyAlignment="1">
      <alignment vertical="center"/>
    </xf>
    <xf numFmtId="164" fontId="34" fillId="0" borderId="60" xfId="0" applyNumberFormat="1" applyFont="1" applyBorder="1" applyAlignment="1">
      <alignment horizontal="center" vertical="center"/>
    </xf>
    <xf numFmtId="1" fontId="34" fillId="0" borderId="38" xfId="0" applyNumberFormat="1" applyFont="1" applyBorder="1" applyAlignment="1">
      <alignment horizontal="center" vertical="center" wrapText="1"/>
    </xf>
    <xf numFmtId="1" fontId="34" fillId="0" borderId="57" xfId="0" applyNumberFormat="1" applyFont="1" applyBorder="1" applyAlignment="1">
      <alignment horizontal="center" vertical="center" wrapText="1"/>
    </xf>
    <xf numFmtId="1" fontId="34" fillId="0" borderId="28" xfId="0" applyNumberFormat="1" applyFont="1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16" fontId="52" fillId="0" borderId="0" xfId="0" applyNumberFormat="1" applyFont="1"/>
    <xf numFmtId="0" fontId="52" fillId="0" borderId="0" xfId="0" applyFont="1" applyAlignment="1">
      <alignment horizontal="right"/>
    </xf>
    <xf numFmtId="0" fontId="5" fillId="0" borderId="151" xfId="0" applyFont="1" applyBorder="1" applyAlignment="1">
      <alignment horizontal="center" vertical="center"/>
    </xf>
    <xf numFmtId="164" fontId="5" fillId="2" borderId="154" xfId="0" applyNumberFormat="1" applyFont="1" applyFill="1" applyBorder="1" applyAlignment="1" applyProtection="1">
      <alignment horizontal="center" vertical="center"/>
      <protection locked="0"/>
    </xf>
    <xf numFmtId="164" fontId="5" fillId="2" borderId="152" xfId="0" applyNumberFormat="1" applyFont="1" applyFill="1" applyBorder="1" applyAlignment="1" applyProtection="1">
      <alignment horizontal="center" vertical="center"/>
      <protection locked="0"/>
    </xf>
    <xf numFmtId="1" fontId="5" fillId="6" borderId="151" xfId="0" applyNumberFormat="1" applyFont="1" applyFill="1" applyBorder="1" applyAlignment="1" applyProtection="1">
      <alignment horizontal="center" vertical="center"/>
      <protection locked="0"/>
    </xf>
    <xf numFmtId="1" fontId="5" fillId="6" borderId="155" xfId="0" applyNumberFormat="1" applyFont="1" applyFill="1" applyBorder="1" applyAlignment="1" applyProtection="1">
      <alignment horizontal="center" vertical="center"/>
      <protection locked="0"/>
    </xf>
    <xf numFmtId="1" fontId="5" fillId="6" borderId="154" xfId="0" applyNumberFormat="1" applyFont="1" applyFill="1" applyBorder="1" applyAlignment="1" applyProtection="1">
      <alignment horizontal="center" vertical="center"/>
      <protection locked="0"/>
    </xf>
    <xf numFmtId="1" fontId="5" fillId="7" borderId="153" xfId="0" applyNumberFormat="1" applyFont="1" applyFill="1" applyBorder="1" applyAlignment="1" applyProtection="1">
      <alignment horizontal="center" vertical="center"/>
      <protection locked="0"/>
    </xf>
    <xf numFmtId="1" fontId="5" fillId="7" borderId="154" xfId="0" applyNumberFormat="1" applyFont="1" applyFill="1" applyBorder="1" applyAlignment="1" applyProtection="1">
      <alignment horizontal="center" vertical="center"/>
      <protection locked="0"/>
    </xf>
    <xf numFmtId="1" fontId="5" fillId="7" borderId="152" xfId="0" applyNumberFormat="1" applyFont="1" applyFill="1" applyBorder="1" applyAlignment="1" applyProtection="1">
      <alignment horizontal="center" vertical="center"/>
      <protection locked="0"/>
    </xf>
    <xf numFmtId="1" fontId="5" fillId="0" borderId="154" xfId="0" applyNumberFormat="1" applyFont="1" applyBorder="1" applyAlignment="1" applyProtection="1">
      <alignment horizontal="center" vertical="center"/>
      <protection locked="0"/>
    </xf>
    <xf numFmtId="0" fontId="41" fillId="3" borderId="154" xfId="0" applyFont="1" applyFill="1" applyBorder="1" applyAlignment="1" applyProtection="1">
      <alignment horizontal="center" vertical="center"/>
      <protection locked="0"/>
    </xf>
    <xf numFmtId="164" fontId="5" fillId="2" borderId="71" xfId="0" applyNumberFormat="1" applyFont="1" applyFill="1" applyBorder="1" applyAlignment="1" applyProtection="1">
      <alignment horizontal="center" vertical="center"/>
      <protection locked="0"/>
    </xf>
    <xf numFmtId="164" fontId="5" fillId="2" borderId="50" xfId="0" applyNumberFormat="1" applyFont="1" applyFill="1" applyBorder="1" applyAlignment="1" applyProtection="1">
      <alignment horizontal="center" vertical="center"/>
      <protection locked="0"/>
    </xf>
    <xf numFmtId="1" fontId="5" fillId="6" borderId="38" xfId="0" applyNumberFormat="1" applyFont="1" applyFill="1" applyBorder="1" applyAlignment="1" applyProtection="1">
      <alignment horizontal="center" vertical="center"/>
      <protection locked="0"/>
    </xf>
    <xf numFmtId="1" fontId="5" fillId="6" borderId="72" xfId="0" applyNumberFormat="1" applyFont="1" applyFill="1" applyBorder="1" applyAlignment="1" applyProtection="1">
      <alignment horizontal="center" vertical="center"/>
      <protection locked="0"/>
    </xf>
    <xf numFmtId="1" fontId="5" fillId="6" borderId="57" xfId="0" applyNumberFormat="1" applyFont="1" applyFill="1" applyBorder="1" applyAlignment="1" applyProtection="1">
      <alignment horizontal="center" vertical="center"/>
      <protection locked="0"/>
    </xf>
    <xf numFmtId="1" fontId="5" fillId="7" borderId="28" xfId="0" applyNumberFormat="1" applyFont="1" applyFill="1" applyBorder="1" applyAlignment="1" applyProtection="1">
      <alignment horizontal="center" vertical="center"/>
      <protection locked="0"/>
    </xf>
    <xf numFmtId="1" fontId="5" fillId="7" borderId="57" xfId="0" applyNumberFormat="1" applyFont="1" applyFill="1" applyBorder="1" applyAlignment="1" applyProtection="1">
      <alignment horizontal="center" vertical="center"/>
      <protection locked="0"/>
    </xf>
    <xf numFmtId="1" fontId="5" fillId="7" borderId="27" xfId="0" applyNumberFormat="1" applyFont="1" applyFill="1" applyBorder="1" applyAlignment="1" applyProtection="1">
      <alignment horizontal="center" vertical="center"/>
      <protection locked="0"/>
    </xf>
    <xf numFmtId="1" fontId="5" fillId="7" borderId="50" xfId="0" applyNumberFormat="1" applyFont="1" applyFill="1" applyBorder="1" applyAlignment="1" applyProtection="1">
      <alignment horizontal="center" vertical="center"/>
      <protection locked="0"/>
    </xf>
    <xf numFmtId="1" fontId="5" fillId="0" borderId="71" xfId="0" applyNumberFormat="1" applyFont="1" applyBorder="1" applyAlignment="1" applyProtection="1">
      <alignment horizontal="center" vertical="center"/>
      <protection locked="0"/>
    </xf>
    <xf numFmtId="0" fontId="41" fillId="3" borderId="57" xfId="0" applyFont="1" applyFill="1" applyBorder="1" applyAlignment="1" applyProtection="1">
      <alignment horizontal="center" vertical="center"/>
      <protection locked="0"/>
    </xf>
    <xf numFmtId="0" fontId="0" fillId="6" borderId="78" xfId="0" applyFill="1" applyBorder="1" applyAlignment="1">
      <alignment horizontal="center" vertical="center"/>
    </xf>
    <xf numFmtId="0" fontId="0" fillId="6" borderId="89" xfId="0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16" fontId="22" fillId="0" borderId="68" xfId="0" applyNumberFormat="1" applyFont="1" applyBorder="1" applyAlignment="1">
      <alignment horizontal="center" vertical="center" wrapText="1"/>
    </xf>
    <xf numFmtId="16" fontId="22" fillId="0" borderId="52" xfId="0" applyNumberFormat="1" applyFont="1" applyBorder="1" applyAlignment="1">
      <alignment horizontal="center" vertical="center" wrapText="1"/>
    </xf>
    <xf numFmtId="0" fontId="30" fillId="0" borderId="47" xfId="0" applyFont="1" applyBorder="1" applyAlignment="1" applyProtection="1">
      <alignment horizontal="center" vertical="center"/>
      <protection locked="0"/>
    </xf>
    <xf numFmtId="0" fontId="30" fillId="0" borderId="61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1" fillId="3" borderId="58" xfId="0" applyFont="1" applyFill="1" applyBorder="1" applyAlignment="1">
      <alignment horizontal="center" vertical="top" wrapText="1"/>
    </xf>
    <xf numFmtId="0" fontId="51" fillId="3" borderId="6" xfId="0" applyFont="1" applyFill="1" applyBorder="1" applyAlignment="1">
      <alignment horizontal="center" vertical="top" wrapText="1"/>
    </xf>
    <xf numFmtId="0" fontId="51" fillId="3" borderId="48" xfId="0" applyFont="1" applyFill="1" applyBorder="1" applyAlignment="1">
      <alignment horizontal="center" vertical="top" wrapText="1"/>
    </xf>
    <xf numFmtId="0" fontId="51" fillId="3" borderId="0" xfId="0" applyFont="1" applyFill="1" applyAlignment="1">
      <alignment horizontal="center" vertical="top" wrapText="1"/>
    </xf>
    <xf numFmtId="0" fontId="51" fillId="3" borderId="59" xfId="0" applyFont="1" applyFill="1" applyBorder="1" applyAlignment="1">
      <alignment horizontal="center" vertical="top" wrapText="1"/>
    </xf>
    <xf numFmtId="0" fontId="51" fillId="3" borderId="1" xfId="0" applyFont="1" applyFill="1" applyBorder="1" applyAlignment="1">
      <alignment horizontal="center" vertical="top" wrapText="1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165" fontId="21" fillId="0" borderId="41" xfId="0" applyNumberFormat="1" applyFont="1" applyBorder="1" applyAlignment="1">
      <alignment horizontal="center" vertical="center" wrapText="1"/>
    </xf>
    <xf numFmtId="165" fontId="21" fillId="0" borderId="43" xfId="0" applyNumberFormat="1" applyFont="1" applyBorder="1" applyAlignment="1">
      <alignment horizontal="center" vertical="center" wrapText="1"/>
    </xf>
    <xf numFmtId="165" fontId="23" fillId="0" borderId="31" xfId="0" applyNumberFormat="1" applyFont="1" applyBorder="1" applyAlignment="1">
      <alignment horizontal="center" vertical="center" wrapText="1"/>
    </xf>
    <xf numFmtId="165" fontId="23" fillId="0" borderId="33" xfId="0" applyNumberFormat="1" applyFont="1" applyBorder="1" applyAlignment="1">
      <alignment horizontal="center" vertical="center" wrapText="1"/>
    </xf>
    <xf numFmtId="0" fontId="5" fillId="0" borderId="152" xfId="0" applyFont="1" applyBorder="1" applyAlignment="1" applyProtection="1">
      <alignment horizontal="center" vertical="center"/>
      <protection locked="0"/>
    </xf>
    <xf numFmtId="0" fontId="0" fillId="0" borderId="153" xfId="0" applyBorder="1" applyAlignment="1" applyProtection="1">
      <alignment horizontal="center" vertical="center"/>
      <protection locked="0"/>
    </xf>
    <xf numFmtId="0" fontId="0" fillId="2" borderId="152" xfId="0" applyFill="1" applyBorder="1" applyAlignment="1" applyProtection="1">
      <alignment horizontal="center" vertical="center"/>
      <protection locked="0"/>
    </xf>
    <xf numFmtId="0" fontId="5" fillId="2" borderId="152" xfId="0" applyFont="1" applyFill="1" applyBorder="1" applyAlignment="1" applyProtection="1">
      <alignment horizontal="center" vertical="center"/>
      <protection locked="0"/>
    </xf>
    <xf numFmtId="0" fontId="5" fillId="2" borderId="153" xfId="0" applyFont="1" applyFill="1" applyBorder="1" applyAlignment="1" applyProtection="1">
      <alignment horizontal="center" vertical="center"/>
      <protection locked="0"/>
    </xf>
    <xf numFmtId="165" fontId="23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 applyAlignment="1">
      <alignment horizontal="center" vertical="center" wrapText="1"/>
    </xf>
    <xf numFmtId="4" fontId="23" fillId="6" borderId="18" xfId="0" applyNumberFormat="1" applyFont="1" applyFill="1" applyBorder="1" applyAlignment="1">
      <alignment horizontal="center" vertical="center" wrapText="1"/>
    </xf>
    <xf numFmtId="4" fontId="23" fillId="6" borderId="19" xfId="0" applyNumberFormat="1" applyFont="1" applyFill="1" applyBorder="1" applyAlignment="1">
      <alignment horizontal="center" vertical="center" wrapText="1"/>
    </xf>
    <xf numFmtId="4" fontId="23" fillId="6" borderId="9" xfId="0" applyNumberFormat="1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right" vertical="center"/>
    </xf>
    <xf numFmtId="0" fontId="25" fillId="0" borderId="22" xfId="0" applyFont="1" applyBorder="1" applyAlignment="1">
      <alignment horizontal="right"/>
    </xf>
    <xf numFmtId="0" fontId="10" fillId="0" borderId="3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wrapText="1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" fontId="23" fillId="7" borderId="18" xfId="0" applyNumberFormat="1" applyFont="1" applyFill="1" applyBorder="1" applyAlignment="1">
      <alignment horizontal="center" vertical="center" wrapText="1"/>
    </xf>
    <xf numFmtId="4" fontId="23" fillId="7" borderId="19" xfId="0" applyNumberFormat="1" applyFont="1" applyFill="1" applyBorder="1" applyAlignment="1">
      <alignment horizontal="center" vertical="center" wrapText="1"/>
    </xf>
    <xf numFmtId="4" fontId="23" fillId="7" borderId="9" xfId="0" applyNumberFormat="1" applyFont="1" applyFill="1" applyBorder="1" applyAlignment="1">
      <alignment horizontal="center" vertical="center" wrapText="1"/>
    </xf>
    <xf numFmtId="0" fontId="22" fillId="6" borderId="64" xfId="0" applyFont="1" applyFill="1" applyBorder="1" applyAlignment="1">
      <alignment horizontal="center" vertical="center" wrapText="1"/>
    </xf>
    <xf numFmtId="0" fontId="22" fillId="6" borderId="91" xfId="0" applyFont="1" applyFill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5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5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0" fillId="0" borderId="1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6" borderId="93" xfId="0" applyFill="1" applyBorder="1" applyAlignment="1" applyProtection="1">
      <alignment horizontal="center" vertical="center"/>
      <protection locked="0"/>
    </xf>
    <xf numFmtId="0" fontId="0" fillId="6" borderId="94" xfId="0" applyFill="1" applyBorder="1" applyAlignment="1" applyProtection="1">
      <alignment horizontal="center" vertical="center"/>
      <protection locked="0"/>
    </xf>
    <xf numFmtId="0" fontId="0" fillId="6" borderId="95" xfId="0" applyFill="1" applyBorder="1" applyAlignment="1" applyProtection="1">
      <alignment horizontal="center" vertical="center"/>
      <protection locked="0"/>
    </xf>
    <xf numFmtId="49" fontId="10" fillId="0" borderId="31" xfId="0" applyNumberFormat="1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wrapText="1"/>
    </xf>
    <xf numFmtId="0" fontId="0" fillId="6" borderId="73" xfId="0" applyFill="1" applyBorder="1" applyAlignment="1" applyProtection="1">
      <alignment horizontal="center" vertical="center"/>
      <protection locked="0"/>
    </xf>
    <xf numFmtId="0" fontId="0" fillId="6" borderId="74" xfId="0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8" borderId="92" xfId="0" applyFill="1" applyBorder="1" applyAlignment="1">
      <alignment horizontal="center" vertical="center" wrapText="1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" fontId="22" fillId="0" borderId="79" xfId="0" applyNumberFormat="1" applyFont="1" applyBorder="1" applyAlignment="1">
      <alignment horizontal="center" vertical="center" wrapText="1"/>
    </xf>
    <xf numFmtId="16" fontId="22" fillId="0" borderId="90" xfId="0" applyNumberFormat="1" applyFont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93" xfId="0" applyFill="1" applyBorder="1" applyAlignment="1" applyProtection="1">
      <alignment horizontal="center" vertical="center"/>
      <protection locked="0"/>
    </xf>
    <xf numFmtId="0" fontId="0" fillId="7" borderId="94" xfId="0" applyFill="1" applyBorder="1" applyAlignment="1" applyProtection="1">
      <alignment horizontal="center" vertical="center"/>
      <protection locked="0"/>
    </xf>
    <xf numFmtId="0" fontId="0" fillId="7" borderId="95" xfId="0" applyFill="1" applyBorder="1" applyAlignment="1" applyProtection="1">
      <alignment horizontal="center" vertical="center"/>
      <protection locked="0"/>
    </xf>
    <xf numFmtId="0" fontId="59" fillId="7" borderId="82" xfId="0" applyFont="1" applyFill="1" applyBorder="1" applyAlignment="1">
      <alignment horizontal="center" vertical="center" textRotation="255" wrapText="1"/>
    </xf>
    <xf numFmtId="0" fontId="59" fillId="7" borderId="83" xfId="0" applyFont="1" applyFill="1" applyBorder="1" applyAlignment="1">
      <alignment horizontal="center" vertical="center" textRotation="255" wrapText="1"/>
    </xf>
    <xf numFmtId="0" fontId="59" fillId="7" borderId="84" xfId="0" applyFont="1" applyFill="1" applyBorder="1" applyAlignment="1">
      <alignment horizontal="center" vertical="center" textRotation="255" wrapText="1"/>
    </xf>
    <xf numFmtId="0" fontId="59" fillId="6" borderId="82" xfId="0" applyFont="1" applyFill="1" applyBorder="1" applyAlignment="1">
      <alignment horizontal="center" vertical="center" textRotation="255" wrapText="1"/>
    </xf>
    <xf numFmtId="0" fontId="59" fillId="6" borderId="83" xfId="0" applyFont="1" applyFill="1" applyBorder="1" applyAlignment="1">
      <alignment horizontal="center" vertical="center" textRotation="255" wrapText="1"/>
    </xf>
    <xf numFmtId="0" fontId="59" fillId="6" borderId="84" xfId="0" applyFont="1" applyFill="1" applyBorder="1" applyAlignment="1">
      <alignment horizontal="center" vertical="center" textRotation="255" wrapText="1"/>
    </xf>
    <xf numFmtId="0" fontId="24" fillId="7" borderId="110" xfId="0" applyFont="1" applyFill="1" applyBorder="1" applyAlignment="1">
      <alignment horizontal="center" vertical="center" wrapText="1"/>
    </xf>
    <xf numFmtId="0" fontId="24" fillId="7" borderId="111" xfId="0" applyFont="1" applyFill="1" applyBorder="1" applyAlignment="1">
      <alignment horizontal="center" vertical="center" wrapText="1"/>
    </xf>
    <xf numFmtId="0" fontId="24" fillId="7" borderId="112" xfId="0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106" xfId="0" applyFont="1" applyFill="1" applyBorder="1" applyAlignment="1">
      <alignment horizontal="center" vertical="center" wrapText="1"/>
    </xf>
    <xf numFmtId="0" fontId="24" fillId="7" borderId="104" xfId="0" applyFont="1" applyFill="1" applyBorder="1" applyAlignment="1">
      <alignment horizontal="center" vertical="center" wrapText="1"/>
    </xf>
    <xf numFmtId="0" fontId="24" fillId="7" borderId="105" xfId="0" applyFont="1" applyFill="1" applyBorder="1" applyAlignment="1">
      <alignment horizontal="center" vertical="center" wrapText="1"/>
    </xf>
    <xf numFmtId="0" fontId="24" fillId="7" borderId="107" xfId="0" applyFont="1" applyFill="1" applyBorder="1" applyAlignment="1">
      <alignment horizontal="center" vertical="center" wrapText="1"/>
    </xf>
    <xf numFmtId="2" fontId="47" fillId="7" borderId="113" xfId="0" applyNumberFormat="1" applyFont="1" applyFill="1" applyBorder="1" applyAlignment="1">
      <alignment horizontal="center" vertical="center" wrapText="1"/>
    </xf>
    <xf numFmtId="2" fontId="47" fillId="7" borderId="108" xfId="0" applyNumberFormat="1" applyFont="1" applyFill="1" applyBorder="1" applyAlignment="1">
      <alignment horizontal="center" vertical="center" wrapText="1"/>
    </xf>
    <xf numFmtId="2" fontId="47" fillId="7" borderId="109" xfId="0" applyNumberFormat="1" applyFont="1" applyFill="1" applyBorder="1" applyAlignment="1">
      <alignment horizontal="center" vertical="center" wrapText="1"/>
    </xf>
    <xf numFmtId="0" fontId="24" fillId="6" borderId="118" xfId="0" applyFont="1" applyFill="1" applyBorder="1" applyAlignment="1">
      <alignment horizontal="center" vertical="center" wrapText="1"/>
    </xf>
    <xf numFmtId="0" fontId="24" fillId="6" borderId="119" xfId="0" applyFont="1" applyFill="1" applyBorder="1" applyAlignment="1">
      <alignment horizontal="center" vertical="center" wrapText="1"/>
    </xf>
    <xf numFmtId="0" fontId="24" fillId="6" borderId="120" xfId="0" applyFont="1" applyFill="1" applyBorder="1" applyAlignment="1">
      <alignment horizontal="center" vertical="center" wrapText="1"/>
    </xf>
    <xf numFmtId="0" fontId="24" fillId="6" borderId="48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106" xfId="0" applyFont="1" applyFill="1" applyBorder="1" applyAlignment="1">
      <alignment horizontal="center" vertical="center" wrapText="1"/>
    </xf>
    <xf numFmtId="0" fontId="24" fillId="6" borderId="121" xfId="0" applyFont="1" applyFill="1" applyBorder="1" applyAlignment="1">
      <alignment horizontal="center" vertical="center" wrapText="1"/>
    </xf>
    <xf numFmtId="0" fontId="24" fillId="6" borderId="122" xfId="0" applyFont="1" applyFill="1" applyBorder="1" applyAlignment="1">
      <alignment horizontal="center" vertical="center" wrapText="1"/>
    </xf>
    <xf numFmtId="0" fontId="24" fillId="6" borderId="123" xfId="0" applyFont="1" applyFill="1" applyBorder="1" applyAlignment="1">
      <alignment horizontal="center" vertical="center" wrapText="1"/>
    </xf>
    <xf numFmtId="2" fontId="47" fillId="6" borderId="124" xfId="0" applyNumberFormat="1" applyFont="1" applyFill="1" applyBorder="1" applyAlignment="1">
      <alignment horizontal="center" vertical="center" wrapText="1"/>
    </xf>
    <xf numFmtId="2" fontId="47" fillId="6" borderId="108" xfId="0" applyNumberFormat="1" applyFont="1" applyFill="1" applyBorder="1" applyAlignment="1">
      <alignment horizontal="center" vertical="center" wrapText="1"/>
    </xf>
    <xf numFmtId="2" fontId="47" fillId="6" borderId="125" xfId="0" applyNumberFormat="1" applyFont="1" applyFill="1" applyBorder="1" applyAlignment="1">
      <alignment horizontal="center" vertical="center" wrapText="1"/>
    </xf>
    <xf numFmtId="0" fontId="0" fillId="7" borderId="102" xfId="0" applyFill="1" applyBorder="1" applyAlignment="1">
      <alignment horizontal="center" vertical="center"/>
    </xf>
    <xf numFmtId="0" fontId="0" fillId="7" borderId="103" xfId="0" applyFill="1" applyBorder="1" applyAlignment="1">
      <alignment horizontal="center" vertical="center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99" xfId="0" applyFill="1" applyBorder="1" applyAlignment="1" applyProtection="1">
      <alignment horizontal="center" vertical="center"/>
      <protection locked="0"/>
    </xf>
    <xf numFmtId="0" fontId="0" fillId="7" borderId="100" xfId="0" applyFill="1" applyBorder="1" applyAlignment="1" applyProtection="1">
      <alignment horizontal="center" vertical="center"/>
      <protection locked="0"/>
    </xf>
    <xf numFmtId="0" fontId="0" fillId="7" borderId="101" xfId="0" applyFill="1" applyBorder="1" applyAlignment="1" applyProtection="1">
      <alignment horizontal="center" vertical="center"/>
      <protection locked="0"/>
    </xf>
    <xf numFmtId="0" fontId="22" fillId="7" borderId="64" xfId="0" applyFont="1" applyFill="1" applyBorder="1" applyAlignment="1">
      <alignment horizontal="center" vertical="center" wrapText="1"/>
    </xf>
    <xf numFmtId="0" fontId="22" fillId="7" borderId="91" xfId="0" applyFont="1" applyFill="1" applyBorder="1" applyAlignment="1">
      <alignment horizontal="center" vertical="center" wrapText="1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8" borderId="85" xfId="0" applyFill="1" applyBorder="1" applyAlignment="1">
      <alignment horizontal="center" vertical="center" wrapText="1"/>
    </xf>
    <xf numFmtId="0" fontId="0" fillId="8" borderId="86" xfId="0" applyFill="1" applyBorder="1" applyAlignment="1">
      <alignment horizontal="center" vertical="center" wrapText="1"/>
    </xf>
    <xf numFmtId="0" fontId="0" fillId="8" borderId="87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96" xfId="0" applyFill="1" applyBorder="1" applyAlignment="1" applyProtection="1">
      <alignment horizontal="center" vertical="center"/>
      <protection locked="0"/>
    </xf>
    <xf numFmtId="0" fontId="0" fillId="6" borderId="97" xfId="0" applyFill="1" applyBorder="1" applyAlignment="1" applyProtection="1">
      <alignment horizontal="center" vertical="center"/>
      <protection locked="0"/>
    </xf>
    <xf numFmtId="0" fontId="0" fillId="6" borderId="98" xfId="0" applyFill="1" applyBorder="1" applyAlignment="1" applyProtection="1">
      <alignment horizontal="center" vertical="center"/>
      <protection locked="0"/>
    </xf>
    <xf numFmtId="0" fontId="22" fillId="0" borderId="139" xfId="0" applyFont="1" applyBorder="1" applyAlignment="1">
      <alignment horizontal="center" vertical="center" wrapText="1"/>
    </xf>
    <xf numFmtId="0" fontId="22" fillId="0" borderId="140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4" fontId="15" fillId="4" borderId="18" xfId="0" applyNumberFormat="1" applyFont="1" applyFill="1" applyBorder="1" applyAlignment="1">
      <alignment horizontal="center" vertical="center" wrapText="1"/>
    </xf>
    <xf numFmtId="4" fontId="15" fillId="4" borderId="19" xfId="0" applyNumberFormat="1" applyFont="1" applyFill="1" applyBorder="1" applyAlignment="1">
      <alignment horizontal="center" vertical="center" wrapText="1"/>
    </xf>
    <xf numFmtId="4" fontId="15" fillId="4" borderId="9" xfId="0" applyNumberFormat="1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 wrapText="1"/>
    </xf>
    <xf numFmtId="4" fontId="23" fillId="0" borderId="19" xfId="0" applyNumberFormat="1" applyFont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0" fontId="0" fillId="3" borderId="5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43" fillId="3" borderId="0" xfId="0" applyFont="1" applyFill="1" applyAlignment="1">
      <alignment horizontal="left" vertical="center"/>
    </xf>
    <xf numFmtId="22" fontId="20" fillId="3" borderId="58" xfId="0" applyNumberFormat="1" applyFont="1" applyFill="1" applyBorder="1" applyAlignment="1">
      <alignment horizontal="center" vertical="center" wrapText="1"/>
    </xf>
    <xf numFmtId="22" fontId="20" fillId="3" borderId="6" xfId="0" applyNumberFormat="1" applyFont="1" applyFill="1" applyBorder="1" applyAlignment="1">
      <alignment horizontal="center" vertical="center"/>
    </xf>
    <xf numFmtId="22" fontId="20" fillId="3" borderId="53" xfId="0" applyNumberFormat="1" applyFont="1" applyFill="1" applyBorder="1" applyAlignment="1">
      <alignment horizontal="center" vertical="center"/>
    </xf>
    <xf numFmtId="22" fontId="20" fillId="3" borderId="48" xfId="0" applyNumberFormat="1" applyFont="1" applyFill="1" applyBorder="1" applyAlignment="1">
      <alignment horizontal="center" vertical="center"/>
    </xf>
    <xf numFmtId="22" fontId="20" fillId="3" borderId="0" xfId="0" applyNumberFormat="1" applyFont="1" applyFill="1" applyAlignment="1">
      <alignment horizontal="center" vertical="center"/>
    </xf>
    <xf numFmtId="22" fontId="20" fillId="3" borderId="54" xfId="0" applyNumberFormat="1" applyFont="1" applyFill="1" applyBorder="1" applyAlignment="1">
      <alignment horizontal="center" vertical="center"/>
    </xf>
    <xf numFmtId="22" fontId="20" fillId="3" borderId="59" xfId="0" applyNumberFormat="1" applyFont="1" applyFill="1" applyBorder="1" applyAlignment="1">
      <alignment horizontal="center" vertical="center"/>
    </xf>
    <xf numFmtId="22" fontId="20" fillId="3" borderId="1" xfId="0" applyNumberFormat="1" applyFont="1" applyFill="1" applyBorder="1" applyAlignment="1">
      <alignment horizontal="center" vertical="center"/>
    </xf>
    <xf numFmtId="22" fontId="20" fillId="3" borderId="55" xfId="0" applyNumberFormat="1" applyFont="1" applyFill="1" applyBorder="1" applyAlignment="1">
      <alignment horizontal="center" vertical="center"/>
    </xf>
    <xf numFmtId="0" fontId="46" fillId="3" borderId="48" xfId="0" applyFont="1" applyFill="1" applyBorder="1" applyAlignment="1">
      <alignment horizontal="right" vertical="center"/>
    </xf>
    <xf numFmtId="0" fontId="46" fillId="3" borderId="0" xfId="0" applyFont="1" applyFill="1" applyAlignment="1">
      <alignment horizontal="right" vertical="center"/>
    </xf>
    <xf numFmtId="0" fontId="46" fillId="3" borderId="54" xfId="0" applyFont="1" applyFill="1" applyBorder="1" applyAlignment="1">
      <alignment horizontal="right" vertical="center"/>
    </xf>
    <xf numFmtId="0" fontId="32" fillId="3" borderId="58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3" fillId="3" borderId="48" xfId="0" applyFont="1" applyFill="1" applyBorder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33" fillId="3" borderId="54" xfId="0" applyFont="1" applyFill="1" applyBorder="1" applyAlignment="1">
      <alignment horizontal="left" vertical="top" wrapText="1"/>
    </xf>
    <xf numFmtId="0" fontId="38" fillId="3" borderId="59" xfId="0" applyFont="1" applyFill="1" applyBorder="1" applyAlignment="1">
      <alignment horizontal="center" vertical="top" wrapText="1"/>
    </xf>
    <xf numFmtId="0" fontId="37" fillId="3" borderId="1" xfId="0" applyFont="1" applyFill="1" applyBorder="1" applyAlignment="1">
      <alignment horizontal="center" vertical="top" wrapText="1"/>
    </xf>
    <xf numFmtId="0" fontId="37" fillId="3" borderId="55" xfId="0" applyFont="1" applyFill="1" applyBorder="1" applyAlignment="1">
      <alignment horizontal="center" vertical="top" wrapText="1"/>
    </xf>
    <xf numFmtId="49" fontId="23" fillId="0" borderId="40" xfId="0" applyNumberFormat="1" applyFont="1" applyBorder="1" applyAlignment="1">
      <alignment horizontal="center" vertical="center" textRotation="90" wrapText="1"/>
    </xf>
    <xf numFmtId="49" fontId="23" fillId="0" borderId="42" xfId="0" applyNumberFormat="1" applyFont="1" applyBorder="1" applyAlignment="1">
      <alignment horizontal="center" vertical="center" textRotation="90" wrapText="1"/>
    </xf>
    <xf numFmtId="0" fontId="45" fillId="3" borderId="0" xfId="0" applyFont="1" applyFill="1" applyAlignment="1">
      <alignment vertical="top" wrapText="1"/>
    </xf>
    <xf numFmtId="0" fontId="45" fillId="3" borderId="54" xfId="0" applyFont="1" applyFill="1" applyBorder="1" applyAlignment="1">
      <alignment vertical="top" wrapText="1"/>
    </xf>
    <xf numFmtId="0" fontId="0" fillId="0" borderId="5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128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 textRotation="90" wrapText="1"/>
    </xf>
    <xf numFmtId="49" fontId="2" fillId="0" borderId="4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0" fillId="0" borderId="58" xfId="0" applyFont="1" applyBorder="1" applyAlignment="1" applyProtection="1">
      <alignment horizontal="center" vertical="center"/>
      <protection locked="0"/>
    </xf>
    <xf numFmtId="0" fontId="30" fillId="0" borderId="150" xfId="0" applyFont="1" applyBorder="1" applyAlignment="1" applyProtection="1">
      <alignment horizontal="center" vertical="center"/>
      <protection locked="0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17" fillId="0" borderId="1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4" fontId="13" fillId="0" borderId="132" xfId="0" applyNumberFormat="1" applyFont="1" applyBorder="1" applyAlignment="1">
      <alignment horizontal="center" vertical="center"/>
    </xf>
    <xf numFmtId="4" fontId="13" fillId="0" borderId="133" xfId="0" applyNumberFormat="1" applyFont="1" applyBorder="1" applyAlignment="1">
      <alignment horizontal="center" vertical="center"/>
    </xf>
    <xf numFmtId="4" fontId="13" fillId="0" borderId="134" xfId="0" applyNumberFormat="1" applyFont="1" applyBorder="1" applyAlignment="1">
      <alignment horizontal="center" vertical="center"/>
    </xf>
    <xf numFmtId="0" fontId="59" fillId="0" borderId="147" xfId="0" applyFont="1" applyBorder="1" applyAlignment="1">
      <alignment horizontal="center" vertical="center" textRotation="255" wrapText="1"/>
    </xf>
    <xf numFmtId="0" fontId="59" fillId="0" borderId="130" xfId="0" applyFont="1" applyBorder="1" applyAlignment="1">
      <alignment horizontal="center" vertical="center" textRotation="255" wrapText="1"/>
    </xf>
    <xf numFmtId="0" fontId="59" fillId="0" borderId="148" xfId="0" applyFont="1" applyBorder="1" applyAlignment="1">
      <alignment horizontal="center" vertical="center" textRotation="255" wrapText="1"/>
    </xf>
    <xf numFmtId="0" fontId="59" fillId="0" borderId="149" xfId="0" applyFont="1" applyBorder="1" applyAlignment="1">
      <alignment horizontal="center" vertical="center" textRotation="255" wrapText="1"/>
    </xf>
    <xf numFmtId="0" fontId="0" fillId="0" borderId="143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49" fontId="24" fillId="3" borderId="21" xfId="0" applyNumberFormat="1" applyFont="1" applyFill="1" applyBorder="1" applyAlignment="1">
      <alignment horizontal="center" vertical="center"/>
    </xf>
    <xf numFmtId="49" fontId="24" fillId="3" borderId="19" xfId="0" applyNumberFormat="1" applyFont="1" applyFill="1" applyBorder="1" applyAlignment="1">
      <alignment horizontal="center" vertical="center"/>
    </xf>
    <xf numFmtId="49" fontId="24" fillId="3" borderId="9" xfId="0" applyNumberFormat="1" applyFont="1" applyFill="1" applyBorder="1" applyAlignment="1">
      <alignment horizontal="center" vertical="center"/>
    </xf>
    <xf numFmtId="0" fontId="50" fillId="3" borderId="58" xfId="0" applyFont="1" applyFill="1" applyBorder="1" applyAlignment="1">
      <alignment horizontal="center" wrapText="1"/>
    </xf>
    <xf numFmtId="0" fontId="50" fillId="3" borderId="6" xfId="0" applyFont="1" applyFill="1" applyBorder="1" applyAlignment="1">
      <alignment horizontal="center" wrapText="1"/>
    </xf>
    <xf numFmtId="0" fontId="50" fillId="3" borderId="53" xfId="0" applyFont="1" applyFill="1" applyBorder="1" applyAlignment="1">
      <alignment horizontal="center" wrapText="1"/>
    </xf>
    <xf numFmtId="0" fontId="50" fillId="3" borderId="48" xfId="0" applyFont="1" applyFill="1" applyBorder="1" applyAlignment="1">
      <alignment horizontal="center" wrapText="1"/>
    </xf>
    <xf numFmtId="0" fontId="50" fillId="3" borderId="0" xfId="0" applyFont="1" applyFill="1" applyAlignment="1">
      <alignment horizontal="center" wrapText="1"/>
    </xf>
    <xf numFmtId="0" fontId="50" fillId="3" borderId="54" xfId="0" applyFont="1" applyFill="1" applyBorder="1" applyAlignment="1">
      <alignment horizontal="center" wrapText="1"/>
    </xf>
    <xf numFmtId="0" fontId="50" fillId="3" borderId="59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wrapText="1"/>
    </xf>
    <xf numFmtId="0" fontId="50" fillId="3" borderId="55" xfId="0" applyFont="1" applyFill="1" applyBorder="1" applyAlignment="1">
      <alignment horizontal="center" wrapText="1"/>
    </xf>
    <xf numFmtId="0" fontId="44" fillId="3" borderId="59" xfId="0" applyFont="1" applyFill="1" applyBorder="1" applyAlignment="1">
      <alignment horizontal="right" vertical="center"/>
    </xf>
    <xf numFmtId="0" fontId="44" fillId="3" borderId="1" xfId="0" applyFont="1" applyFill="1" applyBorder="1" applyAlignment="1">
      <alignment horizontal="right" vertical="center"/>
    </xf>
    <xf numFmtId="0" fontId="44" fillId="3" borderId="55" xfId="0" applyFont="1" applyFill="1" applyBorder="1" applyAlignment="1">
      <alignment horizontal="right" vertical="center"/>
    </xf>
    <xf numFmtId="49" fontId="18" fillId="4" borderId="3" xfId="0" applyNumberFormat="1" applyFont="1" applyFill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right" vertical="center" wrapText="1"/>
    </xf>
    <xf numFmtId="0" fontId="30" fillId="4" borderId="3" xfId="0" applyFont="1" applyFill="1" applyBorder="1" applyAlignment="1">
      <alignment horizontal="right" vertical="center" wrapText="1"/>
    </xf>
    <xf numFmtId="0" fontId="30" fillId="4" borderId="4" xfId="0" applyFont="1" applyFill="1" applyBorder="1" applyAlignment="1">
      <alignment horizontal="right" vertical="center" wrapText="1"/>
    </xf>
    <xf numFmtId="0" fontId="30" fillId="4" borderId="5" xfId="0" applyFont="1" applyFill="1" applyBorder="1" applyAlignment="1">
      <alignment horizontal="right" vertical="center" wrapText="1"/>
    </xf>
    <xf numFmtId="49" fontId="42" fillId="3" borderId="5" xfId="0" applyNumberFormat="1" applyFont="1" applyFill="1" applyBorder="1" applyAlignment="1" applyProtection="1">
      <alignment horizontal="center" vertical="center"/>
      <protection locked="0"/>
    </xf>
    <xf numFmtId="49" fontId="42" fillId="3" borderId="8" xfId="0" applyNumberFormat="1" applyFont="1" applyFill="1" applyBorder="1" applyAlignment="1" applyProtection="1">
      <alignment horizontal="center" vertical="center"/>
      <protection locked="0"/>
    </xf>
    <xf numFmtId="0" fontId="24" fillId="4" borderId="36" xfId="0" applyFont="1" applyFill="1" applyBorder="1" applyAlignment="1">
      <alignment horizontal="right" vertical="center"/>
    </xf>
    <xf numFmtId="0" fontId="25" fillId="4" borderId="22" xfId="0" applyFont="1" applyFill="1" applyBorder="1" applyAlignment="1">
      <alignment horizontal="right"/>
    </xf>
    <xf numFmtId="49" fontId="18" fillId="4" borderId="3" xfId="0" applyNumberFormat="1" applyFont="1" applyFill="1" applyBorder="1" applyAlignment="1">
      <alignment horizontal="center" vertical="center" wrapText="1"/>
    </xf>
    <xf numFmtId="0" fontId="30" fillId="3" borderId="5" xfId="0" applyFont="1" applyFill="1" applyBorder="1" applyAlignment="1" applyProtection="1">
      <alignment horizontal="center" vertical="center" wrapText="1"/>
      <protection locked="0"/>
    </xf>
    <xf numFmtId="0" fontId="14" fillId="4" borderId="58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">
    <dxf>
      <fill>
        <patternFill patternType="solid">
          <fgColor rgb="FFFEBC02"/>
          <bgColor indexed="65"/>
        </patternFill>
      </fill>
    </dxf>
  </dxfs>
  <tableStyles count="0" defaultTableStyle="TableStyleMedium9" defaultPivotStyle="PivotStyleLight16"/>
  <colors>
    <mruColors>
      <color rgb="FFFEBC02"/>
      <color rgb="FFFFBC01"/>
      <color rgb="FFC04000"/>
      <color rgb="FF993300"/>
      <color rgb="FFFFD501"/>
      <color rgb="FFFDD303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9"/>
  <sheetViews>
    <sheetView showGridLines="0" topLeftCell="A20" zoomScale="80" zoomScaleNormal="80" workbookViewId="0">
      <selection activeCell="A13" sqref="A13"/>
    </sheetView>
  </sheetViews>
  <sheetFormatPr defaultColWidth="9.140625" defaultRowHeight="15" x14ac:dyDescent="0.25"/>
  <cols>
    <col min="1" max="1" width="3.42578125" style="6" customWidth="1"/>
    <col min="2" max="2" width="3.7109375" style="2" customWidth="1"/>
    <col min="3" max="3" width="20.85546875" customWidth="1"/>
    <col min="4" max="4" width="14.7109375" customWidth="1"/>
    <col min="5" max="6" width="12.7109375" customWidth="1"/>
    <col min="7" max="7" width="6.7109375" customWidth="1"/>
    <col min="8" max="8" width="5.42578125" customWidth="1"/>
    <col min="9" max="10" width="10" customWidth="1"/>
    <col min="11" max="11" width="5.140625" customWidth="1"/>
    <col min="12" max="12" width="5.85546875" customWidth="1"/>
    <col min="13" max="16" width="5.7109375" customWidth="1"/>
    <col min="17" max="17" width="5.28515625" customWidth="1"/>
    <col min="18" max="18" width="5.7109375" customWidth="1"/>
    <col min="19" max="19" width="9.7109375" customWidth="1"/>
    <col min="20" max="20" width="6.7109375" customWidth="1"/>
    <col min="21" max="22" width="7.85546875" bestFit="1" customWidth="1"/>
    <col min="23" max="23" width="9.7109375" customWidth="1"/>
    <col min="24" max="24" width="10.7109375" customWidth="1"/>
    <col min="25" max="25" width="11.5703125" customWidth="1"/>
    <col min="26" max="26" width="19.28515625" customWidth="1"/>
    <col min="27" max="27" width="9.5703125" style="155" customWidth="1"/>
    <col min="28" max="30" width="9.5703125" style="156" customWidth="1"/>
    <col min="31" max="33" width="9.140625" style="132"/>
  </cols>
  <sheetData>
    <row r="1" spans="1:33" ht="15.75" thickBot="1" x14ac:dyDescent="0.3"/>
    <row r="2" spans="1:33" ht="69.599999999999994" customHeight="1" x14ac:dyDescent="0.25">
      <c r="B2" s="328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30"/>
    </row>
    <row r="3" spans="1:33" ht="30" customHeight="1" x14ac:dyDescent="0.4">
      <c r="B3" s="118"/>
      <c r="C3" s="122" t="s">
        <v>0</v>
      </c>
      <c r="D3" s="119"/>
      <c r="E3" s="119"/>
      <c r="H3" s="78"/>
      <c r="I3" s="78"/>
      <c r="J3" s="78"/>
      <c r="K3" s="78"/>
      <c r="O3" s="279" t="s">
        <v>1</v>
      </c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125"/>
    </row>
    <row r="4" spans="1:33" ht="30" customHeight="1" x14ac:dyDescent="0.4">
      <c r="B4" s="118"/>
      <c r="C4" s="122" t="s">
        <v>2</v>
      </c>
      <c r="D4" s="119"/>
      <c r="E4" s="119"/>
      <c r="H4" s="78"/>
      <c r="I4" s="78"/>
      <c r="J4" s="78"/>
      <c r="K4" s="78"/>
      <c r="M4" s="5"/>
      <c r="N4" s="5"/>
      <c r="O4" s="281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126"/>
    </row>
    <row r="5" spans="1:33" ht="30" customHeight="1" x14ac:dyDescent="0.4">
      <c r="B5" s="118"/>
      <c r="C5" s="122" t="s">
        <v>3</v>
      </c>
      <c r="D5" s="119"/>
      <c r="E5" s="119"/>
      <c r="H5" s="78"/>
      <c r="I5" s="78"/>
      <c r="J5" s="78"/>
      <c r="K5" s="78"/>
      <c r="L5" s="13"/>
      <c r="M5" s="5"/>
      <c r="N5" s="5"/>
      <c r="O5" s="281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126"/>
    </row>
    <row r="6" spans="1:33" ht="39.950000000000003" customHeight="1" x14ac:dyDescent="0.25"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283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127"/>
    </row>
    <row r="7" spans="1:33" ht="33" customHeight="1" thickTop="1" thickBot="1" x14ac:dyDescent="0.4">
      <c r="B7" s="308" t="s">
        <v>4</v>
      </c>
      <c r="C7" s="309"/>
      <c r="D7" s="309"/>
      <c r="E7" s="285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7"/>
    </row>
    <row r="8" spans="1:33" s="5" customFormat="1" ht="24.75" customHeight="1" thickTop="1" thickBot="1" x14ac:dyDescent="0.3">
      <c r="A8" s="7"/>
      <c r="B8" s="310" t="s">
        <v>5</v>
      </c>
      <c r="C8" s="311"/>
      <c r="D8" s="288"/>
      <c r="E8" s="289"/>
      <c r="F8" s="289"/>
      <c r="G8" s="289"/>
      <c r="H8" s="290"/>
      <c r="I8" s="351" t="s">
        <v>6</v>
      </c>
      <c r="J8" s="352"/>
      <c r="K8" s="347"/>
      <c r="L8" s="347"/>
      <c r="M8" s="348"/>
      <c r="N8" s="349"/>
      <c r="O8" s="349"/>
      <c r="P8" s="350"/>
      <c r="Q8" s="39" t="s">
        <v>7</v>
      </c>
      <c r="R8" s="355"/>
      <c r="S8" s="356"/>
      <c r="T8" s="356"/>
      <c r="U8" s="356"/>
      <c r="V8" s="356"/>
      <c r="W8" s="356"/>
      <c r="X8" s="356"/>
      <c r="Y8" s="356"/>
      <c r="Z8" s="357"/>
      <c r="AA8" s="157"/>
      <c r="AB8" s="156"/>
      <c r="AC8" s="158"/>
      <c r="AD8" s="158"/>
      <c r="AE8" s="159"/>
      <c r="AF8" s="159"/>
      <c r="AG8" s="159"/>
    </row>
    <row r="9" spans="1:33" s="3" customFormat="1" ht="27" customHeight="1" thickTop="1" thickBot="1" x14ac:dyDescent="0.3">
      <c r="A9" s="8"/>
      <c r="B9" s="291"/>
      <c r="C9" s="292"/>
      <c r="D9" s="292"/>
      <c r="E9" s="292"/>
      <c r="F9" s="292"/>
      <c r="G9" s="292"/>
      <c r="H9" s="292"/>
      <c r="I9" s="292"/>
      <c r="J9" s="293"/>
      <c r="K9" s="305" t="s">
        <v>8</v>
      </c>
      <c r="L9" s="306"/>
      <c r="M9" s="306"/>
      <c r="N9" s="307"/>
      <c r="O9" s="319" t="s">
        <v>9</v>
      </c>
      <c r="P9" s="320"/>
      <c r="Q9" s="320"/>
      <c r="R9" s="321"/>
      <c r="S9" s="108"/>
      <c r="T9" s="108"/>
      <c r="Z9" s="14"/>
      <c r="AA9" s="160"/>
      <c r="AB9" s="161"/>
      <c r="AC9" s="161"/>
      <c r="AD9" s="161"/>
      <c r="AE9" s="161"/>
      <c r="AF9" s="161"/>
      <c r="AG9" s="161"/>
    </row>
    <row r="10" spans="1:33" s="1" customFormat="1" ht="102.6" customHeight="1" thickTop="1" thickBot="1" x14ac:dyDescent="0.3">
      <c r="A10" s="9"/>
      <c r="B10" s="344" t="s">
        <v>10</v>
      </c>
      <c r="C10" s="335" t="s">
        <v>11</v>
      </c>
      <c r="D10" s="336"/>
      <c r="E10" s="335" t="s">
        <v>12</v>
      </c>
      <c r="F10" s="341"/>
      <c r="G10" s="374" t="s">
        <v>13</v>
      </c>
      <c r="H10" s="375"/>
      <c r="I10" s="361" t="s">
        <v>14</v>
      </c>
      <c r="J10" s="324" t="s">
        <v>15</v>
      </c>
      <c r="K10" s="80" t="s">
        <v>16</v>
      </c>
      <c r="L10" s="81" t="s">
        <v>17</v>
      </c>
      <c r="M10" s="145" t="s">
        <v>18</v>
      </c>
      <c r="N10" s="82" t="s">
        <v>19</v>
      </c>
      <c r="O10" s="93" t="s">
        <v>16</v>
      </c>
      <c r="P10" s="94" t="s">
        <v>20</v>
      </c>
      <c r="Q10" s="95" t="s">
        <v>21</v>
      </c>
      <c r="R10" s="146" t="s">
        <v>19</v>
      </c>
      <c r="S10" s="117" t="s">
        <v>22</v>
      </c>
      <c r="T10" s="117" t="s">
        <v>23</v>
      </c>
      <c r="U10" s="128" t="s">
        <v>24</v>
      </c>
      <c r="V10" s="129" t="s">
        <v>25</v>
      </c>
      <c r="W10" s="66" t="s">
        <v>26</v>
      </c>
      <c r="X10" s="106" t="s">
        <v>27</v>
      </c>
      <c r="Y10" s="107" t="s">
        <v>28</v>
      </c>
      <c r="Z10" s="63" t="s">
        <v>29</v>
      </c>
      <c r="AA10" s="162"/>
      <c r="AB10" s="163"/>
      <c r="AC10" s="173"/>
      <c r="AD10" s="163"/>
      <c r="AE10" s="164"/>
      <c r="AF10" s="164"/>
      <c r="AG10" s="164"/>
    </row>
    <row r="11" spans="1:33" s="4" customFormat="1" ht="15.75" customHeight="1" thickTop="1" thickBot="1" x14ac:dyDescent="0.3">
      <c r="A11" s="10"/>
      <c r="B11" s="345"/>
      <c r="C11" s="337"/>
      <c r="D11" s="338"/>
      <c r="E11" s="337"/>
      <c r="F11" s="342"/>
      <c r="G11" s="376"/>
      <c r="H11" s="375"/>
      <c r="I11" s="362"/>
      <c r="J11" s="325"/>
      <c r="K11" s="83">
        <v>155</v>
      </c>
      <c r="L11" s="84">
        <v>120</v>
      </c>
      <c r="M11" s="147">
        <v>105</v>
      </c>
      <c r="N11" s="148">
        <v>100</v>
      </c>
      <c r="O11" s="96">
        <v>133</v>
      </c>
      <c r="P11" s="97">
        <v>98</v>
      </c>
      <c r="Q11" s="98">
        <v>83</v>
      </c>
      <c r="R11" s="98">
        <v>78</v>
      </c>
      <c r="S11" s="114"/>
      <c r="T11" s="303">
        <v>25</v>
      </c>
      <c r="U11" s="294">
        <v>120</v>
      </c>
      <c r="V11" s="294">
        <v>60</v>
      </c>
      <c r="W11" s="296">
        <v>100</v>
      </c>
      <c r="X11" s="61">
        <v>30</v>
      </c>
      <c r="Y11" s="61">
        <v>30</v>
      </c>
      <c r="Z11" s="62" t="s">
        <v>30</v>
      </c>
      <c r="AA11" s="165"/>
      <c r="AB11" s="166"/>
      <c r="AC11" s="166"/>
      <c r="AD11" s="166"/>
      <c r="AE11" s="167"/>
      <c r="AF11" s="167"/>
      <c r="AG11" s="167"/>
    </row>
    <row r="12" spans="1:33" s="4" customFormat="1" ht="29.45" customHeight="1" thickTop="1" thickBot="1" x14ac:dyDescent="0.3">
      <c r="A12" s="10"/>
      <c r="B12" s="346"/>
      <c r="C12" s="339"/>
      <c r="D12" s="340"/>
      <c r="E12" s="339"/>
      <c r="F12" s="343"/>
      <c r="G12" s="312" t="s">
        <v>31</v>
      </c>
      <c r="H12" s="313"/>
      <c r="I12" s="38" t="s">
        <v>32</v>
      </c>
      <c r="J12" s="38" t="s">
        <v>32</v>
      </c>
      <c r="K12" s="85" t="s">
        <v>32</v>
      </c>
      <c r="L12" s="86" t="s">
        <v>32</v>
      </c>
      <c r="M12" s="86" t="s">
        <v>32</v>
      </c>
      <c r="N12" s="86" t="s">
        <v>32</v>
      </c>
      <c r="O12" s="99" t="s">
        <v>32</v>
      </c>
      <c r="P12" s="100" t="s">
        <v>32</v>
      </c>
      <c r="Q12" s="101" t="s">
        <v>32</v>
      </c>
      <c r="R12" s="101" t="s">
        <v>32</v>
      </c>
      <c r="S12" s="115" t="s">
        <v>32</v>
      </c>
      <c r="T12" s="304"/>
      <c r="U12" s="295"/>
      <c r="V12" s="295"/>
      <c r="W12" s="297"/>
      <c r="X12" s="65" t="s">
        <v>32</v>
      </c>
      <c r="Y12" s="64" t="s">
        <v>32</v>
      </c>
      <c r="Z12" s="213"/>
      <c r="AA12" s="165"/>
      <c r="AB12" s="166"/>
      <c r="AC12" s="166"/>
      <c r="AD12" s="166"/>
      <c r="AE12" s="167"/>
      <c r="AF12" s="167"/>
      <c r="AG12" s="167"/>
    </row>
    <row r="13" spans="1:33" s="2" customFormat="1" ht="24.95" customHeight="1" thickTop="1" x14ac:dyDescent="0.25">
      <c r="A13" s="11"/>
      <c r="B13" s="40">
        <v>1</v>
      </c>
      <c r="C13" s="314"/>
      <c r="D13" s="318"/>
      <c r="E13" s="353"/>
      <c r="F13" s="354"/>
      <c r="G13" s="314"/>
      <c r="H13" s="315"/>
      <c r="I13" s="15"/>
      <c r="J13" s="16"/>
      <c r="K13" s="87"/>
      <c r="L13" s="88"/>
      <c r="M13" s="142"/>
      <c r="N13" s="142"/>
      <c r="O13" s="150"/>
      <c r="P13" s="102"/>
      <c r="Q13" s="110"/>
      <c r="R13" s="141"/>
      <c r="S13" s="116"/>
      <c r="T13" s="105"/>
      <c r="U13" s="105"/>
      <c r="V13" s="105"/>
      <c r="W13" s="105"/>
      <c r="X13" s="176"/>
      <c r="Y13" s="177"/>
      <c r="Z13" s="175">
        <f>(J13-I13)*((K13*155)+(L13*120)+(M13*105)+(N13*100)+(O13*133)+(P13*98)+(Q13*83)+(R13*78))+AA13+AB13+AC13+AD13+AE13+AF13</f>
        <v>0</v>
      </c>
      <c r="AA13" s="155">
        <f>IF(Y13="YES",(30),(0))</f>
        <v>0</v>
      </c>
      <c r="AB13" s="155">
        <f>IF(X13="YES",(30),(0))</f>
        <v>0</v>
      </c>
      <c r="AC13" s="155">
        <f t="shared" ref="AC13:AC37" si="0">IF(V13="YES",60,IF(V13="NO",0,0))</f>
        <v>0</v>
      </c>
      <c r="AD13" s="155">
        <f t="shared" ref="AD13:AD37" si="1">IF(U13="YES",120,IF(U13="NO",0,0))</f>
        <v>0</v>
      </c>
      <c r="AE13" s="155">
        <f>IF(T13="YES",25,IF(T13="NO",0,0))</f>
        <v>0</v>
      </c>
      <c r="AF13" s="155">
        <f>IF(W13="YES",100,IF(W13="NO",0,0))</f>
        <v>0</v>
      </c>
      <c r="AG13" s="156"/>
    </row>
    <row r="14" spans="1:33" ht="24.95" customHeight="1" x14ac:dyDescent="0.25">
      <c r="B14" s="41">
        <f>B13+1</f>
        <v>2</v>
      </c>
      <c r="C14" s="266"/>
      <c r="D14" s="267"/>
      <c r="E14" s="268"/>
      <c r="F14" s="269"/>
      <c r="G14" s="266"/>
      <c r="H14" s="272"/>
      <c r="I14" s="15"/>
      <c r="J14" s="16"/>
      <c r="K14" s="89"/>
      <c r="L14" s="90"/>
      <c r="M14" s="143"/>
      <c r="N14" s="143"/>
      <c r="O14" s="149"/>
      <c r="P14" s="103"/>
      <c r="Q14" s="111"/>
      <c r="R14" s="141"/>
      <c r="S14" s="116"/>
      <c r="T14" s="105"/>
      <c r="U14" s="105"/>
      <c r="V14" s="105"/>
      <c r="W14" s="105"/>
      <c r="X14" s="105"/>
      <c r="Y14" s="105"/>
      <c r="Z14" s="175">
        <f>(J14-I14)*((K14*155)+(L14*120)+(M14*105)+(N14*100)+(O14*133)+(P14*98)+(Q14*83)+(R14*78))+AA14+AB14+AC14+AD14+AE14+AF14</f>
        <v>0</v>
      </c>
      <c r="AA14" s="155">
        <f t="shared" ref="AA14:AA37" si="2">IF(Y14="YES",(30),(0))</f>
        <v>0</v>
      </c>
      <c r="AB14" s="155">
        <f t="shared" ref="AB14:AB37" si="3">IF(X14="YES",(30),(0))</f>
        <v>0</v>
      </c>
      <c r="AC14" s="155">
        <f t="shared" si="0"/>
        <v>0</v>
      </c>
      <c r="AD14" s="155">
        <f t="shared" si="1"/>
        <v>0</v>
      </c>
      <c r="AE14" s="155">
        <f t="shared" ref="AE14:AE37" si="4">IF(T14="YES",25,IF(T14="NO",0,0))</f>
        <v>0</v>
      </c>
      <c r="AF14" s="155">
        <f t="shared" ref="AF14:AF37" si="5">IF(W14="YES",100,IF(W14="NO",0,0))</f>
        <v>0</v>
      </c>
    </row>
    <row r="15" spans="1:33" ht="24.95" customHeight="1" x14ac:dyDescent="0.25">
      <c r="B15" s="41">
        <f t="shared" ref="B15:B37" si="6">B14+1</f>
        <v>3</v>
      </c>
      <c r="C15" s="266"/>
      <c r="D15" s="267"/>
      <c r="E15" s="268"/>
      <c r="F15" s="269"/>
      <c r="G15" s="266"/>
      <c r="H15" s="272"/>
      <c r="I15" s="15"/>
      <c r="J15" s="16"/>
      <c r="K15" s="89"/>
      <c r="L15" s="90"/>
      <c r="M15" s="143"/>
      <c r="N15" s="143"/>
      <c r="O15" s="149"/>
      <c r="P15" s="103"/>
      <c r="Q15" s="111"/>
      <c r="R15" s="141"/>
      <c r="S15" s="116"/>
      <c r="T15" s="105"/>
      <c r="U15" s="105"/>
      <c r="V15" s="105"/>
      <c r="W15" s="105"/>
      <c r="X15" s="105"/>
      <c r="Y15" s="105"/>
      <c r="Z15" s="175">
        <f t="shared" ref="Z15:Z36" si="7">(J15-I15)*((K15*155)+(L15*120)+(M15*105)+(N15*100)+(O15*133)+(P15*98)+(Q15*83)+(R15*78))+AA15+AB15+AC15+AD15+AE15+AF15</f>
        <v>0</v>
      </c>
      <c r="AA15" s="155">
        <f t="shared" si="2"/>
        <v>0</v>
      </c>
      <c r="AB15" s="155">
        <f t="shared" si="3"/>
        <v>0</v>
      </c>
      <c r="AC15" s="155">
        <f t="shared" si="0"/>
        <v>0</v>
      </c>
      <c r="AD15" s="155">
        <f t="shared" si="1"/>
        <v>0</v>
      </c>
      <c r="AE15" s="155">
        <f t="shared" si="4"/>
        <v>0</v>
      </c>
      <c r="AF15" s="155">
        <f t="shared" si="5"/>
        <v>0</v>
      </c>
    </row>
    <row r="16" spans="1:33" ht="24.95" customHeight="1" x14ac:dyDescent="0.25">
      <c r="B16" s="41">
        <f t="shared" si="6"/>
        <v>4</v>
      </c>
      <c r="C16" s="266"/>
      <c r="D16" s="267"/>
      <c r="E16" s="268"/>
      <c r="F16" s="269"/>
      <c r="G16" s="266"/>
      <c r="H16" s="272"/>
      <c r="I16" s="15"/>
      <c r="J16" s="16"/>
      <c r="K16" s="89"/>
      <c r="L16" s="90"/>
      <c r="M16" s="143"/>
      <c r="N16" s="143"/>
      <c r="O16" s="149"/>
      <c r="P16" s="103"/>
      <c r="Q16" s="111"/>
      <c r="R16" s="141"/>
      <c r="S16" s="116"/>
      <c r="T16" s="105"/>
      <c r="U16" s="105"/>
      <c r="V16" s="105"/>
      <c r="W16" s="105"/>
      <c r="X16" s="105"/>
      <c r="Y16" s="105"/>
      <c r="Z16" s="175">
        <f t="shared" si="7"/>
        <v>0</v>
      </c>
      <c r="AA16" s="155">
        <f t="shared" si="2"/>
        <v>0</v>
      </c>
      <c r="AB16" s="155">
        <f t="shared" si="3"/>
        <v>0</v>
      </c>
      <c r="AC16" s="155">
        <f t="shared" si="0"/>
        <v>0</v>
      </c>
      <c r="AD16" s="155">
        <f t="shared" si="1"/>
        <v>0</v>
      </c>
      <c r="AE16" s="155">
        <f t="shared" si="4"/>
        <v>0</v>
      </c>
      <c r="AF16" s="155">
        <f t="shared" si="5"/>
        <v>0</v>
      </c>
    </row>
    <row r="17" spans="2:32" ht="24.95" customHeight="1" x14ac:dyDescent="0.25">
      <c r="B17" s="41">
        <f t="shared" si="6"/>
        <v>5</v>
      </c>
      <c r="C17" s="266"/>
      <c r="D17" s="267"/>
      <c r="E17" s="268"/>
      <c r="F17" s="269"/>
      <c r="G17" s="266"/>
      <c r="H17" s="272"/>
      <c r="I17" s="15"/>
      <c r="J17" s="16"/>
      <c r="K17" s="89"/>
      <c r="L17" s="90"/>
      <c r="M17" s="143"/>
      <c r="N17" s="143"/>
      <c r="O17" s="149"/>
      <c r="P17" s="103"/>
      <c r="Q17" s="111"/>
      <c r="R17" s="141"/>
      <c r="S17" s="116"/>
      <c r="T17" s="105"/>
      <c r="U17" s="105"/>
      <c r="V17" s="105"/>
      <c r="W17" s="105"/>
      <c r="X17" s="105"/>
      <c r="Y17" s="105"/>
      <c r="Z17" s="175">
        <f t="shared" si="7"/>
        <v>0</v>
      </c>
      <c r="AA17" s="155">
        <f t="shared" si="2"/>
        <v>0</v>
      </c>
      <c r="AB17" s="155">
        <f t="shared" si="3"/>
        <v>0</v>
      </c>
      <c r="AC17" s="155">
        <f t="shared" si="0"/>
        <v>0</v>
      </c>
      <c r="AD17" s="155">
        <f t="shared" si="1"/>
        <v>0</v>
      </c>
      <c r="AE17" s="155">
        <f t="shared" si="4"/>
        <v>0</v>
      </c>
      <c r="AF17" s="155">
        <f t="shared" si="5"/>
        <v>0</v>
      </c>
    </row>
    <row r="18" spans="2:32" ht="24.95" customHeight="1" x14ac:dyDescent="0.25">
      <c r="B18" s="41">
        <f t="shared" si="6"/>
        <v>6</v>
      </c>
      <c r="C18" s="266"/>
      <c r="D18" s="267"/>
      <c r="E18" s="268"/>
      <c r="F18" s="269"/>
      <c r="G18" s="266"/>
      <c r="H18" s="272"/>
      <c r="I18" s="15"/>
      <c r="J18" s="16"/>
      <c r="K18" s="89"/>
      <c r="L18" s="90"/>
      <c r="M18" s="143"/>
      <c r="N18" s="143"/>
      <c r="O18" s="149"/>
      <c r="P18" s="103"/>
      <c r="Q18" s="111"/>
      <c r="R18" s="141"/>
      <c r="S18" s="116"/>
      <c r="T18" s="105"/>
      <c r="U18" s="105"/>
      <c r="V18" s="105"/>
      <c r="W18" s="105"/>
      <c r="X18" s="105"/>
      <c r="Y18" s="105"/>
      <c r="Z18" s="175">
        <f t="shared" si="7"/>
        <v>0</v>
      </c>
      <c r="AA18" s="155">
        <f t="shared" si="2"/>
        <v>0</v>
      </c>
      <c r="AB18" s="155">
        <f t="shared" si="3"/>
        <v>0</v>
      </c>
      <c r="AC18" s="155">
        <f t="shared" si="0"/>
        <v>0</v>
      </c>
      <c r="AD18" s="155">
        <f t="shared" si="1"/>
        <v>0</v>
      </c>
      <c r="AE18" s="155">
        <f t="shared" si="4"/>
        <v>0</v>
      </c>
      <c r="AF18" s="155">
        <f t="shared" si="5"/>
        <v>0</v>
      </c>
    </row>
    <row r="19" spans="2:32" ht="24.95" customHeight="1" x14ac:dyDescent="0.25">
      <c r="B19" s="41">
        <f t="shared" si="6"/>
        <v>7</v>
      </c>
      <c r="C19" s="266"/>
      <c r="D19" s="267"/>
      <c r="E19" s="268"/>
      <c r="F19" s="269"/>
      <c r="G19" s="266"/>
      <c r="H19" s="272"/>
      <c r="I19" s="15"/>
      <c r="J19" s="16"/>
      <c r="K19" s="89"/>
      <c r="L19" s="90"/>
      <c r="M19" s="143"/>
      <c r="N19" s="143"/>
      <c r="O19" s="149"/>
      <c r="P19" s="103"/>
      <c r="Q19" s="111"/>
      <c r="R19" s="141"/>
      <c r="S19" s="116"/>
      <c r="T19" s="105"/>
      <c r="U19" s="105"/>
      <c r="V19" s="105"/>
      <c r="W19" s="105"/>
      <c r="X19" s="105"/>
      <c r="Y19" s="105"/>
      <c r="Z19" s="175">
        <f t="shared" si="7"/>
        <v>0</v>
      </c>
      <c r="AA19" s="155">
        <f t="shared" si="2"/>
        <v>0</v>
      </c>
      <c r="AB19" s="155">
        <f t="shared" si="3"/>
        <v>0</v>
      </c>
      <c r="AC19" s="155">
        <f t="shared" si="0"/>
        <v>0</v>
      </c>
      <c r="AD19" s="155">
        <f t="shared" si="1"/>
        <v>0</v>
      </c>
      <c r="AE19" s="155">
        <f t="shared" si="4"/>
        <v>0</v>
      </c>
      <c r="AF19" s="155">
        <f t="shared" si="5"/>
        <v>0</v>
      </c>
    </row>
    <row r="20" spans="2:32" ht="24.95" customHeight="1" x14ac:dyDescent="0.25">
      <c r="B20" s="41">
        <f t="shared" si="6"/>
        <v>8</v>
      </c>
      <c r="C20" s="266"/>
      <c r="D20" s="267"/>
      <c r="E20" s="268"/>
      <c r="F20" s="269"/>
      <c r="G20" s="266"/>
      <c r="H20" s="272"/>
      <c r="I20" s="15"/>
      <c r="J20" s="16"/>
      <c r="K20" s="89"/>
      <c r="L20" s="90"/>
      <c r="M20" s="143"/>
      <c r="N20" s="143"/>
      <c r="O20" s="149"/>
      <c r="P20" s="103"/>
      <c r="Q20" s="111"/>
      <c r="R20" s="141"/>
      <c r="S20" s="116"/>
      <c r="T20" s="105"/>
      <c r="U20" s="105"/>
      <c r="V20" s="105"/>
      <c r="W20" s="105"/>
      <c r="X20" s="105"/>
      <c r="Y20" s="105"/>
      <c r="Z20" s="175">
        <f t="shared" si="7"/>
        <v>0</v>
      </c>
      <c r="AA20" s="155">
        <f t="shared" si="2"/>
        <v>0</v>
      </c>
      <c r="AB20" s="155">
        <f t="shared" si="3"/>
        <v>0</v>
      </c>
      <c r="AC20" s="155">
        <f t="shared" si="0"/>
        <v>0</v>
      </c>
      <c r="AD20" s="155">
        <f t="shared" si="1"/>
        <v>0</v>
      </c>
      <c r="AE20" s="155">
        <f t="shared" si="4"/>
        <v>0</v>
      </c>
      <c r="AF20" s="155">
        <f t="shared" si="5"/>
        <v>0</v>
      </c>
    </row>
    <row r="21" spans="2:32" ht="24.95" customHeight="1" x14ac:dyDescent="0.25">
      <c r="B21" s="41">
        <f t="shared" si="6"/>
        <v>9</v>
      </c>
      <c r="C21" s="266"/>
      <c r="D21" s="267"/>
      <c r="E21" s="268"/>
      <c r="F21" s="269"/>
      <c r="G21" s="266"/>
      <c r="H21" s="272"/>
      <c r="I21" s="15"/>
      <c r="J21" s="16"/>
      <c r="K21" s="89"/>
      <c r="L21" s="90"/>
      <c r="M21" s="143"/>
      <c r="N21" s="143"/>
      <c r="O21" s="149"/>
      <c r="P21" s="103"/>
      <c r="Q21" s="111"/>
      <c r="R21" s="141"/>
      <c r="S21" s="116"/>
      <c r="T21" s="105"/>
      <c r="U21" s="105"/>
      <c r="V21" s="105"/>
      <c r="W21" s="105"/>
      <c r="X21" s="105"/>
      <c r="Y21" s="105"/>
      <c r="Z21" s="175">
        <f t="shared" si="7"/>
        <v>0</v>
      </c>
      <c r="AA21" s="155">
        <f t="shared" si="2"/>
        <v>0</v>
      </c>
      <c r="AB21" s="155">
        <f t="shared" si="3"/>
        <v>0</v>
      </c>
      <c r="AC21" s="155">
        <f t="shared" si="0"/>
        <v>0</v>
      </c>
      <c r="AD21" s="155">
        <f t="shared" si="1"/>
        <v>0</v>
      </c>
      <c r="AE21" s="155">
        <f t="shared" si="4"/>
        <v>0</v>
      </c>
      <c r="AF21" s="155">
        <f t="shared" si="5"/>
        <v>0</v>
      </c>
    </row>
    <row r="22" spans="2:32" ht="24.95" customHeight="1" x14ac:dyDescent="0.25">
      <c r="B22" s="41">
        <f t="shared" si="6"/>
        <v>10</v>
      </c>
      <c r="C22" s="266"/>
      <c r="D22" s="267"/>
      <c r="E22" s="268"/>
      <c r="F22" s="269"/>
      <c r="G22" s="266"/>
      <c r="H22" s="272"/>
      <c r="I22" s="15"/>
      <c r="J22" s="16"/>
      <c r="K22" s="89"/>
      <c r="L22" s="90"/>
      <c r="M22" s="143"/>
      <c r="N22" s="143"/>
      <c r="O22" s="149"/>
      <c r="P22" s="103"/>
      <c r="Q22" s="111"/>
      <c r="R22" s="141"/>
      <c r="S22" s="116"/>
      <c r="T22" s="105"/>
      <c r="U22" s="105"/>
      <c r="V22" s="105"/>
      <c r="W22" s="105"/>
      <c r="X22" s="105"/>
      <c r="Y22" s="105"/>
      <c r="Z22" s="175">
        <f t="shared" si="7"/>
        <v>0</v>
      </c>
      <c r="AA22" s="155">
        <f t="shared" si="2"/>
        <v>0</v>
      </c>
      <c r="AB22" s="155">
        <f t="shared" si="3"/>
        <v>0</v>
      </c>
      <c r="AC22" s="155">
        <f t="shared" si="0"/>
        <v>0</v>
      </c>
      <c r="AD22" s="155">
        <f t="shared" si="1"/>
        <v>0</v>
      </c>
      <c r="AE22" s="155">
        <f t="shared" si="4"/>
        <v>0</v>
      </c>
      <c r="AF22" s="155">
        <f t="shared" si="5"/>
        <v>0</v>
      </c>
    </row>
    <row r="23" spans="2:32" ht="24.95" customHeight="1" x14ac:dyDescent="0.25">
      <c r="B23" s="41">
        <f t="shared" si="6"/>
        <v>11</v>
      </c>
      <c r="C23" s="266"/>
      <c r="D23" s="267"/>
      <c r="E23" s="268"/>
      <c r="F23" s="269"/>
      <c r="G23" s="266"/>
      <c r="H23" s="272"/>
      <c r="I23" s="15"/>
      <c r="J23" s="16"/>
      <c r="K23" s="89"/>
      <c r="L23" s="90"/>
      <c r="M23" s="143"/>
      <c r="N23" s="143"/>
      <c r="O23" s="149"/>
      <c r="P23" s="103"/>
      <c r="Q23" s="111"/>
      <c r="R23" s="141"/>
      <c r="S23" s="116"/>
      <c r="T23" s="105"/>
      <c r="U23" s="105"/>
      <c r="V23" s="105"/>
      <c r="W23" s="105"/>
      <c r="X23" s="105"/>
      <c r="Y23" s="105"/>
      <c r="Z23" s="175">
        <f t="shared" si="7"/>
        <v>0</v>
      </c>
      <c r="AA23" s="155">
        <f t="shared" si="2"/>
        <v>0</v>
      </c>
      <c r="AB23" s="155">
        <f t="shared" si="3"/>
        <v>0</v>
      </c>
      <c r="AC23" s="155">
        <f t="shared" si="0"/>
        <v>0</v>
      </c>
      <c r="AD23" s="155">
        <f t="shared" si="1"/>
        <v>0</v>
      </c>
      <c r="AE23" s="155">
        <f t="shared" si="4"/>
        <v>0</v>
      </c>
      <c r="AF23" s="155">
        <f t="shared" si="5"/>
        <v>0</v>
      </c>
    </row>
    <row r="24" spans="2:32" ht="24.95" customHeight="1" x14ac:dyDescent="0.25">
      <c r="B24" s="41">
        <f t="shared" si="6"/>
        <v>12</v>
      </c>
      <c r="C24" s="266"/>
      <c r="D24" s="267"/>
      <c r="E24" s="268"/>
      <c r="F24" s="269"/>
      <c r="G24" s="266"/>
      <c r="H24" s="272"/>
      <c r="I24" s="15"/>
      <c r="J24" s="16"/>
      <c r="K24" s="89"/>
      <c r="L24" s="90"/>
      <c r="M24" s="143"/>
      <c r="N24" s="143"/>
      <c r="O24" s="149"/>
      <c r="P24" s="103"/>
      <c r="Q24" s="111"/>
      <c r="R24" s="141"/>
      <c r="S24" s="116"/>
      <c r="T24" s="105"/>
      <c r="U24" s="105"/>
      <c r="V24" s="105"/>
      <c r="W24" s="105"/>
      <c r="X24" s="105"/>
      <c r="Y24" s="105"/>
      <c r="Z24" s="175">
        <f t="shared" si="7"/>
        <v>0</v>
      </c>
      <c r="AA24" s="155">
        <f t="shared" si="2"/>
        <v>0</v>
      </c>
      <c r="AB24" s="155">
        <f t="shared" si="3"/>
        <v>0</v>
      </c>
      <c r="AC24" s="155">
        <f t="shared" si="0"/>
        <v>0</v>
      </c>
      <c r="AD24" s="155">
        <f t="shared" si="1"/>
        <v>0</v>
      </c>
      <c r="AE24" s="155">
        <f t="shared" si="4"/>
        <v>0</v>
      </c>
      <c r="AF24" s="155">
        <f t="shared" si="5"/>
        <v>0</v>
      </c>
    </row>
    <row r="25" spans="2:32" ht="24.95" customHeight="1" x14ac:dyDescent="0.25">
      <c r="B25" s="41">
        <f t="shared" si="6"/>
        <v>13</v>
      </c>
      <c r="C25" s="266"/>
      <c r="D25" s="267"/>
      <c r="E25" s="268"/>
      <c r="F25" s="269"/>
      <c r="G25" s="266"/>
      <c r="H25" s="272"/>
      <c r="I25" s="15"/>
      <c r="J25" s="16"/>
      <c r="K25" s="89"/>
      <c r="L25" s="90"/>
      <c r="M25" s="143"/>
      <c r="N25" s="143"/>
      <c r="O25" s="149"/>
      <c r="P25" s="103"/>
      <c r="Q25" s="111"/>
      <c r="R25" s="141"/>
      <c r="S25" s="116"/>
      <c r="T25" s="105"/>
      <c r="U25" s="105"/>
      <c r="V25" s="105"/>
      <c r="W25" s="105"/>
      <c r="X25" s="105"/>
      <c r="Y25" s="105"/>
      <c r="Z25" s="175">
        <f t="shared" si="7"/>
        <v>0</v>
      </c>
      <c r="AA25" s="155">
        <f t="shared" si="2"/>
        <v>0</v>
      </c>
      <c r="AB25" s="155">
        <f t="shared" si="3"/>
        <v>0</v>
      </c>
      <c r="AC25" s="155">
        <f t="shared" si="0"/>
        <v>0</v>
      </c>
      <c r="AD25" s="155">
        <f t="shared" si="1"/>
        <v>0</v>
      </c>
      <c r="AE25" s="155">
        <f t="shared" si="4"/>
        <v>0</v>
      </c>
      <c r="AF25" s="155">
        <f t="shared" si="5"/>
        <v>0</v>
      </c>
    </row>
    <row r="26" spans="2:32" ht="24.95" customHeight="1" x14ac:dyDescent="0.25">
      <c r="B26" s="41">
        <f t="shared" si="6"/>
        <v>14</v>
      </c>
      <c r="C26" s="266"/>
      <c r="D26" s="267"/>
      <c r="E26" s="268"/>
      <c r="F26" s="269"/>
      <c r="G26" s="266"/>
      <c r="H26" s="272"/>
      <c r="I26" s="15"/>
      <c r="J26" s="16"/>
      <c r="K26" s="89"/>
      <c r="L26" s="90"/>
      <c r="M26" s="143"/>
      <c r="N26" s="143"/>
      <c r="O26" s="149"/>
      <c r="P26" s="103"/>
      <c r="Q26" s="111"/>
      <c r="R26" s="141"/>
      <c r="S26" s="116"/>
      <c r="T26" s="105"/>
      <c r="U26" s="105"/>
      <c r="V26" s="105"/>
      <c r="W26" s="105"/>
      <c r="X26" s="105"/>
      <c r="Y26" s="105"/>
      <c r="Z26" s="175">
        <f t="shared" si="7"/>
        <v>0</v>
      </c>
      <c r="AA26" s="155">
        <f t="shared" si="2"/>
        <v>0</v>
      </c>
      <c r="AB26" s="155">
        <f t="shared" si="3"/>
        <v>0</v>
      </c>
      <c r="AC26" s="155">
        <f t="shared" si="0"/>
        <v>0</v>
      </c>
      <c r="AD26" s="155">
        <f t="shared" si="1"/>
        <v>0</v>
      </c>
      <c r="AE26" s="155">
        <f t="shared" si="4"/>
        <v>0</v>
      </c>
      <c r="AF26" s="155">
        <f t="shared" si="5"/>
        <v>0</v>
      </c>
    </row>
    <row r="27" spans="2:32" ht="24.95" customHeight="1" x14ac:dyDescent="0.25">
      <c r="B27" s="41">
        <f t="shared" si="6"/>
        <v>15</v>
      </c>
      <c r="C27" s="266"/>
      <c r="D27" s="267"/>
      <c r="E27" s="268"/>
      <c r="F27" s="269"/>
      <c r="G27" s="266"/>
      <c r="H27" s="272"/>
      <c r="I27" s="15"/>
      <c r="J27" s="16"/>
      <c r="K27" s="89"/>
      <c r="L27" s="90"/>
      <c r="M27" s="143"/>
      <c r="N27" s="143"/>
      <c r="O27" s="149"/>
      <c r="P27" s="103"/>
      <c r="Q27" s="111"/>
      <c r="R27" s="141"/>
      <c r="S27" s="116"/>
      <c r="T27" s="105"/>
      <c r="U27" s="105"/>
      <c r="V27" s="105"/>
      <c r="W27" s="105"/>
      <c r="X27" s="105"/>
      <c r="Y27" s="105"/>
      <c r="Z27" s="175">
        <f t="shared" si="7"/>
        <v>0</v>
      </c>
      <c r="AA27" s="155">
        <f t="shared" si="2"/>
        <v>0</v>
      </c>
      <c r="AB27" s="155">
        <f t="shared" si="3"/>
        <v>0</v>
      </c>
      <c r="AC27" s="155">
        <f t="shared" si="0"/>
        <v>0</v>
      </c>
      <c r="AD27" s="155">
        <f t="shared" si="1"/>
        <v>0</v>
      </c>
      <c r="AE27" s="155">
        <f t="shared" si="4"/>
        <v>0</v>
      </c>
      <c r="AF27" s="155">
        <f t="shared" si="5"/>
        <v>0</v>
      </c>
    </row>
    <row r="28" spans="2:32" ht="24.95" customHeight="1" x14ac:dyDescent="0.25">
      <c r="B28" s="42">
        <f t="shared" si="6"/>
        <v>16</v>
      </c>
      <c r="C28" s="327"/>
      <c r="D28" s="317"/>
      <c r="E28" s="316"/>
      <c r="F28" s="317"/>
      <c r="G28" s="270"/>
      <c r="H28" s="326"/>
      <c r="I28" s="253"/>
      <c r="J28" s="254"/>
      <c r="K28" s="255"/>
      <c r="L28" s="256"/>
      <c r="M28" s="257"/>
      <c r="N28" s="257"/>
      <c r="O28" s="258"/>
      <c r="P28" s="259"/>
      <c r="Q28" s="260"/>
      <c r="R28" s="261"/>
      <c r="S28" s="262"/>
      <c r="T28" s="263"/>
      <c r="U28" s="263"/>
      <c r="V28" s="263"/>
      <c r="W28" s="263"/>
      <c r="X28" s="263"/>
      <c r="Y28" s="263"/>
      <c r="Z28" s="175">
        <f t="shared" si="7"/>
        <v>0</v>
      </c>
      <c r="AA28" s="155">
        <f t="shared" si="2"/>
        <v>0</v>
      </c>
      <c r="AB28" s="155">
        <f t="shared" si="3"/>
        <v>0</v>
      </c>
      <c r="AC28" s="155">
        <f t="shared" si="0"/>
        <v>0</v>
      </c>
      <c r="AD28" s="155">
        <f t="shared" si="1"/>
        <v>0</v>
      </c>
      <c r="AE28" s="155">
        <f t="shared" si="4"/>
        <v>0</v>
      </c>
      <c r="AF28" s="155">
        <f t="shared" si="5"/>
        <v>0</v>
      </c>
    </row>
    <row r="29" spans="2:32" ht="24.95" customHeight="1" x14ac:dyDescent="0.25">
      <c r="B29" s="242">
        <f t="shared" si="6"/>
        <v>17</v>
      </c>
      <c r="C29" s="298"/>
      <c r="D29" s="299"/>
      <c r="E29" s="300"/>
      <c r="F29" s="299"/>
      <c r="G29" s="301"/>
      <c r="H29" s="302"/>
      <c r="I29" s="243"/>
      <c r="J29" s="244"/>
      <c r="K29" s="245"/>
      <c r="L29" s="246"/>
      <c r="M29" s="247"/>
      <c r="N29" s="247"/>
      <c r="O29" s="248"/>
      <c r="P29" s="249"/>
      <c r="Q29" s="250"/>
      <c r="R29" s="250"/>
      <c r="S29" s="251"/>
      <c r="T29" s="252"/>
      <c r="U29" s="252"/>
      <c r="V29" s="252"/>
      <c r="W29" s="252"/>
      <c r="X29" s="252"/>
      <c r="Y29" s="252"/>
      <c r="Z29" s="175">
        <f t="shared" si="7"/>
        <v>0</v>
      </c>
      <c r="AA29" s="155">
        <f t="shared" si="2"/>
        <v>0</v>
      </c>
      <c r="AB29" s="155">
        <f t="shared" si="3"/>
        <v>0</v>
      </c>
      <c r="AC29" s="155">
        <f t="shared" si="0"/>
        <v>0</v>
      </c>
      <c r="AD29" s="155">
        <f t="shared" si="1"/>
        <v>0</v>
      </c>
      <c r="AE29" s="155">
        <f t="shared" si="4"/>
        <v>0</v>
      </c>
      <c r="AF29" s="155">
        <f t="shared" si="5"/>
        <v>0</v>
      </c>
    </row>
    <row r="30" spans="2:32" ht="24.95" customHeight="1" x14ac:dyDescent="0.25">
      <c r="B30" s="41">
        <f t="shared" si="6"/>
        <v>18</v>
      </c>
      <c r="C30" s="266"/>
      <c r="D30" s="267"/>
      <c r="E30" s="268"/>
      <c r="F30" s="269"/>
      <c r="G30" s="266"/>
      <c r="H30" s="272"/>
      <c r="I30" s="15"/>
      <c r="J30" s="16"/>
      <c r="K30" s="89"/>
      <c r="L30" s="90"/>
      <c r="M30" s="143"/>
      <c r="N30" s="143"/>
      <c r="O30" s="149"/>
      <c r="P30" s="103"/>
      <c r="Q30" s="111"/>
      <c r="R30" s="141"/>
      <c r="S30" s="116"/>
      <c r="T30" s="105"/>
      <c r="U30" s="105"/>
      <c r="V30" s="105"/>
      <c r="W30" s="105"/>
      <c r="X30" s="105"/>
      <c r="Y30" s="105"/>
      <c r="Z30" s="175">
        <f t="shared" si="7"/>
        <v>0</v>
      </c>
      <c r="AA30" s="155">
        <f t="shared" si="2"/>
        <v>0</v>
      </c>
      <c r="AB30" s="155">
        <f t="shared" si="3"/>
        <v>0</v>
      </c>
      <c r="AC30" s="155">
        <f t="shared" si="0"/>
        <v>0</v>
      </c>
      <c r="AD30" s="155">
        <f t="shared" si="1"/>
        <v>0</v>
      </c>
      <c r="AE30" s="155">
        <f t="shared" si="4"/>
        <v>0</v>
      </c>
      <c r="AF30" s="155">
        <f t="shared" si="5"/>
        <v>0</v>
      </c>
    </row>
    <row r="31" spans="2:32" ht="24.95" customHeight="1" x14ac:dyDescent="0.25">
      <c r="B31" s="41">
        <f t="shared" si="6"/>
        <v>19</v>
      </c>
      <c r="C31" s="266"/>
      <c r="D31" s="267"/>
      <c r="E31" s="268"/>
      <c r="F31" s="269"/>
      <c r="G31" s="266"/>
      <c r="H31" s="272"/>
      <c r="I31" s="15"/>
      <c r="J31" s="16"/>
      <c r="K31" s="89"/>
      <c r="L31" s="90"/>
      <c r="M31" s="143"/>
      <c r="N31" s="143"/>
      <c r="O31" s="149"/>
      <c r="P31" s="103"/>
      <c r="Q31" s="111"/>
      <c r="R31" s="141"/>
      <c r="S31" s="116"/>
      <c r="T31" s="105"/>
      <c r="U31" s="105"/>
      <c r="V31" s="105"/>
      <c r="W31" s="105"/>
      <c r="X31" s="105"/>
      <c r="Y31" s="105"/>
      <c r="Z31" s="175">
        <f t="shared" si="7"/>
        <v>0</v>
      </c>
      <c r="AA31" s="155">
        <f t="shared" si="2"/>
        <v>0</v>
      </c>
      <c r="AB31" s="155">
        <f t="shared" si="3"/>
        <v>0</v>
      </c>
      <c r="AC31" s="155">
        <f t="shared" si="0"/>
        <v>0</v>
      </c>
      <c r="AD31" s="155">
        <f t="shared" si="1"/>
        <v>0</v>
      </c>
      <c r="AE31" s="155">
        <f t="shared" si="4"/>
        <v>0</v>
      </c>
      <c r="AF31" s="155">
        <f t="shared" si="5"/>
        <v>0</v>
      </c>
    </row>
    <row r="32" spans="2:32" ht="24.95" customHeight="1" x14ac:dyDescent="0.25">
      <c r="B32" s="41">
        <f t="shared" si="6"/>
        <v>20</v>
      </c>
      <c r="C32" s="266"/>
      <c r="D32" s="267"/>
      <c r="E32" s="268"/>
      <c r="F32" s="269"/>
      <c r="G32" s="266"/>
      <c r="H32" s="272"/>
      <c r="I32" s="15"/>
      <c r="J32" s="16"/>
      <c r="K32" s="89"/>
      <c r="L32" s="90"/>
      <c r="M32" s="143"/>
      <c r="N32" s="143"/>
      <c r="O32" s="149"/>
      <c r="P32" s="103"/>
      <c r="Q32" s="111"/>
      <c r="R32" s="141"/>
      <c r="S32" s="116"/>
      <c r="T32" s="105"/>
      <c r="U32" s="105"/>
      <c r="V32" s="105"/>
      <c r="W32" s="105"/>
      <c r="X32" s="105"/>
      <c r="Y32" s="105"/>
      <c r="Z32" s="175">
        <f t="shared" si="7"/>
        <v>0</v>
      </c>
      <c r="AA32" s="155">
        <f t="shared" si="2"/>
        <v>0</v>
      </c>
      <c r="AB32" s="155">
        <f t="shared" si="3"/>
        <v>0</v>
      </c>
      <c r="AC32" s="155">
        <f t="shared" si="0"/>
        <v>0</v>
      </c>
      <c r="AD32" s="155">
        <f t="shared" si="1"/>
        <v>0</v>
      </c>
      <c r="AE32" s="155">
        <f t="shared" si="4"/>
        <v>0</v>
      </c>
      <c r="AF32" s="155">
        <f t="shared" si="5"/>
        <v>0</v>
      </c>
    </row>
    <row r="33" spans="1:32" ht="24.95" customHeight="1" x14ac:dyDescent="0.25">
      <c r="B33" s="41">
        <f t="shared" si="6"/>
        <v>21</v>
      </c>
      <c r="C33" s="266"/>
      <c r="D33" s="267"/>
      <c r="E33" s="268"/>
      <c r="F33" s="269"/>
      <c r="G33" s="266"/>
      <c r="H33" s="272"/>
      <c r="I33" s="15"/>
      <c r="J33" s="16"/>
      <c r="K33" s="89"/>
      <c r="L33" s="90"/>
      <c r="M33" s="143"/>
      <c r="N33" s="143"/>
      <c r="O33" s="149"/>
      <c r="P33" s="103"/>
      <c r="Q33" s="111"/>
      <c r="R33" s="141"/>
      <c r="S33" s="116"/>
      <c r="T33" s="105"/>
      <c r="U33" s="105"/>
      <c r="V33" s="105"/>
      <c r="W33" s="105"/>
      <c r="X33" s="105"/>
      <c r="Y33" s="105"/>
      <c r="Z33" s="175">
        <f t="shared" si="7"/>
        <v>0</v>
      </c>
      <c r="AA33" s="155">
        <f t="shared" si="2"/>
        <v>0</v>
      </c>
      <c r="AB33" s="155">
        <f t="shared" si="3"/>
        <v>0</v>
      </c>
      <c r="AC33" s="155">
        <f t="shared" si="0"/>
        <v>0</v>
      </c>
      <c r="AD33" s="155">
        <f t="shared" si="1"/>
        <v>0</v>
      </c>
      <c r="AE33" s="155">
        <f t="shared" si="4"/>
        <v>0</v>
      </c>
      <c r="AF33" s="155">
        <f t="shared" si="5"/>
        <v>0</v>
      </c>
    </row>
    <row r="34" spans="1:32" ht="24.95" customHeight="1" x14ac:dyDescent="0.25">
      <c r="B34" s="41">
        <f t="shared" si="6"/>
        <v>22</v>
      </c>
      <c r="C34" s="266"/>
      <c r="D34" s="267"/>
      <c r="E34" s="268"/>
      <c r="F34" s="269"/>
      <c r="G34" s="266"/>
      <c r="H34" s="272"/>
      <c r="I34" s="15"/>
      <c r="J34" s="16"/>
      <c r="K34" s="89"/>
      <c r="L34" s="90"/>
      <c r="M34" s="143"/>
      <c r="N34" s="143"/>
      <c r="O34" s="149"/>
      <c r="P34" s="103"/>
      <c r="Q34" s="111"/>
      <c r="R34" s="141"/>
      <c r="S34" s="116"/>
      <c r="T34" s="105"/>
      <c r="U34" s="105"/>
      <c r="V34" s="105"/>
      <c r="W34" s="105"/>
      <c r="X34" s="105"/>
      <c r="Y34" s="105"/>
      <c r="Z34" s="175">
        <f t="shared" si="7"/>
        <v>0</v>
      </c>
      <c r="AA34" s="155">
        <f t="shared" si="2"/>
        <v>0</v>
      </c>
      <c r="AB34" s="155">
        <f t="shared" si="3"/>
        <v>0</v>
      </c>
      <c r="AC34" s="155">
        <f t="shared" si="0"/>
        <v>0</v>
      </c>
      <c r="AD34" s="155">
        <f t="shared" si="1"/>
        <v>0</v>
      </c>
      <c r="AE34" s="155">
        <f t="shared" si="4"/>
        <v>0</v>
      </c>
      <c r="AF34" s="155">
        <f t="shared" si="5"/>
        <v>0</v>
      </c>
    </row>
    <row r="35" spans="1:32" ht="24.95" customHeight="1" x14ac:dyDescent="0.25">
      <c r="B35" s="41">
        <f t="shared" si="6"/>
        <v>23</v>
      </c>
      <c r="C35" s="266"/>
      <c r="D35" s="267"/>
      <c r="E35" s="268"/>
      <c r="F35" s="269"/>
      <c r="G35" s="266"/>
      <c r="H35" s="272"/>
      <c r="I35" s="15"/>
      <c r="J35" s="16"/>
      <c r="K35" s="89"/>
      <c r="L35" s="90"/>
      <c r="M35" s="143"/>
      <c r="N35" s="143"/>
      <c r="O35" s="149"/>
      <c r="P35" s="103"/>
      <c r="Q35" s="111"/>
      <c r="R35" s="141"/>
      <c r="S35" s="116"/>
      <c r="T35" s="105"/>
      <c r="U35" s="105"/>
      <c r="V35" s="105"/>
      <c r="W35" s="105"/>
      <c r="X35" s="105"/>
      <c r="Y35" s="105"/>
      <c r="Z35" s="175">
        <f t="shared" si="7"/>
        <v>0</v>
      </c>
      <c r="AA35" s="155">
        <f t="shared" si="2"/>
        <v>0</v>
      </c>
      <c r="AB35" s="155">
        <f t="shared" si="3"/>
        <v>0</v>
      </c>
      <c r="AC35" s="155">
        <f t="shared" si="0"/>
        <v>0</v>
      </c>
      <c r="AD35" s="155">
        <f t="shared" si="1"/>
        <v>0</v>
      </c>
      <c r="AE35" s="155">
        <f t="shared" si="4"/>
        <v>0</v>
      </c>
      <c r="AF35" s="155">
        <f t="shared" si="5"/>
        <v>0</v>
      </c>
    </row>
    <row r="36" spans="1:32" ht="24.95" customHeight="1" x14ac:dyDescent="0.25">
      <c r="B36" s="41">
        <f t="shared" si="6"/>
        <v>24</v>
      </c>
      <c r="C36" s="266"/>
      <c r="D36" s="267"/>
      <c r="E36" s="268"/>
      <c r="F36" s="269"/>
      <c r="G36" s="266"/>
      <c r="H36" s="272"/>
      <c r="I36" s="15"/>
      <c r="J36" s="16"/>
      <c r="K36" s="89"/>
      <c r="L36" s="90"/>
      <c r="M36" s="143"/>
      <c r="N36" s="143"/>
      <c r="O36" s="149"/>
      <c r="P36" s="103"/>
      <c r="Q36" s="111"/>
      <c r="R36" s="141"/>
      <c r="S36" s="116"/>
      <c r="T36" s="105"/>
      <c r="U36" s="105"/>
      <c r="V36" s="105"/>
      <c r="W36" s="105"/>
      <c r="X36" s="105"/>
      <c r="Y36" s="105"/>
      <c r="Z36" s="175">
        <f t="shared" si="7"/>
        <v>0</v>
      </c>
      <c r="AA36" s="155">
        <f t="shared" si="2"/>
        <v>0</v>
      </c>
      <c r="AB36" s="155">
        <f t="shared" si="3"/>
        <v>0</v>
      </c>
      <c r="AC36" s="155">
        <f t="shared" si="0"/>
        <v>0</v>
      </c>
      <c r="AD36" s="155">
        <f t="shared" si="1"/>
        <v>0</v>
      </c>
      <c r="AE36" s="155">
        <f t="shared" si="4"/>
        <v>0</v>
      </c>
      <c r="AF36" s="155">
        <f t="shared" si="5"/>
        <v>0</v>
      </c>
    </row>
    <row r="37" spans="1:32" ht="24.95" customHeight="1" x14ac:dyDescent="0.25">
      <c r="B37" s="42">
        <f t="shared" si="6"/>
        <v>25</v>
      </c>
      <c r="C37" s="270"/>
      <c r="D37" s="271"/>
      <c r="E37" s="370"/>
      <c r="F37" s="371"/>
      <c r="G37" s="277"/>
      <c r="H37" s="278"/>
      <c r="I37" s="15"/>
      <c r="J37" s="15"/>
      <c r="K37" s="91"/>
      <c r="L37" s="92"/>
      <c r="M37" s="144"/>
      <c r="N37" s="144"/>
      <c r="O37" s="104"/>
      <c r="P37" s="194"/>
      <c r="Q37" s="112"/>
      <c r="R37" s="112"/>
      <c r="S37" s="116"/>
      <c r="T37" s="105"/>
      <c r="U37" s="105"/>
      <c r="V37" s="105"/>
      <c r="W37" s="105"/>
      <c r="X37" s="105"/>
      <c r="Y37" s="105"/>
      <c r="Z37" s="175">
        <f>(J37-I37)*((K37*155)+(L37*120)+(M37*105)+(N37*100)+(O37*133)+(P37*98)+(Q37*83)+(R37*78))+AA37+AB37+AC37+AD37+AE37+AF37</f>
        <v>0</v>
      </c>
      <c r="AA37" s="155">
        <f t="shared" si="2"/>
        <v>0</v>
      </c>
      <c r="AB37" s="155">
        <f t="shared" si="3"/>
        <v>0</v>
      </c>
      <c r="AC37" s="155">
        <f t="shared" si="0"/>
        <v>0</v>
      </c>
      <c r="AD37" s="155">
        <f t="shared" si="1"/>
        <v>0</v>
      </c>
      <c r="AE37" s="155">
        <f t="shared" si="4"/>
        <v>0</v>
      </c>
      <c r="AF37" s="155">
        <f t="shared" si="5"/>
        <v>0</v>
      </c>
    </row>
    <row r="38" spans="1:32" ht="30" customHeight="1" x14ac:dyDescent="0.25">
      <c r="B38" s="17"/>
      <c r="C38" s="18"/>
      <c r="D38" s="12"/>
      <c r="E38" s="12"/>
      <c r="F38" s="18"/>
      <c r="G38" s="18"/>
      <c r="H38" s="18"/>
      <c r="I38" s="18"/>
      <c r="J38" s="18"/>
      <c r="K38" s="19"/>
      <c r="L38" s="19"/>
      <c r="M38" s="19"/>
      <c r="N38" s="19"/>
      <c r="O38" s="19"/>
      <c r="P38" s="19"/>
      <c r="Q38" s="331" t="s">
        <v>33</v>
      </c>
      <c r="R38" s="332"/>
      <c r="S38" s="332"/>
      <c r="T38" s="332"/>
      <c r="U38" s="333"/>
      <c r="V38" s="333"/>
      <c r="W38" s="333"/>
      <c r="X38" s="333"/>
      <c r="Y38" s="334"/>
      <c r="Z38" s="207">
        <f>SUM(Z13:Z37)</f>
        <v>0</v>
      </c>
    </row>
    <row r="39" spans="1:32" ht="30" customHeight="1" x14ac:dyDescent="0.25">
      <c r="B39" s="275" t="s">
        <v>34</v>
      </c>
      <c r="C39" s="276"/>
      <c r="D39" s="43">
        <v>45392</v>
      </c>
      <c r="E39" s="43">
        <v>45393</v>
      </c>
      <c r="F39" s="43">
        <v>45759</v>
      </c>
      <c r="G39" s="273">
        <v>45760</v>
      </c>
      <c r="H39" s="274"/>
      <c r="I39" s="273">
        <v>45396</v>
      </c>
      <c r="J39" s="274"/>
      <c r="K39" s="273">
        <v>45397</v>
      </c>
      <c r="L39" s="274"/>
      <c r="M39" s="273">
        <v>45763</v>
      </c>
      <c r="N39" s="377"/>
      <c r="O39" s="378"/>
      <c r="P39" s="75" t="s">
        <v>35</v>
      </c>
      <c r="Q39" s="209"/>
      <c r="R39" s="210"/>
      <c r="S39" s="210"/>
      <c r="T39" s="210"/>
      <c r="U39" s="210"/>
      <c r="V39" s="210"/>
      <c r="W39" s="210"/>
      <c r="X39" s="210"/>
      <c r="Y39" s="211"/>
      <c r="Z39" s="212"/>
    </row>
    <row r="40" spans="1:32" ht="23.25" customHeight="1" x14ac:dyDescent="0.25">
      <c r="A40" s="389" t="s">
        <v>36</v>
      </c>
      <c r="B40" s="264" t="s">
        <v>37</v>
      </c>
      <c r="C40" s="265"/>
      <c r="D40" s="189"/>
      <c r="E40" s="190"/>
      <c r="F40" s="190"/>
      <c r="G40" s="363"/>
      <c r="H40" s="364"/>
      <c r="I40" s="363"/>
      <c r="J40" s="364"/>
      <c r="K40" s="363"/>
      <c r="L40" s="364"/>
      <c r="M40" s="432"/>
      <c r="N40" s="433"/>
      <c r="O40" s="434"/>
      <c r="P40" s="202">
        <f t="shared" ref="P40:P45" si="8">SUM(D40:O40)</f>
        <v>0</v>
      </c>
      <c r="Q40" s="404" t="s">
        <v>38</v>
      </c>
      <c r="R40" s="405"/>
      <c r="S40" s="405"/>
      <c r="T40" s="405"/>
      <c r="U40" s="405"/>
      <c r="V40" s="405"/>
      <c r="W40" s="405"/>
      <c r="X40" s="405"/>
      <c r="Y40" s="406"/>
      <c r="Z40" s="413">
        <f>Z38+35*(P40)+15*(P41)+35*(P42)</f>
        <v>0</v>
      </c>
    </row>
    <row r="41" spans="1:32" ht="27" customHeight="1" x14ac:dyDescent="0.25">
      <c r="A41" s="390"/>
      <c r="B41" s="322" t="s">
        <v>39</v>
      </c>
      <c r="C41" s="323"/>
      <c r="D41" s="130" t="s">
        <v>40</v>
      </c>
      <c r="E41" s="131" t="s">
        <v>40</v>
      </c>
      <c r="F41" s="193"/>
      <c r="G41" s="372"/>
      <c r="H41" s="373"/>
      <c r="I41" s="365" t="s">
        <v>40</v>
      </c>
      <c r="J41" s="366"/>
      <c r="K41" s="365" t="s">
        <v>40</v>
      </c>
      <c r="L41" s="369"/>
      <c r="M41" s="427" t="s">
        <v>40</v>
      </c>
      <c r="N41" s="428"/>
      <c r="O41" s="429"/>
      <c r="P41" s="204">
        <f t="shared" si="8"/>
        <v>0</v>
      </c>
      <c r="Q41" s="407"/>
      <c r="R41" s="408"/>
      <c r="S41" s="408"/>
      <c r="T41" s="408"/>
      <c r="U41" s="408"/>
      <c r="V41" s="408"/>
      <c r="W41" s="408"/>
      <c r="X41" s="408"/>
      <c r="Y41" s="409"/>
      <c r="Z41" s="414"/>
    </row>
    <row r="42" spans="1:32" ht="22.5" customHeight="1" x14ac:dyDescent="0.25">
      <c r="A42" s="391"/>
      <c r="B42" s="430" t="s">
        <v>41</v>
      </c>
      <c r="C42" s="431"/>
      <c r="D42" s="191"/>
      <c r="E42" s="192"/>
      <c r="F42" s="192"/>
      <c r="G42" s="367"/>
      <c r="H42" s="368"/>
      <c r="I42" s="367"/>
      <c r="J42" s="368"/>
      <c r="K42" s="367"/>
      <c r="L42" s="368"/>
      <c r="M42" s="358"/>
      <c r="N42" s="359"/>
      <c r="O42" s="360"/>
      <c r="P42" s="203">
        <f t="shared" si="8"/>
        <v>0</v>
      </c>
      <c r="Q42" s="410"/>
      <c r="R42" s="411"/>
      <c r="S42" s="411"/>
      <c r="T42" s="411"/>
      <c r="U42" s="411"/>
      <c r="V42" s="411"/>
      <c r="W42" s="411"/>
      <c r="X42" s="411"/>
      <c r="Y42" s="412"/>
      <c r="Z42" s="415"/>
    </row>
    <row r="43" spans="1:32" ht="23.25" customHeight="1" x14ac:dyDescent="0.25">
      <c r="A43" s="386" t="s">
        <v>42</v>
      </c>
      <c r="B43" s="416" t="s">
        <v>43</v>
      </c>
      <c r="C43" s="417"/>
      <c r="D43" s="195"/>
      <c r="E43" s="196"/>
      <c r="F43" s="196"/>
      <c r="G43" s="418"/>
      <c r="H43" s="419"/>
      <c r="I43" s="418"/>
      <c r="J43" s="419"/>
      <c r="K43" s="418"/>
      <c r="L43" s="419"/>
      <c r="M43" s="420"/>
      <c r="N43" s="421"/>
      <c r="O43" s="422"/>
      <c r="P43" s="199">
        <f t="shared" si="8"/>
        <v>0</v>
      </c>
      <c r="Q43" s="392" t="s">
        <v>44</v>
      </c>
      <c r="R43" s="393"/>
      <c r="S43" s="393"/>
      <c r="T43" s="393"/>
      <c r="U43" s="393"/>
      <c r="V43" s="393"/>
      <c r="W43" s="393"/>
      <c r="X43" s="393"/>
      <c r="Y43" s="394"/>
      <c r="Z43" s="401">
        <f>SUM(Z38)+30*P43+15*P44+30*P45</f>
        <v>0</v>
      </c>
    </row>
    <row r="44" spans="1:32" ht="26.25" customHeight="1" x14ac:dyDescent="0.25">
      <c r="A44" s="387"/>
      <c r="B44" s="423" t="s">
        <v>39</v>
      </c>
      <c r="C44" s="424"/>
      <c r="D44" s="130" t="s">
        <v>40</v>
      </c>
      <c r="E44" s="131" t="s">
        <v>40</v>
      </c>
      <c r="F44" s="201"/>
      <c r="G44" s="425"/>
      <c r="H44" s="426"/>
      <c r="I44" s="365" t="s">
        <v>40</v>
      </c>
      <c r="J44" s="366"/>
      <c r="K44" s="365" t="s">
        <v>40</v>
      </c>
      <c r="L44" s="369"/>
      <c r="M44" s="427" t="s">
        <v>40</v>
      </c>
      <c r="N44" s="428"/>
      <c r="O44" s="429"/>
      <c r="P44" s="205">
        <f t="shared" si="8"/>
        <v>0</v>
      </c>
      <c r="Q44" s="395"/>
      <c r="R44" s="396"/>
      <c r="S44" s="396"/>
      <c r="T44" s="396"/>
      <c r="U44" s="396"/>
      <c r="V44" s="396"/>
      <c r="W44" s="396"/>
      <c r="X44" s="396"/>
      <c r="Y44" s="397"/>
      <c r="Z44" s="402"/>
    </row>
    <row r="45" spans="1:32" ht="24.75" customHeight="1" x14ac:dyDescent="0.25">
      <c r="A45" s="388"/>
      <c r="B45" s="379" t="s">
        <v>45</v>
      </c>
      <c r="C45" s="380"/>
      <c r="D45" s="197"/>
      <c r="E45" s="198"/>
      <c r="F45" s="198"/>
      <c r="G45" s="381"/>
      <c r="H45" s="382"/>
      <c r="I45" s="381">
        <v>0</v>
      </c>
      <c r="J45" s="382"/>
      <c r="K45" s="381"/>
      <c r="L45" s="382"/>
      <c r="M45" s="383"/>
      <c r="N45" s="384"/>
      <c r="O45" s="385"/>
      <c r="P45" s="200">
        <f t="shared" si="8"/>
        <v>0</v>
      </c>
      <c r="Q45" s="398"/>
      <c r="R45" s="399"/>
      <c r="S45" s="399"/>
      <c r="T45" s="399"/>
      <c r="U45" s="399"/>
      <c r="V45" s="399"/>
      <c r="W45" s="399"/>
      <c r="X45" s="399"/>
      <c r="Y45" s="400"/>
      <c r="Z45" s="403"/>
    </row>
    <row r="46" spans="1:32" s="183" customFormat="1" ht="15" customHeight="1" x14ac:dyDescent="0.25">
      <c r="B46" s="182"/>
      <c r="Q46" s="206"/>
      <c r="R46" s="206"/>
      <c r="S46" s="206"/>
      <c r="T46" s="206"/>
      <c r="U46" s="206"/>
      <c r="V46" s="206"/>
      <c r="W46" s="206"/>
      <c r="X46" s="206"/>
      <c r="Y46" s="206"/>
      <c r="Z46" s="208"/>
      <c r="AA46" s="182"/>
      <c r="AB46" s="182"/>
      <c r="AC46" s="182"/>
      <c r="AD46" s="182"/>
    </row>
    <row r="47" spans="1:32" s="183" customFormat="1" x14ac:dyDescent="0.25">
      <c r="B47" s="182"/>
      <c r="AA47" s="182"/>
      <c r="AB47" s="182"/>
      <c r="AC47" s="182"/>
      <c r="AD47" s="182"/>
    </row>
    <row r="48" spans="1:32" s="183" customFormat="1" x14ac:dyDescent="0.25">
      <c r="B48" s="182"/>
      <c r="AA48" s="182"/>
      <c r="AB48" s="182"/>
      <c r="AC48" s="182"/>
      <c r="AD48" s="182"/>
    </row>
    <row r="49" spans="1:30" s="174" customFormat="1" x14ac:dyDescent="0.25">
      <c r="B49" s="155"/>
      <c r="AA49" s="155"/>
      <c r="AB49" s="155"/>
      <c r="AC49" s="155"/>
      <c r="AD49" s="155"/>
    </row>
    <row r="50" spans="1:30" s="132" customFormat="1" x14ac:dyDescent="0.25">
      <c r="B50" s="156"/>
      <c r="C50" s="240">
        <v>45757</v>
      </c>
      <c r="D50" s="240">
        <v>45759</v>
      </c>
      <c r="E50" s="241" t="s">
        <v>46</v>
      </c>
      <c r="AA50" s="156"/>
      <c r="AB50" s="156"/>
      <c r="AC50" s="156"/>
      <c r="AD50" s="156"/>
    </row>
    <row r="51" spans="1:30" s="132" customFormat="1" x14ac:dyDescent="0.25">
      <c r="B51" s="156"/>
      <c r="C51" s="240">
        <v>45758</v>
      </c>
      <c r="D51" s="240">
        <v>45760</v>
      </c>
      <c r="E51" s="241" t="s">
        <v>40</v>
      </c>
      <c r="AA51" s="156"/>
      <c r="AB51" s="156"/>
      <c r="AC51" s="156"/>
      <c r="AD51" s="156"/>
    </row>
    <row r="52" spans="1:30" s="132" customFormat="1" x14ac:dyDescent="0.25">
      <c r="B52" s="156"/>
      <c r="C52" s="240">
        <v>45759</v>
      </c>
      <c r="D52" s="240">
        <v>45761</v>
      </c>
      <c r="AA52" s="156"/>
      <c r="AB52" s="156"/>
      <c r="AC52" s="156"/>
      <c r="AD52" s="156"/>
    </row>
    <row r="53" spans="1:30" s="132" customFormat="1" x14ac:dyDescent="0.25">
      <c r="B53" s="156"/>
      <c r="C53" s="240"/>
      <c r="D53" s="240">
        <v>45762</v>
      </c>
      <c r="AA53" s="156"/>
      <c r="AB53" s="156"/>
      <c r="AC53" s="156"/>
      <c r="AD53" s="156"/>
    </row>
    <row r="54" spans="1:30" s="132" customFormat="1" x14ac:dyDescent="0.25">
      <c r="B54" s="156"/>
      <c r="D54" s="240">
        <v>45763</v>
      </c>
      <c r="AA54" s="156"/>
      <c r="AB54" s="156"/>
      <c r="AC54" s="156"/>
      <c r="AD54" s="156"/>
    </row>
    <row r="55" spans="1:30" s="132" customFormat="1" x14ac:dyDescent="0.25">
      <c r="B55" s="156"/>
      <c r="D55" s="240">
        <v>45764</v>
      </c>
      <c r="AA55" s="156"/>
      <c r="AB55" s="156"/>
      <c r="AC55" s="156"/>
      <c r="AD55" s="156"/>
    </row>
    <row r="56" spans="1:30" s="174" customFormat="1" x14ac:dyDescent="0.25">
      <c r="B56" s="155"/>
      <c r="AA56" s="155"/>
      <c r="AB56" s="155"/>
      <c r="AC56" s="155"/>
      <c r="AD56" s="155"/>
    </row>
    <row r="57" spans="1:30" s="174" customFormat="1" x14ac:dyDescent="0.25">
      <c r="B57" s="155"/>
      <c r="AA57" s="155"/>
      <c r="AB57" s="155"/>
      <c r="AC57" s="155"/>
      <c r="AD57" s="155"/>
    </row>
    <row r="58" spans="1:30" s="183" customFormat="1" x14ac:dyDescent="0.25">
      <c r="B58" s="182"/>
      <c r="AA58" s="182"/>
      <c r="AB58" s="182"/>
      <c r="AC58" s="182"/>
      <c r="AD58" s="182"/>
    </row>
    <row r="59" spans="1:30" s="183" customFormat="1" x14ac:dyDescent="0.25">
      <c r="B59" s="182"/>
      <c r="AA59" s="182"/>
      <c r="AB59" s="182"/>
      <c r="AC59" s="182"/>
      <c r="AD59" s="182"/>
    </row>
    <row r="60" spans="1:30" s="183" customFormat="1" x14ac:dyDescent="0.25">
      <c r="B60" s="182"/>
      <c r="AA60" s="182"/>
      <c r="AB60" s="182"/>
      <c r="AC60" s="182"/>
      <c r="AD60" s="182"/>
    </row>
    <row r="61" spans="1:30" s="183" customFormat="1" x14ac:dyDescent="0.25">
      <c r="B61" s="182"/>
      <c r="AA61" s="182"/>
      <c r="AB61" s="182"/>
      <c r="AC61" s="182"/>
      <c r="AD61" s="182"/>
    </row>
    <row r="62" spans="1:30" s="185" customFormat="1" x14ac:dyDescent="0.25">
      <c r="A62" s="183"/>
      <c r="B62" s="184"/>
      <c r="AA62" s="182"/>
      <c r="AB62" s="184"/>
      <c r="AC62" s="184"/>
      <c r="AD62" s="184"/>
    </row>
    <row r="63" spans="1:30" s="185" customFormat="1" x14ac:dyDescent="0.25">
      <c r="A63" s="183"/>
      <c r="B63" s="184"/>
      <c r="AA63" s="182"/>
      <c r="AB63" s="184"/>
      <c r="AC63" s="184"/>
      <c r="AD63" s="184"/>
    </row>
    <row r="64" spans="1:30" s="185" customFormat="1" x14ac:dyDescent="0.25">
      <c r="A64" s="183"/>
      <c r="B64" s="184"/>
      <c r="AA64" s="182"/>
      <c r="AB64" s="184"/>
      <c r="AC64" s="184"/>
      <c r="AD64" s="184"/>
    </row>
    <row r="65" spans="1:30" s="185" customFormat="1" x14ac:dyDescent="0.25">
      <c r="A65" s="183"/>
      <c r="B65" s="184"/>
      <c r="AA65" s="182"/>
      <c r="AB65" s="184"/>
      <c r="AC65" s="184"/>
      <c r="AD65" s="184"/>
    </row>
    <row r="66" spans="1:30" s="185" customFormat="1" x14ac:dyDescent="0.25">
      <c r="A66" s="183"/>
      <c r="B66" s="184"/>
      <c r="AA66" s="182"/>
      <c r="AB66" s="184"/>
      <c r="AC66" s="184"/>
      <c r="AD66" s="184"/>
    </row>
    <row r="67" spans="1:30" s="185" customFormat="1" x14ac:dyDescent="0.25">
      <c r="A67" s="183"/>
      <c r="B67" s="184"/>
      <c r="AA67" s="182"/>
      <c r="AB67" s="184"/>
      <c r="AC67" s="184"/>
      <c r="AD67" s="184"/>
    </row>
    <row r="68" spans="1:30" s="185" customFormat="1" x14ac:dyDescent="0.25">
      <c r="A68" s="183"/>
      <c r="B68" s="184"/>
      <c r="AA68" s="182"/>
      <c r="AB68" s="184"/>
      <c r="AC68" s="184"/>
      <c r="AD68" s="184"/>
    </row>
    <row r="69" spans="1:30" s="185" customFormat="1" x14ac:dyDescent="0.25">
      <c r="A69" s="183"/>
      <c r="B69" s="184"/>
      <c r="AA69" s="182"/>
      <c r="AB69" s="184"/>
      <c r="AC69" s="184"/>
      <c r="AD69" s="184"/>
    </row>
  </sheetData>
  <sheetProtection sheet="1" objects="1" scenarios="1"/>
  <sortState xmlns:xlrd2="http://schemas.microsoft.com/office/spreadsheetml/2017/richdata2" ref="A40:A42">
    <sortCondition sortBy="cellColor" ref="A40:A42" dxfId="0"/>
  </sortState>
  <dataConsolidate/>
  <mergeCells count="140">
    <mergeCell ref="B45:C45"/>
    <mergeCell ref="G45:H45"/>
    <mergeCell ref="I45:J45"/>
    <mergeCell ref="K45:L45"/>
    <mergeCell ref="M45:O45"/>
    <mergeCell ref="A43:A45"/>
    <mergeCell ref="A40:A42"/>
    <mergeCell ref="Q43:Y45"/>
    <mergeCell ref="Z43:Z45"/>
    <mergeCell ref="Q40:Y42"/>
    <mergeCell ref="Z40:Z42"/>
    <mergeCell ref="B43:C43"/>
    <mergeCell ref="G43:H43"/>
    <mergeCell ref="I43:J43"/>
    <mergeCell ref="K43:L43"/>
    <mergeCell ref="M43:O43"/>
    <mergeCell ref="B44:C44"/>
    <mergeCell ref="G44:H44"/>
    <mergeCell ref="I44:J44"/>
    <mergeCell ref="K44:L44"/>
    <mergeCell ref="M44:O44"/>
    <mergeCell ref="B42:C42"/>
    <mergeCell ref="M40:O40"/>
    <mergeCell ref="M41:O41"/>
    <mergeCell ref="M42:O42"/>
    <mergeCell ref="I10:I11"/>
    <mergeCell ref="E30:F30"/>
    <mergeCell ref="I39:J39"/>
    <mergeCell ref="I40:J40"/>
    <mergeCell ref="I41:J41"/>
    <mergeCell ref="I42:J42"/>
    <mergeCell ref="K39:L39"/>
    <mergeCell ref="K40:L40"/>
    <mergeCell ref="K41:L41"/>
    <mergeCell ref="K42:L42"/>
    <mergeCell ref="G33:H33"/>
    <mergeCell ref="E36:F36"/>
    <mergeCell ref="E37:F37"/>
    <mergeCell ref="G40:H40"/>
    <mergeCell ref="G41:H41"/>
    <mergeCell ref="G42:H42"/>
    <mergeCell ref="G10:H11"/>
    <mergeCell ref="E24:F24"/>
    <mergeCell ref="E25:F25"/>
    <mergeCell ref="E26:F26"/>
    <mergeCell ref="M39:O39"/>
    <mergeCell ref="E33:F33"/>
    <mergeCell ref="O9:R9"/>
    <mergeCell ref="B41:C41"/>
    <mergeCell ref="J10:J11"/>
    <mergeCell ref="G28:H28"/>
    <mergeCell ref="C28:D28"/>
    <mergeCell ref="G26:H26"/>
    <mergeCell ref="G27:H27"/>
    <mergeCell ref="B2:Z2"/>
    <mergeCell ref="Q38:Y38"/>
    <mergeCell ref="C10:D12"/>
    <mergeCell ref="E10:F12"/>
    <mergeCell ref="B10:B12"/>
    <mergeCell ref="C32:D32"/>
    <mergeCell ref="K8:P8"/>
    <mergeCell ref="I8:J8"/>
    <mergeCell ref="C20:D20"/>
    <mergeCell ref="C18:D18"/>
    <mergeCell ref="E13:F13"/>
    <mergeCell ref="E14:F14"/>
    <mergeCell ref="E15:F15"/>
    <mergeCell ref="E16:F16"/>
    <mergeCell ref="E17:F17"/>
    <mergeCell ref="E18:F18"/>
    <mergeCell ref="R8:Z8"/>
    <mergeCell ref="C21:D21"/>
    <mergeCell ref="C22:D22"/>
    <mergeCell ref="C23:D23"/>
    <mergeCell ref="C13:D13"/>
    <mergeCell ref="C19:D19"/>
    <mergeCell ref="E19:F19"/>
    <mergeCell ref="C27:D27"/>
    <mergeCell ref="E20:F20"/>
    <mergeCell ref="E21:F21"/>
    <mergeCell ref="C33:D33"/>
    <mergeCell ref="C25:D25"/>
    <mergeCell ref="C26:D26"/>
    <mergeCell ref="C16:D16"/>
    <mergeCell ref="E34:F34"/>
    <mergeCell ref="G12:H12"/>
    <mergeCell ref="G13:H13"/>
    <mergeCell ref="G14:H14"/>
    <mergeCell ref="G15:H15"/>
    <mergeCell ref="G16:H16"/>
    <mergeCell ref="E31:F31"/>
    <mergeCell ref="E32:F32"/>
    <mergeCell ref="G31:H31"/>
    <mergeCell ref="G32:H32"/>
    <mergeCell ref="C30:D30"/>
    <mergeCell ref="G30:H30"/>
    <mergeCell ref="C31:D31"/>
    <mergeCell ref="C17:D17"/>
    <mergeCell ref="G22:H22"/>
    <mergeCell ref="G23:H23"/>
    <mergeCell ref="G24:H24"/>
    <mergeCell ref="C24:D24"/>
    <mergeCell ref="E28:F28"/>
    <mergeCell ref="C14:D14"/>
    <mergeCell ref="O3:Y6"/>
    <mergeCell ref="E7:Z7"/>
    <mergeCell ref="D8:H8"/>
    <mergeCell ref="B9:J9"/>
    <mergeCell ref="U11:U12"/>
    <mergeCell ref="W11:W12"/>
    <mergeCell ref="C29:D29"/>
    <mergeCell ref="E29:F29"/>
    <mergeCell ref="E22:F22"/>
    <mergeCell ref="G21:H21"/>
    <mergeCell ref="G17:H17"/>
    <mergeCell ref="G18:H18"/>
    <mergeCell ref="G19:H19"/>
    <mergeCell ref="G20:H20"/>
    <mergeCell ref="G25:H25"/>
    <mergeCell ref="G29:H29"/>
    <mergeCell ref="E23:F23"/>
    <mergeCell ref="T11:T12"/>
    <mergeCell ref="V11:V12"/>
    <mergeCell ref="K9:N9"/>
    <mergeCell ref="B7:D7"/>
    <mergeCell ref="C15:D15"/>
    <mergeCell ref="E27:F27"/>
    <mergeCell ref="B8:C8"/>
    <mergeCell ref="B40:C40"/>
    <mergeCell ref="C35:D35"/>
    <mergeCell ref="C36:D36"/>
    <mergeCell ref="C34:D34"/>
    <mergeCell ref="E35:F35"/>
    <mergeCell ref="C37:D37"/>
    <mergeCell ref="G34:H34"/>
    <mergeCell ref="G35:H35"/>
    <mergeCell ref="G39:H39"/>
    <mergeCell ref="B39:C39"/>
    <mergeCell ref="G36:H36"/>
    <mergeCell ref="G37:H37"/>
  </mergeCells>
  <phoneticPr fontId="9" type="noConversion"/>
  <dataValidations count="9">
    <dataValidation type="list" allowBlank="1" showInputMessage="1" showErrorMessage="1" sqref="K38:P38" xr:uid="{00000000-0002-0000-0000-000001000000}">
      <formula1>"0,1"</formula1>
    </dataValidation>
    <dataValidation type="list" allowBlank="1" showInputMessage="1" showErrorMessage="1" sqref="I38:J38 G14:H38" xr:uid="{00000000-0002-0000-0000-000002000000}">
      <formula1>"ATHLETE, COACH, TEAM LEADER, OFFICIAL, PHYSIO"</formula1>
    </dataValidation>
    <dataValidation type="list" allowBlank="1" showInputMessage="1" showErrorMessage="1" sqref="K42:K43 D42:E43 I42:I43 F40:G45 D40:E40 I40 K40 M40:N40 M42:N43 K45 D45:E45 I45 M45:N45" xr:uid="{00000000-0002-0000-0000-000003000000}">
      <formula1>"0,1,2,3,4,5,6,7,8,9,10,11,12,13,14,15,16,17,18,19,20,21,22,23,24,25"</formula1>
    </dataValidation>
    <dataValidation type="list" allowBlank="1" showInputMessage="1" showErrorMessage="1" sqref="K13:S37" xr:uid="{00000000-0002-0000-0000-000004000000}">
      <formula1>"1, 0"</formula1>
    </dataValidation>
    <dataValidation type="list" allowBlank="1" showInputMessage="1" showErrorMessage="1" sqref="G13:H13" xr:uid="{00000000-0002-0000-0000-000008000000}">
      <formula1>"ATHLETE, COACH, TEAM LEADER, OFFICIAL,DOCTOR,REFEREE, PHYSIO"</formula1>
    </dataValidation>
    <dataValidation type="list" allowBlank="1" showInputMessage="1" showErrorMessage="1" sqref="I13:I37" xr:uid="{95522A46-0AAC-4EC0-8B67-FA47E6901026}">
      <formula1>$C$50:$C$52</formula1>
    </dataValidation>
    <dataValidation type="list" allowBlank="1" showInputMessage="1" showErrorMessage="1" sqref="T13:W37" xr:uid="{554E4C5F-2AFE-4248-A0EE-6A45F3C03FA8}">
      <formula1>$E$50:$E$51</formula1>
    </dataValidation>
    <dataValidation type="list" allowBlank="1" showInputMessage="1" showErrorMessage="1" sqref="X13:Y37" xr:uid="{00000000-0002-0000-0000-000000000000}">
      <formula1>"YES,NO"</formula1>
    </dataValidation>
    <dataValidation type="list" allowBlank="1" showInputMessage="1" showErrorMessage="1" sqref="J13:J37" xr:uid="{2F81D5C2-EB9D-44FB-B4CA-4B52F6E824CE}">
      <formula1>$D$50:$D$55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K13"/>
  </cellWatches>
  <ignoredErrors>
    <ignoredError sqref="Z3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73"/>
  <sheetViews>
    <sheetView topLeftCell="B13" zoomScale="80" zoomScaleNormal="80" workbookViewId="0">
      <selection activeCell="A51" sqref="A51:XFD73"/>
    </sheetView>
  </sheetViews>
  <sheetFormatPr defaultColWidth="9.140625" defaultRowHeight="15" x14ac:dyDescent="0.25"/>
  <cols>
    <col min="1" max="1" width="2.85546875" style="6" customWidth="1"/>
    <col min="2" max="2" width="3.7109375" style="11" customWidth="1"/>
    <col min="3" max="3" width="20.42578125" style="6" customWidth="1"/>
    <col min="4" max="4" width="14.7109375" style="6" customWidth="1"/>
    <col min="5" max="6" width="12.7109375" style="6" customWidth="1"/>
    <col min="7" max="8" width="6.7109375" style="6" customWidth="1"/>
    <col min="9" max="9" width="8.28515625" style="6" customWidth="1"/>
    <col min="10" max="10" width="7.7109375" style="6" customWidth="1"/>
    <col min="11" max="12" width="6.7109375" style="6" customWidth="1"/>
    <col min="13" max="18" width="5.7109375" style="6" customWidth="1"/>
    <col min="19" max="19" width="8" style="6" customWidth="1"/>
    <col min="20" max="22" width="8.140625" style="6" customWidth="1"/>
    <col min="23" max="23" width="10.28515625" style="6" customWidth="1"/>
    <col min="24" max="24" width="18.42578125" style="53" customWidth="1"/>
    <col min="25" max="16384" width="9.140625" style="6"/>
  </cols>
  <sheetData>
    <row r="2" spans="1:24" ht="48.95" customHeight="1" x14ac:dyDescent="0.25">
      <c r="B2" s="459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1"/>
    </row>
    <row r="3" spans="1:24" ht="30" customHeight="1" x14ac:dyDescent="0.25">
      <c r="B3" s="214"/>
      <c r="C3" s="122" t="s">
        <v>0</v>
      </c>
      <c r="G3"/>
      <c r="H3" s="78"/>
      <c r="I3" s="78"/>
      <c r="J3" s="78"/>
      <c r="K3" s="78"/>
      <c r="L3"/>
      <c r="O3" s="463" t="s">
        <v>47</v>
      </c>
      <c r="P3" s="464"/>
      <c r="Q3" s="464"/>
      <c r="R3" s="464"/>
      <c r="S3" s="464"/>
      <c r="T3" s="464"/>
      <c r="U3" s="464"/>
      <c r="V3" s="464"/>
      <c r="W3" s="464"/>
      <c r="X3" s="465"/>
    </row>
    <row r="4" spans="1:24" ht="30" customHeight="1" x14ac:dyDescent="0.25">
      <c r="B4" s="214"/>
      <c r="C4" s="122" t="s">
        <v>2</v>
      </c>
      <c r="G4"/>
      <c r="H4" s="78"/>
      <c r="I4" s="78"/>
      <c r="J4" s="78"/>
      <c r="K4" s="78"/>
      <c r="L4"/>
      <c r="O4" s="466"/>
      <c r="P4" s="467"/>
      <c r="Q4" s="467"/>
      <c r="R4" s="467"/>
      <c r="S4" s="467"/>
      <c r="T4" s="467"/>
      <c r="U4" s="467"/>
      <c r="V4" s="467"/>
      <c r="W4" s="467"/>
      <c r="X4" s="468"/>
    </row>
    <row r="5" spans="1:24" ht="30" customHeight="1" x14ac:dyDescent="0.3">
      <c r="B5" s="214"/>
      <c r="C5" s="122" t="s">
        <v>3</v>
      </c>
      <c r="G5"/>
      <c r="H5" s="78"/>
      <c r="I5" s="78"/>
      <c r="J5" s="78"/>
      <c r="K5" s="78"/>
      <c r="L5" s="13"/>
      <c r="O5" s="469"/>
      <c r="P5" s="470"/>
      <c r="Q5" s="470"/>
      <c r="R5" s="470"/>
      <c r="S5" s="470"/>
      <c r="T5" s="470"/>
      <c r="U5" s="470"/>
      <c r="V5" s="470"/>
      <c r="W5" s="470"/>
      <c r="X5" s="471"/>
    </row>
    <row r="6" spans="1:24" ht="38.450000000000003" customHeight="1" x14ac:dyDescent="0.25">
      <c r="B6" s="472" t="s">
        <v>48</v>
      </c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4"/>
    </row>
    <row r="7" spans="1:24" ht="35.1" customHeight="1" x14ac:dyDescent="0.25">
      <c r="B7" s="475" t="s">
        <v>49</v>
      </c>
      <c r="C7" s="476"/>
      <c r="D7" s="476"/>
      <c r="E7" s="476"/>
      <c r="F7" s="476"/>
      <c r="G7" s="476"/>
      <c r="H7" s="476"/>
      <c r="I7" s="476"/>
      <c r="J7" s="477"/>
      <c r="K7" s="76"/>
      <c r="L7" s="76"/>
      <c r="M7" s="76"/>
      <c r="N7" s="76"/>
      <c r="X7" s="54"/>
    </row>
    <row r="8" spans="1:24" ht="35.1" customHeight="1" x14ac:dyDescent="0.25">
      <c r="B8" s="478" t="s">
        <v>50</v>
      </c>
      <c r="C8" s="479"/>
      <c r="D8" s="479"/>
      <c r="E8" s="479"/>
      <c r="F8" s="479"/>
      <c r="G8" s="479"/>
      <c r="H8" s="479"/>
      <c r="I8" s="479"/>
      <c r="J8" s="480"/>
      <c r="K8" s="76"/>
      <c r="N8" s="77" t="s">
        <v>51</v>
      </c>
      <c r="O8" s="486">
        <f>'ACCOMMODATION FORM'!E7</f>
        <v>0</v>
      </c>
      <c r="P8" s="486"/>
      <c r="Q8" s="486"/>
      <c r="R8" s="486"/>
      <c r="S8" s="486"/>
      <c r="T8" s="486"/>
      <c r="U8" s="486"/>
      <c r="V8" s="486"/>
      <c r="W8" s="486"/>
      <c r="X8" s="487"/>
    </row>
    <row r="9" spans="1:24" ht="35.1" customHeight="1" x14ac:dyDescent="0.25">
      <c r="B9" s="478"/>
      <c r="C9" s="479"/>
      <c r="D9" s="479"/>
      <c r="E9" s="479"/>
      <c r="F9" s="479"/>
      <c r="G9" s="479"/>
      <c r="H9" s="479"/>
      <c r="I9" s="479"/>
      <c r="J9" s="480"/>
      <c r="K9" s="76"/>
      <c r="L9" s="76"/>
      <c r="M9" s="76"/>
      <c r="N9" s="76"/>
      <c r="O9" s="486"/>
      <c r="P9" s="486"/>
      <c r="Q9" s="486"/>
      <c r="R9" s="486"/>
      <c r="S9" s="486"/>
      <c r="T9" s="486"/>
      <c r="U9" s="486"/>
      <c r="V9" s="486"/>
      <c r="W9" s="486"/>
      <c r="X9" s="487"/>
    </row>
    <row r="10" spans="1:24" ht="35.1" customHeight="1" x14ac:dyDescent="0.25">
      <c r="B10" s="478"/>
      <c r="C10" s="479"/>
      <c r="D10" s="479"/>
      <c r="E10" s="479"/>
      <c r="F10" s="479"/>
      <c r="G10" s="479"/>
      <c r="H10" s="479"/>
      <c r="I10" s="479"/>
      <c r="J10" s="480"/>
      <c r="K10" s="76"/>
      <c r="L10" s="76"/>
      <c r="M10" s="76"/>
      <c r="N10" s="76"/>
      <c r="O10" s="486"/>
      <c r="P10" s="486"/>
      <c r="Q10" s="486"/>
      <c r="R10" s="486"/>
      <c r="S10" s="486"/>
      <c r="T10" s="486"/>
      <c r="U10" s="486"/>
      <c r="V10" s="486"/>
      <c r="W10" s="486"/>
      <c r="X10" s="487"/>
    </row>
    <row r="11" spans="1:24" ht="35.1" customHeight="1" x14ac:dyDescent="0.25">
      <c r="B11" s="478"/>
      <c r="C11" s="479"/>
      <c r="D11" s="479"/>
      <c r="E11" s="479"/>
      <c r="F11" s="479"/>
      <c r="G11" s="479"/>
      <c r="H11" s="479"/>
      <c r="I11" s="479"/>
      <c r="J11" s="480"/>
      <c r="K11" s="76"/>
      <c r="L11" s="76"/>
      <c r="M11" s="76"/>
      <c r="N11" s="76"/>
      <c r="O11" s="486"/>
      <c r="P11" s="486"/>
      <c r="Q11" s="486"/>
      <c r="R11" s="486"/>
      <c r="S11" s="486"/>
      <c r="T11" s="486"/>
      <c r="U11" s="486"/>
      <c r="V11" s="486"/>
      <c r="W11" s="486"/>
      <c r="X11" s="487"/>
    </row>
    <row r="12" spans="1:24" ht="35.1" customHeight="1" x14ac:dyDescent="0.25">
      <c r="B12" s="481" t="s">
        <v>52</v>
      </c>
      <c r="C12" s="482"/>
      <c r="D12" s="482"/>
      <c r="E12" s="482"/>
      <c r="F12" s="482"/>
      <c r="G12" s="482"/>
      <c r="H12" s="482"/>
      <c r="I12" s="482"/>
      <c r="J12" s="483"/>
      <c r="K12" s="76"/>
      <c r="L12" s="76"/>
      <c r="M12" s="76"/>
      <c r="N12" s="76"/>
      <c r="O12" s="462"/>
      <c r="P12" s="462"/>
      <c r="Q12" s="462"/>
      <c r="R12" s="462"/>
      <c r="S12" s="462"/>
      <c r="T12" s="462"/>
      <c r="U12" s="462"/>
      <c r="V12" s="462"/>
      <c r="W12" s="462"/>
      <c r="X12" s="54"/>
    </row>
    <row r="13" spans="1:24" ht="15.75" x14ac:dyDescent="0.25">
      <c r="B13" s="20"/>
      <c r="O13" s="8"/>
      <c r="X13" s="54"/>
    </row>
    <row r="14" spans="1:24" ht="45" customHeight="1" x14ac:dyDescent="0.25">
      <c r="A14"/>
      <c r="B14" s="451"/>
      <c r="C14" s="452"/>
      <c r="D14" s="452"/>
      <c r="E14" s="452"/>
      <c r="F14" s="452"/>
      <c r="G14" s="452"/>
      <c r="H14" s="452"/>
      <c r="I14" s="452"/>
      <c r="J14" s="453"/>
      <c r="K14" s="456" t="s">
        <v>8</v>
      </c>
      <c r="L14" s="457"/>
      <c r="M14" s="457"/>
      <c r="N14" s="458"/>
      <c r="O14" s="456" t="s">
        <v>9</v>
      </c>
      <c r="P14" s="457"/>
      <c r="Q14" s="457"/>
      <c r="R14" s="458"/>
      <c r="S14" s="488"/>
      <c r="T14" s="489"/>
      <c r="U14" s="489"/>
      <c r="V14" s="489"/>
      <c r="W14" s="489"/>
      <c r="X14" s="343"/>
    </row>
    <row r="15" spans="1:24" ht="102" customHeight="1" x14ac:dyDescent="0.25">
      <c r="A15"/>
      <c r="B15" s="344" t="s">
        <v>10</v>
      </c>
      <c r="C15" s="492" t="s">
        <v>11</v>
      </c>
      <c r="D15" s="493"/>
      <c r="E15" s="335" t="s">
        <v>12</v>
      </c>
      <c r="F15" s="336"/>
      <c r="G15" s="496" t="s">
        <v>13</v>
      </c>
      <c r="H15" s="375"/>
      <c r="I15" s="361" t="s">
        <v>53</v>
      </c>
      <c r="J15" s="491" t="s">
        <v>54</v>
      </c>
      <c r="K15" s="67" t="s">
        <v>16</v>
      </c>
      <c r="L15" s="68" t="s">
        <v>55</v>
      </c>
      <c r="M15" s="151" t="s">
        <v>56</v>
      </c>
      <c r="N15" s="152" t="s">
        <v>19</v>
      </c>
      <c r="O15" s="67" t="s">
        <v>16</v>
      </c>
      <c r="P15" s="69" t="s">
        <v>55</v>
      </c>
      <c r="Q15" s="68" t="s">
        <v>21</v>
      </c>
      <c r="R15" s="152" t="s">
        <v>19</v>
      </c>
      <c r="S15" s="68" t="s">
        <v>57</v>
      </c>
      <c r="T15" s="113" t="s">
        <v>24</v>
      </c>
      <c r="U15" s="109" t="s">
        <v>58</v>
      </c>
      <c r="V15" s="484" t="s">
        <v>26</v>
      </c>
      <c r="W15" s="484" t="s">
        <v>59</v>
      </c>
      <c r="X15" s="71" t="s">
        <v>60</v>
      </c>
    </row>
    <row r="16" spans="1:24" ht="29.45" customHeight="1" x14ac:dyDescent="0.25">
      <c r="A16"/>
      <c r="B16" s="346"/>
      <c r="C16" s="494"/>
      <c r="D16" s="495"/>
      <c r="E16" s="339"/>
      <c r="F16" s="340"/>
      <c r="G16" s="497"/>
      <c r="H16" s="375"/>
      <c r="I16" s="362"/>
      <c r="J16" s="325"/>
      <c r="K16" s="168">
        <v>155</v>
      </c>
      <c r="L16" s="169">
        <v>120</v>
      </c>
      <c r="M16" s="170">
        <v>105</v>
      </c>
      <c r="N16" s="172">
        <v>100</v>
      </c>
      <c r="O16" s="168">
        <v>133</v>
      </c>
      <c r="P16" s="171">
        <v>98</v>
      </c>
      <c r="Q16" s="170">
        <v>83</v>
      </c>
      <c r="R16" s="172">
        <v>78</v>
      </c>
      <c r="S16" s="139">
        <f>'ACCOMMODATION FORM'!T11</f>
        <v>25</v>
      </c>
      <c r="T16" s="139">
        <f>'ACCOMMODATION FORM'!U11</f>
        <v>120</v>
      </c>
      <c r="U16" s="44">
        <f>'ACCOMMODATION FORM'!V11</f>
        <v>60</v>
      </c>
      <c r="V16" s="485"/>
      <c r="W16" s="485"/>
      <c r="X16" s="70" t="s">
        <v>30</v>
      </c>
    </row>
    <row r="17" spans="1:24" ht="24.95" customHeight="1" x14ac:dyDescent="0.25">
      <c r="A17"/>
      <c r="B17" s="40">
        <v>1</v>
      </c>
      <c r="C17" s="449">
        <f>'ACCOMMODATION FORM'!C13</f>
        <v>0</v>
      </c>
      <c r="D17" s="450"/>
      <c r="E17" s="454">
        <f>'ACCOMMODATION FORM'!E13</f>
        <v>0</v>
      </c>
      <c r="F17" s="455"/>
      <c r="G17" s="498">
        <f>'ACCOMMODATION FORM'!G13</f>
        <v>0</v>
      </c>
      <c r="H17" s="499"/>
      <c r="I17" s="45">
        <f>'ACCOMMODATION FORM'!I13</f>
        <v>0</v>
      </c>
      <c r="J17" s="46">
        <f>'ACCOMMODATION FORM'!J13</f>
        <v>0</v>
      </c>
      <c r="K17" s="47">
        <f>'ACCOMMODATION FORM'!K13</f>
        <v>0</v>
      </c>
      <c r="L17" s="48">
        <f>'ACCOMMODATION FORM'!L13</f>
        <v>0</v>
      </c>
      <c r="M17" s="133">
        <f>'ACCOMMODATION FORM'!M13</f>
        <v>0</v>
      </c>
      <c r="N17" s="48">
        <f>'ACCOMMODATION FORM'!N13</f>
        <v>0</v>
      </c>
      <c r="O17" s="153">
        <f>'ACCOMMODATION FORM'!O13</f>
        <v>0</v>
      </c>
      <c r="P17" s="48">
        <f>'ACCOMMODATION FORM'!P13</f>
        <v>0</v>
      </c>
      <c r="Q17" s="133">
        <f>'ACCOMMODATION FORM'!Q13</f>
        <v>0</v>
      </c>
      <c r="R17" s="133">
        <f>'ACCOMMODATION FORM'!R13</f>
        <v>0</v>
      </c>
      <c r="S17" s="140">
        <f>'ACCOMMODATION FORM'!T13</f>
        <v>0</v>
      </c>
      <c r="T17" s="136">
        <f>'ACCOMMODATION FORM'!U13</f>
        <v>0</v>
      </c>
      <c r="U17" s="73">
        <f>'ACCOMMODATION FORM'!V13</f>
        <v>0</v>
      </c>
      <c r="V17" s="72">
        <f>'ACCOMMODATION FORM'!W13</f>
        <v>0</v>
      </c>
      <c r="W17" s="73">
        <f>SUM('ACCOMMODATION FORM'!AA13+'ACCOMMODATION FORM'!AB13)</f>
        <v>0</v>
      </c>
      <c r="X17" s="178">
        <f>'ACCOMMODATION FORM'!Z13</f>
        <v>0</v>
      </c>
    </row>
    <row r="18" spans="1:24" ht="24.95" customHeight="1" x14ac:dyDescent="0.25">
      <c r="A18"/>
      <c r="B18" s="41">
        <f>B17+1</f>
        <v>2</v>
      </c>
      <c r="C18" s="449">
        <f>'ACCOMMODATION FORM'!C14</f>
        <v>0</v>
      </c>
      <c r="D18" s="450"/>
      <c r="E18" s="439">
        <f>'ACCOMMODATION FORM'!E14</f>
        <v>0</v>
      </c>
      <c r="F18" s="440"/>
      <c r="G18" s="447">
        <f>'ACCOMMODATION FORM'!G14</f>
        <v>0</v>
      </c>
      <c r="H18" s="448"/>
      <c r="I18" s="49">
        <f>'ACCOMMODATION FORM'!I14</f>
        <v>0</v>
      </c>
      <c r="J18" s="50">
        <f>'ACCOMMODATION FORM'!J14</f>
        <v>0</v>
      </c>
      <c r="K18" s="51">
        <f>'ACCOMMODATION FORM'!K14</f>
        <v>0</v>
      </c>
      <c r="L18" s="52">
        <f>'ACCOMMODATION FORM'!L14</f>
        <v>0</v>
      </c>
      <c r="M18" s="134">
        <f>'ACCOMMODATION FORM'!M14</f>
        <v>0</v>
      </c>
      <c r="N18" s="52">
        <f>'ACCOMMODATION FORM'!N14</f>
        <v>0</v>
      </c>
      <c r="O18" s="154">
        <f>'ACCOMMODATION FORM'!O14</f>
        <v>0</v>
      </c>
      <c r="P18" s="52">
        <f>'ACCOMMODATION FORM'!P14</f>
        <v>0</v>
      </c>
      <c r="Q18" s="134">
        <f>'ACCOMMODATION FORM'!Q14</f>
        <v>0</v>
      </c>
      <c r="R18" s="134">
        <f>'ACCOMMODATION FORM'!R14</f>
        <v>0</v>
      </c>
      <c r="S18" s="73">
        <f>'ACCOMMODATION FORM'!T14</f>
        <v>0</v>
      </c>
      <c r="T18" s="137">
        <f>'ACCOMMODATION FORM'!U14</f>
        <v>0</v>
      </c>
      <c r="U18" s="73">
        <f>'ACCOMMODATION FORM'!V14</f>
        <v>0</v>
      </c>
      <c r="V18" s="73">
        <f>'ACCOMMODATION FORM'!W14</f>
        <v>0</v>
      </c>
      <c r="W18" s="73">
        <f>SUM('ACCOMMODATION FORM'!AA14+'ACCOMMODATION FORM'!AB14)</f>
        <v>0</v>
      </c>
      <c r="X18" s="179">
        <f>'ACCOMMODATION FORM'!Z14</f>
        <v>0</v>
      </c>
    </row>
    <row r="19" spans="1:24" ht="24.95" customHeight="1" x14ac:dyDescent="0.25">
      <c r="A19"/>
      <c r="B19" s="41">
        <f t="shared" ref="B19:B41" si="0">B18+1</f>
        <v>3</v>
      </c>
      <c r="C19" s="449">
        <f>'ACCOMMODATION FORM'!C15</f>
        <v>0</v>
      </c>
      <c r="D19" s="450"/>
      <c r="E19" s="439">
        <f>'ACCOMMODATION FORM'!E15</f>
        <v>0</v>
      </c>
      <c r="F19" s="440"/>
      <c r="G19" s="447">
        <f>'ACCOMMODATION FORM'!G15</f>
        <v>0</v>
      </c>
      <c r="H19" s="448"/>
      <c r="I19" s="49">
        <f>'ACCOMMODATION FORM'!I15</f>
        <v>0</v>
      </c>
      <c r="J19" s="50">
        <f>'ACCOMMODATION FORM'!J15</f>
        <v>0</v>
      </c>
      <c r="K19" s="51">
        <f>'ACCOMMODATION FORM'!K15</f>
        <v>0</v>
      </c>
      <c r="L19" s="52">
        <f>'ACCOMMODATION FORM'!L15</f>
        <v>0</v>
      </c>
      <c r="M19" s="134">
        <f>'ACCOMMODATION FORM'!M15</f>
        <v>0</v>
      </c>
      <c r="N19" s="52">
        <f>'ACCOMMODATION FORM'!N15</f>
        <v>0</v>
      </c>
      <c r="O19" s="154">
        <f>'ACCOMMODATION FORM'!O15</f>
        <v>0</v>
      </c>
      <c r="P19" s="52">
        <f>'ACCOMMODATION FORM'!P15</f>
        <v>0</v>
      </c>
      <c r="Q19" s="134">
        <f>'ACCOMMODATION FORM'!Q15</f>
        <v>0</v>
      </c>
      <c r="R19" s="134">
        <f>'ACCOMMODATION FORM'!R15</f>
        <v>0</v>
      </c>
      <c r="S19" s="73">
        <f>'ACCOMMODATION FORM'!T15</f>
        <v>0</v>
      </c>
      <c r="T19" s="137">
        <f>'ACCOMMODATION FORM'!U15</f>
        <v>0</v>
      </c>
      <c r="U19" s="73">
        <f>'ACCOMMODATION FORM'!V15</f>
        <v>0</v>
      </c>
      <c r="V19" s="73">
        <f>'ACCOMMODATION FORM'!W15</f>
        <v>0</v>
      </c>
      <c r="W19" s="73">
        <f>SUM('ACCOMMODATION FORM'!AA15+'ACCOMMODATION FORM'!AB15)</f>
        <v>0</v>
      </c>
      <c r="X19" s="179">
        <f>'ACCOMMODATION FORM'!Z15</f>
        <v>0</v>
      </c>
    </row>
    <row r="20" spans="1:24" ht="24.95" customHeight="1" x14ac:dyDescent="0.25">
      <c r="A20"/>
      <c r="B20" s="41">
        <f t="shared" si="0"/>
        <v>4</v>
      </c>
      <c r="C20" s="449">
        <f>'ACCOMMODATION FORM'!C16</f>
        <v>0</v>
      </c>
      <c r="D20" s="450"/>
      <c r="E20" s="439">
        <f>'ACCOMMODATION FORM'!E16</f>
        <v>0</v>
      </c>
      <c r="F20" s="440"/>
      <c r="G20" s="447">
        <f>'ACCOMMODATION FORM'!G16</f>
        <v>0</v>
      </c>
      <c r="H20" s="448"/>
      <c r="I20" s="49">
        <f>'ACCOMMODATION FORM'!I16</f>
        <v>0</v>
      </c>
      <c r="J20" s="50">
        <f>'ACCOMMODATION FORM'!J16</f>
        <v>0</v>
      </c>
      <c r="K20" s="51">
        <f>'ACCOMMODATION FORM'!K16</f>
        <v>0</v>
      </c>
      <c r="L20" s="52">
        <f>'ACCOMMODATION FORM'!L16</f>
        <v>0</v>
      </c>
      <c r="M20" s="134">
        <f>'ACCOMMODATION FORM'!M16</f>
        <v>0</v>
      </c>
      <c r="N20" s="52">
        <f>'ACCOMMODATION FORM'!N16</f>
        <v>0</v>
      </c>
      <c r="O20" s="154">
        <f>'ACCOMMODATION FORM'!O16</f>
        <v>0</v>
      </c>
      <c r="P20" s="52">
        <f>'ACCOMMODATION FORM'!P16</f>
        <v>0</v>
      </c>
      <c r="Q20" s="134">
        <f>'ACCOMMODATION FORM'!Q16</f>
        <v>0</v>
      </c>
      <c r="R20" s="134">
        <f>'ACCOMMODATION FORM'!R16</f>
        <v>0</v>
      </c>
      <c r="S20" s="73">
        <f>'ACCOMMODATION FORM'!T16</f>
        <v>0</v>
      </c>
      <c r="T20" s="137">
        <f>'ACCOMMODATION FORM'!U16</f>
        <v>0</v>
      </c>
      <c r="U20" s="73">
        <f>'ACCOMMODATION FORM'!V16</f>
        <v>0</v>
      </c>
      <c r="V20" s="73">
        <f>'ACCOMMODATION FORM'!W16</f>
        <v>0</v>
      </c>
      <c r="W20" s="73">
        <f>SUM('ACCOMMODATION FORM'!AA16+'ACCOMMODATION FORM'!AB16)</f>
        <v>0</v>
      </c>
      <c r="X20" s="179">
        <f>'ACCOMMODATION FORM'!Z16</f>
        <v>0</v>
      </c>
    </row>
    <row r="21" spans="1:24" ht="24.95" customHeight="1" x14ac:dyDescent="0.25">
      <c r="A21"/>
      <c r="B21" s="41">
        <f t="shared" si="0"/>
        <v>5</v>
      </c>
      <c r="C21" s="449">
        <f>'ACCOMMODATION FORM'!C17</f>
        <v>0</v>
      </c>
      <c r="D21" s="450"/>
      <c r="E21" s="439">
        <f>'ACCOMMODATION FORM'!E17</f>
        <v>0</v>
      </c>
      <c r="F21" s="440"/>
      <c r="G21" s="447">
        <f>'ACCOMMODATION FORM'!G17</f>
        <v>0</v>
      </c>
      <c r="H21" s="448"/>
      <c r="I21" s="49">
        <f>'ACCOMMODATION FORM'!I17</f>
        <v>0</v>
      </c>
      <c r="J21" s="50">
        <f>'ACCOMMODATION FORM'!J17</f>
        <v>0</v>
      </c>
      <c r="K21" s="51">
        <f>'ACCOMMODATION FORM'!K17</f>
        <v>0</v>
      </c>
      <c r="L21" s="52">
        <f>'ACCOMMODATION FORM'!L17</f>
        <v>0</v>
      </c>
      <c r="M21" s="134">
        <f>'ACCOMMODATION FORM'!M17</f>
        <v>0</v>
      </c>
      <c r="N21" s="52">
        <f>'ACCOMMODATION FORM'!N17</f>
        <v>0</v>
      </c>
      <c r="O21" s="154">
        <f>'ACCOMMODATION FORM'!O17</f>
        <v>0</v>
      </c>
      <c r="P21" s="52">
        <f>'ACCOMMODATION FORM'!P17</f>
        <v>0</v>
      </c>
      <c r="Q21" s="134">
        <f>'ACCOMMODATION FORM'!Q17</f>
        <v>0</v>
      </c>
      <c r="R21" s="134">
        <f>'ACCOMMODATION FORM'!R17</f>
        <v>0</v>
      </c>
      <c r="S21" s="73">
        <f>'ACCOMMODATION FORM'!T17</f>
        <v>0</v>
      </c>
      <c r="T21" s="137">
        <f>'ACCOMMODATION FORM'!U17</f>
        <v>0</v>
      </c>
      <c r="U21" s="73">
        <f>'ACCOMMODATION FORM'!V17</f>
        <v>0</v>
      </c>
      <c r="V21" s="73">
        <f>'ACCOMMODATION FORM'!W17</f>
        <v>0</v>
      </c>
      <c r="W21" s="73">
        <f>SUM('ACCOMMODATION FORM'!AA17+'ACCOMMODATION FORM'!AB17)</f>
        <v>0</v>
      </c>
      <c r="X21" s="179">
        <f>'ACCOMMODATION FORM'!Z17</f>
        <v>0</v>
      </c>
    </row>
    <row r="22" spans="1:24" ht="24.95" customHeight="1" x14ac:dyDescent="0.25">
      <c r="A22"/>
      <c r="B22" s="41">
        <f t="shared" si="0"/>
        <v>6</v>
      </c>
      <c r="C22" s="449">
        <f>'ACCOMMODATION FORM'!C18</f>
        <v>0</v>
      </c>
      <c r="D22" s="450"/>
      <c r="E22" s="439">
        <f>'ACCOMMODATION FORM'!E18</f>
        <v>0</v>
      </c>
      <c r="F22" s="440"/>
      <c r="G22" s="447">
        <f>'ACCOMMODATION FORM'!G18</f>
        <v>0</v>
      </c>
      <c r="H22" s="448"/>
      <c r="I22" s="49">
        <f>'ACCOMMODATION FORM'!I18</f>
        <v>0</v>
      </c>
      <c r="J22" s="50">
        <f>'ACCOMMODATION FORM'!J18</f>
        <v>0</v>
      </c>
      <c r="K22" s="51">
        <f>'ACCOMMODATION FORM'!K18</f>
        <v>0</v>
      </c>
      <c r="L22" s="52">
        <f>'ACCOMMODATION FORM'!L18</f>
        <v>0</v>
      </c>
      <c r="M22" s="134">
        <f>'ACCOMMODATION FORM'!M18</f>
        <v>0</v>
      </c>
      <c r="N22" s="52">
        <f>'ACCOMMODATION FORM'!N18</f>
        <v>0</v>
      </c>
      <c r="O22" s="154">
        <f>'ACCOMMODATION FORM'!O18</f>
        <v>0</v>
      </c>
      <c r="P22" s="52">
        <f>'ACCOMMODATION FORM'!P18</f>
        <v>0</v>
      </c>
      <c r="Q22" s="134">
        <f>'ACCOMMODATION FORM'!Q18</f>
        <v>0</v>
      </c>
      <c r="R22" s="134">
        <f>'ACCOMMODATION FORM'!R18</f>
        <v>0</v>
      </c>
      <c r="S22" s="73">
        <f>'ACCOMMODATION FORM'!T18</f>
        <v>0</v>
      </c>
      <c r="T22" s="137">
        <f>'ACCOMMODATION FORM'!U18</f>
        <v>0</v>
      </c>
      <c r="U22" s="73">
        <f>'ACCOMMODATION FORM'!V18</f>
        <v>0</v>
      </c>
      <c r="V22" s="73">
        <f>'ACCOMMODATION FORM'!W18</f>
        <v>0</v>
      </c>
      <c r="W22" s="73">
        <f>SUM('ACCOMMODATION FORM'!AA18+'ACCOMMODATION FORM'!AB18)</f>
        <v>0</v>
      </c>
      <c r="X22" s="179">
        <f>'ACCOMMODATION FORM'!Z18</f>
        <v>0</v>
      </c>
    </row>
    <row r="23" spans="1:24" ht="24.95" customHeight="1" x14ac:dyDescent="0.25">
      <c r="A23"/>
      <c r="B23" s="41">
        <f t="shared" si="0"/>
        <v>7</v>
      </c>
      <c r="C23" s="449">
        <f>'ACCOMMODATION FORM'!C19</f>
        <v>0</v>
      </c>
      <c r="D23" s="450"/>
      <c r="E23" s="439">
        <f>'ACCOMMODATION FORM'!E19</f>
        <v>0</v>
      </c>
      <c r="F23" s="440"/>
      <c r="G23" s="447">
        <f>'ACCOMMODATION FORM'!G19</f>
        <v>0</v>
      </c>
      <c r="H23" s="448"/>
      <c r="I23" s="49">
        <f>'ACCOMMODATION FORM'!I19</f>
        <v>0</v>
      </c>
      <c r="J23" s="50">
        <f>'ACCOMMODATION FORM'!J19</f>
        <v>0</v>
      </c>
      <c r="K23" s="51">
        <f>'ACCOMMODATION FORM'!K19</f>
        <v>0</v>
      </c>
      <c r="L23" s="52">
        <f>'ACCOMMODATION FORM'!L19</f>
        <v>0</v>
      </c>
      <c r="M23" s="134">
        <f>'ACCOMMODATION FORM'!M19</f>
        <v>0</v>
      </c>
      <c r="N23" s="52">
        <f>'ACCOMMODATION FORM'!N19</f>
        <v>0</v>
      </c>
      <c r="O23" s="154">
        <f>'ACCOMMODATION FORM'!O19</f>
        <v>0</v>
      </c>
      <c r="P23" s="52">
        <f>'ACCOMMODATION FORM'!P19</f>
        <v>0</v>
      </c>
      <c r="Q23" s="134">
        <f>'ACCOMMODATION FORM'!Q19</f>
        <v>0</v>
      </c>
      <c r="R23" s="134">
        <f>'ACCOMMODATION FORM'!R19</f>
        <v>0</v>
      </c>
      <c r="S23" s="73">
        <f>'ACCOMMODATION FORM'!T19</f>
        <v>0</v>
      </c>
      <c r="T23" s="137">
        <f>'ACCOMMODATION FORM'!U19</f>
        <v>0</v>
      </c>
      <c r="U23" s="73">
        <f>'ACCOMMODATION FORM'!V19</f>
        <v>0</v>
      </c>
      <c r="V23" s="73">
        <f>'ACCOMMODATION FORM'!W19</f>
        <v>0</v>
      </c>
      <c r="W23" s="73">
        <f>SUM('ACCOMMODATION FORM'!AA19+'ACCOMMODATION FORM'!AB19)</f>
        <v>0</v>
      </c>
      <c r="X23" s="179">
        <f>'ACCOMMODATION FORM'!Z19</f>
        <v>0</v>
      </c>
    </row>
    <row r="24" spans="1:24" ht="24.95" customHeight="1" x14ac:dyDescent="0.25">
      <c r="A24"/>
      <c r="B24" s="41">
        <f t="shared" si="0"/>
        <v>8</v>
      </c>
      <c r="C24" s="449">
        <f>'ACCOMMODATION FORM'!C20</f>
        <v>0</v>
      </c>
      <c r="D24" s="450"/>
      <c r="E24" s="439">
        <f>'ACCOMMODATION FORM'!E20</f>
        <v>0</v>
      </c>
      <c r="F24" s="440"/>
      <c r="G24" s="447">
        <f>'ACCOMMODATION FORM'!G20</f>
        <v>0</v>
      </c>
      <c r="H24" s="448"/>
      <c r="I24" s="49">
        <f>'ACCOMMODATION FORM'!I20</f>
        <v>0</v>
      </c>
      <c r="J24" s="50">
        <f>'ACCOMMODATION FORM'!J20</f>
        <v>0</v>
      </c>
      <c r="K24" s="51">
        <f>'ACCOMMODATION FORM'!K20</f>
        <v>0</v>
      </c>
      <c r="L24" s="52">
        <f>'ACCOMMODATION FORM'!L20</f>
        <v>0</v>
      </c>
      <c r="M24" s="134">
        <f>'ACCOMMODATION FORM'!M20</f>
        <v>0</v>
      </c>
      <c r="N24" s="52">
        <f>'ACCOMMODATION FORM'!N20</f>
        <v>0</v>
      </c>
      <c r="O24" s="154">
        <f>'ACCOMMODATION FORM'!O20</f>
        <v>0</v>
      </c>
      <c r="P24" s="52">
        <f>'ACCOMMODATION FORM'!P20</f>
        <v>0</v>
      </c>
      <c r="Q24" s="134">
        <f>'ACCOMMODATION FORM'!Q20</f>
        <v>0</v>
      </c>
      <c r="R24" s="134">
        <f>'ACCOMMODATION FORM'!R20</f>
        <v>0</v>
      </c>
      <c r="S24" s="73">
        <f>'ACCOMMODATION FORM'!T20</f>
        <v>0</v>
      </c>
      <c r="T24" s="137">
        <f>'ACCOMMODATION FORM'!U20</f>
        <v>0</v>
      </c>
      <c r="U24" s="73">
        <f>'ACCOMMODATION FORM'!V20</f>
        <v>0</v>
      </c>
      <c r="V24" s="73">
        <f>'ACCOMMODATION FORM'!W20</f>
        <v>0</v>
      </c>
      <c r="W24" s="73">
        <f>SUM('ACCOMMODATION FORM'!AA20+'ACCOMMODATION FORM'!AB20)</f>
        <v>0</v>
      </c>
      <c r="X24" s="179">
        <f>'ACCOMMODATION FORM'!Z20</f>
        <v>0</v>
      </c>
    </row>
    <row r="25" spans="1:24" ht="24.95" customHeight="1" x14ac:dyDescent="0.25">
      <c r="A25"/>
      <c r="B25" s="41">
        <f t="shared" si="0"/>
        <v>9</v>
      </c>
      <c r="C25" s="449">
        <f>'ACCOMMODATION FORM'!C21</f>
        <v>0</v>
      </c>
      <c r="D25" s="450"/>
      <c r="E25" s="439">
        <f>'ACCOMMODATION FORM'!E21</f>
        <v>0</v>
      </c>
      <c r="F25" s="440"/>
      <c r="G25" s="447">
        <f>'ACCOMMODATION FORM'!G21</f>
        <v>0</v>
      </c>
      <c r="H25" s="448"/>
      <c r="I25" s="49">
        <f>'ACCOMMODATION FORM'!I21</f>
        <v>0</v>
      </c>
      <c r="J25" s="50">
        <f>'ACCOMMODATION FORM'!J21</f>
        <v>0</v>
      </c>
      <c r="K25" s="51">
        <f>'ACCOMMODATION FORM'!K21</f>
        <v>0</v>
      </c>
      <c r="L25" s="52">
        <f>'ACCOMMODATION FORM'!L21</f>
        <v>0</v>
      </c>
      <c r="M25" s="134">
        <f>'ACCOMMODATION FORM'!M21</f>
        <v>0</v>
      </c>
      <c r="N25" s="52">
        <f>'ACCOMMODATION FORM'!N21</f>
        <v>0</v>
      </c>
      <c r="O25" s="154">
        <f>'ACCOMMODATION FORM'!O21</f>
        <v>0</v>
      </c>
      <c r="P25" s="52">
        <f>'ACCOMMODATION FORM'!P21</f>
        <v>0</v>
      </c>
      <c r="Q25" s="134">
        <f>'ACCOMMODATION FORM'!Q21</f>
        <v>0</v>
      </c>
      <c r="R25" s="134">
        <f>'ACCOMMODATION FORM'!R21</f>
        <v>0</v>
      </c>
      <c r="S25" s="73">
        <f>'ACCOMMODATION FORM'!T21</f>
        <v>0</v>
      </c>
      <c r="T25" s="137">
        <f>'ACCOMMODATION FORM'!U21</f>
        <v>0</v>
      </c>
      <c r="U25" s="73">
        <f>'ACCOMMODATION FORM'!V21</f>
        <v>0</v>
      </c>
      <c r="V25" s="73">
        <f>'ACCOMMODATION FORM'!W21</f>
        <v>0</v>
      </c>
      <c r="W25" s="73">
        <f>SUM('ACCOMMODATION FORM'!AA21+'ACCOMMODATION FORM'!AB21)</f>
        <v>0</v>
      </c>
      <c r="X25" s="179">
        <f>'ACCOMMODATION FORM'!Z21</f>
        <v>0</v>
      </c>
    </row>
    <row r="26" spans="1:24" ht="24.95" customHeight="1" x14ac:dyDescent="0.25">
      <c r="A26"/>
      <c r="B26" s="41">
        <f t="shared" si="0"/>
        <v>10</v>
      </c>
      <c r="C26" s="449">
        <f>'ACCOMMODATION FORM'!C22</f>
        <v>0</v>
      </c>
      <c r="D26" s="450"/>
      <c r="E26" s="439">
        <f>'ACCOMMODATION FORM'!E22</f>
        <v>0</v>
      </c>
      <c r="F26" s="440"/>
      <c r="G26" s="447">
        <f>'ACCOMMODATION FORM'!G22</f>
        <v>0</v>
      </c>
      <c r="H26" s="448"/>
      <c r="I26" s="49">
        <f>'ACCOMMODATION FORM'!I22</f>
        <v>0</v>
      </c>
      <c r="J26" s="50">
        <f>'ACCOMMODATION FORM'!J22</f>
        <v>0</v>
      </c>
      <c r="K26" s="51">
        <f>'ACCOMMODATION FORM'!K22</f>
        <v>0</v>
      </c>
      <c r="L26" s="52">
        <f>'ACCOMMODATION FORM'!L22</f>
        <v>0</v>
      </c>
      <c r="M26" s="134">
        <f>'ACCOMMODATION FORM'!M22</f>
        <v>0</v>
      </c>
      <c r="N26" s="52">
        <f>'ACCOMMODATION FORM'!N22</f>
        <v>0</v>
      </c>
      <c r="O26" s="154">
        <f>'ACCOMMODATION FORM'!O22</f>
        <v>0</v>
      </c>
      <c r="P26" s="52">
        <f>'ACCOMMODATION FORM'!P22</f>
        <v>0</v>
      </c>
      <c r="Q26" s="134">
        <f>'ACCOMMODATION FORM'!Q22</f>
        <v>0</v>
      </c>
      <c r="R26" s="134">
        <f>'ACCOMMODATION FORM'!R22</f>
        <v>0</v>
      </c>
      <c r="S26" s="73">
        <f>'ACCOMMODATION FORM'!T22</f>
        <v>0</v>
      </c>
      <c r="T26" s="137">
        <f>'ACCOMMODATION FORM'!U22</f>
        <v>0</v>
      </c>
      <c r="U26" s="73">
        <f>'ACCOMMODATION FORM'!V22</f>
        <v>0</v>
      </c>
      <c r="V26" s="73">
        <f>'ACCOMMODATION FORM'!W22</f>
        <v>0</v>
      </c>
      <c r="W26" s="73">
        <f>SUM('ACCOMMODATION FORM'!AA22+'ACCOMMODATION FORM'!AB22)</f>
        <v>0</v>
      </c>
      <c r="X26" s="179">
        <f>'ACCOMMODATION FORM'!Z22</f>
        <v>0</v>
      </c>
    </row>
    <row r="27" spans="1:24" ht="24.95" customHeight="1" x14ac:dyDescent="0.25">
      <c r="A27"/>
      <c r="B27" s="41">
        <f t="shared" si="0"/>
        <v>11</v>
      </c>
      <c r="C27" s="449">
        <f>'ACCOMMODATION FORM'!C23</f>
        <v>0</v>
      </c>
      <c r="D27" s="450"/>
      <c r="E27" s="439">
        <f>'ACCOMMODATION FORM'!E23</f>
        <v>0</v>
      </c>
      <c r="F27" s="440"/>
      <c r="G27" s="447">
        <f>'ACCOMMODATION FORM'!G23</f>
        <v>0</v>
      </c>
      <c r="H27" s="448"/>
      <c r="I27" s="49">
        <f>'ACCOMMODATION FORM'!I23</f>
        <v>0</v>
      </c>
      <c r="J27" s="50">
        <f>'ACCOMMODATION FORM'!J23</f>
        <v>0</v>
      </c>
      <c r="K27" s="51">
        <f>'ACCOMMODATION FORM'!K23</f>
        <v>0</v>
      </c>
      <c r="L27" s="52">
        <f>'ACCOMMODATION FORM'!L23</f>
        <v>0</v>
      </c>
      <c r="M27" s="134">
        <f>'ACCOMMODATION FORM'!M23</f>
        <v>0</v>
      </c>
      <c r="N27" s="52">
        <f>'ACCOMMODATION FORM'!N23</f>
        <v>0</v>
      </c>
      <c r="O27" s="154">
        <f>'ACCOMMODATION FORM'!O23</f>
        <v>0</v>
      </c>
      <c r="P27" s="52">
        <f>'ACCOMMODATION FORM'!P23</f>
        <v>0</v>
      </c>
      <c r="Q27" s="134">
        <f>'ACCOMMODATION FORM'!Q23</f>
        <v>0</v>
      </c>
      <c r="R27" s="134">
        <f>'ACCOMMODATION FORM'!R23</f>
        <v>0</v>
      </c>
      <c r="S27" s="73">
        <f>'ACCOMMODATION FORM'!T23</f>
        <v>0</v>
      </c>
      <c r="T27" s="137">
        <f>'ACCOMMODATION FORM'!U23</f>
        <v>0</v>
      </c>
      <c r="U27" s="73">
        <f>'ACCOMMODATION FORM'!V23</f>
        <v>0</v>
      </c>
      <c r="V27" s="73">
        <f>'ACCOMMODATION FORM'!W23</f>
        <v>0</v>
      </c>
      <c r="W27" s="73">
        <f>SUM('ACCOMMODATION FORM'!AA23+'ACCOMMODATION FORM'!AB23)</f>
        <v>0</v>
      </c>
      <c r="X27" s="179">
        <f>'ACCOMMODATION FORM'!Z23</f>
        <v>0</v>
      </c>
    </row>
    <row r="28" spans="1:24" ht="24.95" customHeight="1" x14ac:dyDescent="0.25">
      <c r="A28"/>
      <c r="B28" s="41">
        <f t="shared" si="0"/>
        <v>12</v>
      </c>
      <c r="C28" s="449">
        <f>'ACCOMMODATION FORM'!C24</f>
        <v>0</v>
      </c>
      <c r="D28" s="450"/>
      <c r="E28" s="439">
        <f>'ACCOMMODATION FORM'!E24</f>
        <v>0</v>
      </c>
      <c r="F28" s="440"/>
      <c r="G28" s="447">
        <f>'ACCOMMODATION FORM'!G24</f>
        <v>0</v>
      </c>
      <c r="H28" s="448"/>
      <c r="I28" s="49">
        <f>'ACCOMMODATION FORM'!I24</f>
        <v>0</v>
      </c>
      <c r="J28" s="50">
        <f>'ACCOMMODATION FORM'!J24</f>
        <v>0</v>
      </c>
      <c r="K28" s="51">
        <f>'ACCOMMODATION FORM'!K24</f>
        <v>0</v>
      </c>
      <c r="L28" s="52">
        <f>'ACCOMMODATION FORM'!L24</f>
        <v>0</v>
      </c>
      <c r="M28" s="134">
        <f>'ACCOMMODATION FORM'!M24</f>
        <v>0</v>
      </c>
      <c r="N28" s="52">
        <f>'ACCOMMODATION FORM'!N24</f>
        <v>0</v>
      </c>
      <c r="O28" s="154">
        <f>'ACCOMMODATION FORM'!O24</f>
        <v>0</v>
      </c>
      <c r="P28" s="52">
        <f>'ACCOMMODATION FORM'!P24</f>
        <v>0</v>
      </c>
      <c r="Q28" s="134">
        <f>'ACCOMMODATION FORM'!Q24</f>
        <v>0</v>
      </c>
      <c r="R28" s="134">
        <f>'ACCOMMODATION FORM'!R24</f>
        <v>0</v>
      </c>
      <c r="S28" s="73">
        <f>'ACCOMMODATION FORM'!T24</f>
        <v>0</v>
      </c>
      <c r="T28" s="137">
        <f>'ACCOMMODATION FORM'!U24</f>
        <v>0</v>
      </c>
      <c r="U28" s="73">
        <f>'ACCOMMODATION FORM'!V24</f>
        <v>0</v>
      </c>
      <c r="V28" s="73">
        <f>'ACCOMMODATION FORM'!W24</f>
        <v>0</v>
      </c>
      <c r="W28" s="73">
        <f>SUM('ACCOMMODATION FORM'!AA24+'ACCOMMODATION FORM'!AB24)</f>
        <v>0</v>
      </c>
      <c r="X28" s="179">
        <f>'ACCOMMODATION FORM'!Z24</f>
        <v>0</v>
      </c>
    </row>
    <row r="29" spans="1:24" ht="24.95" customHeight="1" x14ac:dyDescent="0.25">
      <c r="A29"/>
      <c r="B29" s="41">
        <f t="shared" si="0"/>
        <v>13</v>
      </c>
      <c r="C29" s="449">
        <f>'ACCOMMODATION FORM'!C25</f>
        <v>0</v>
      </c>
      <c r="D29" s="450"/>
      <c r="E29" s="439">
        <f>'ACCOMMODATION FORM'!E25</f>
        <v>0</v>
      </c>
      <c r="F29" s="440"/>
      <c r="G29" s="447">
        <f>'ACCOMMODATION FORM'!G25</f>
        <v>0</v>
      </c>
      <c r="H29" s="448"/>
      <c r="I29" s="49">
        <f>'ACCOMMODATION FORM'!I25</f>
        <v>0</v>
      </c>
      <c r="J29" s="50">
        <f>'ACCOMMODATION FORM'!J25</f>
        <v>0</v>
      </c>
      <c r="K29" s="51">
        <f>'ACCOMMODATION FORM'!K25</f>
        <v>0</v>
      </c>
      <c r="L29" s="52">
        <f>'ACCOMMODATION FORM'!L25</f>
        <v>0</v>
      </c>
      <c r="M29" s="134">
        <f>'ACCOMMODATION FORM'!M25</f>
        <v>0</v>
      </c>
      <c r="N29" s="52">
        <f>'ACCOMMODATION FORM'!N25</f>
        <v>0</v>
      </c>
      <c r="O29" s="154">
        <f>'ACCOMMODATION FORM'!O25</f>
        <v>0</v>
      </c>
      <c r="P29" s="52">
        <f>'ACCOMMODATION FORM'!P25</f>
        <v>0</v>
      </c>
      <c r="Q29" s="134">
        <f>'ACCOMMODATION FORM'!Q25</f>
        <v>0</v>
      </c>
      <c r="R29" s="134">
        <f>'ACCOMMODATION FORM'!R25</f>
        <v>0</v>
      </c>
      <c r="S29" s="73">
        <f>'ACCOMMODATION FORM'!T25</f>
        <v>0</v>
      </c>
      <c r="T29" s="137">
        <f>'ACCOMMODATION FORM'!U25</f>
        <v>0</v>
      </c>
      <c r="U29" s="73">
        <f>'ACCOMMODATION FORM'!V25</f>
        <v>0</v>
      </c>
      <c r="V29" s="73">
        <f>'ACCOMMODATION FORM'!W25</f>
        <v>0</v>
      </c>
      <c r="W29" s="73">
        <f>SUM('ACCOMMODATION FORM'!AA25+'ACCOMMODATION FORM'!AB25)</f>
        <v>0</v>
      </c>
      <c r="X29" s="179">
        <f>'ACCOMMODATION FORM'!Z25</f>
        <v>0</v>
      </c>
    </row>
    <row r="30" spans="1:24" ht="24.95" customHeight="1" x14ac:dyDescent="0.25">
      <c r="A30"/>
      <c r="B30" s="41">
        <f t="shared" si="0"/>
        <v>14</v>
      </c>
      <c r="C30" s="449">
        <f>'ACCOMMODATION FORM'!C26</f>
        <v>0</v>
      </c>
      <c r="D30" s="450"/>
      <c r="E30" s="439">
        <f>'ACCOMMODATION FORM'!E26</f>
        <v>0</v>
      </c>
      <c r="F30" s="440"/>
      <c r="G30" s="447">
        <f>'ACCOMMODATION FORM'!G26</f>
        <v>0</v>
      </c>
      <c r="H30" s="448"/>
      <c r="I30" s="49">
        <f>'ACCOMMODATION FORM'!I26</f>
        <v>0</v>
      </c>
      <c r="J30" s="50">
        <f>'ACCOMMODATION FORM'!J26</f>
        <v>0</v>
      </c>
      <c r="K30" s="51">
        <f>'ACCOMMODATION FORM'!K26</f>
        <v>0</v>
      </c>
      <c r="L30" s="52">
        <f>'ACCOMMODATION FORM'!L26</f>
        <v>0</v>
      </c>
      <c r="M30" s="134">
        <f>'ACCOMMODATION FORM'!M26</f>
        <v>0</v>
      </c>
      <c r="N30" s="52">
        <f>'ACCOMMODATION FORM'!N26</f>
        <v>0</v>
      </c>
      <c r="O30" s="154">
        <f>'ACCOMMODATION FORM'!O26</f>
        <v>0</v>
      </c>
      <c r="P30" s="52">
        <f>'ACCOMMODATION FORM'!P26</f>
        <v>0</v>
      </c>
      <c r="Q30" s="134">
        <f>'ACCOMMODATION FORM'!Q26</f>
        <v>0</v>
      </c>
      <c r="R30" s="134">
        <f>'ACCOMMODATION FORM'!R26</f>
        <v>0</v>
      </c>
      <c r="S30" s="73">
        <f>'ACCOMMODATION FORM'!T26</f>
        <v>0</v>
      </c>
      <c r="T30" s="137">
        <f>'ACCOMMODATION FORM'!U26</f>
        <v>0</v>
      </c>
      <c r="U30" s="73">
        <f>'ACCOMMODATION FORM'!V26</f>
        <v>0</v>
      </c>
      <c r="V30" s="73">
        <f>'ACCOMMODATION FORM'!W26</f>
        <v>0</v>
      </c>
      <c r="W30" s="73">
        <f>SUM('ACCOMMODATION FORM'!AA26+'ACCOMMODATION FORM'!AB26)</f>
        <v>0</v>
      </c>
      <c r="X30" s="179">
        <f>'ACCOMMODATION FORM'!Z26</f>
        <v>0</v>
      </c>
    </row>
    <row r="31" spans="1:24" ht="24.95" customHeight="1" x14ac:dyDescent="0.25">
      <c r="A31"/>
      <c r="B31" s="41">
        <f t="shared" si="0"/>
        <v>15</v>
      </c>
      <c r="C31" s="449">
        <f>'ACCOMMODATION FORM'!C27</f>
        <v>0</v>
      </c>
      <c r="D31" s="450"/>
      <c r="E31" s="439">
        <f>'ACCOMMODATION FORM'!E27</f>
        <v>0</v>
      </c>
      <c r="F31" s="440"/>
      <c r="G31" s="447">
        <f>'ACCOMMODATION FORM'!G27</f>
        <v>0</v>
      </c>
      <c r="H31" s="448"/>
      <c r="I31" s="49">
        <f>'ACCOMMODATION FORM'!I27</f>
        <v>0</v>
      </c>
      <c r="J31" s="50">
        <f>'ACCOMMODATION FORM'!J27</f>
        <v>0</v>
      </c>
      <c r="K31" s="51">
        <f>'ACCOMMODATION FORM'!K27</f>
        <v>0</v>
      </c>
      <c r="L31" s="52">
        <f>'ACCOMMODATION FORM'!L27</f>
        <v>0</v>
      </c>
      <c r="M31" s="134">
        <f>'ACCOMMODATION FORM'!M27</f>
        <v>0</v>
      </c>
      <c r="N31" s="52">
        <f>'ACCOMMODATION FORM'!N27</f>
        <v>0</v>
      </c>
      <c r="O31" s="154">
        <f>'ACCOMMODATION FORM'!O27</f>
        <v>0</v>
      </c>
      <c r="P31" s="52">
        <f>'ACCOMMODATION FORM'!P27</f>
        <v>0</v>
      </c>
      <c r="Q31" s="134">
        <f>'ACCOMMODATION FORM'!Q27</f>
        <v>0</v>
      </c>
      <c r="R31" s="134">
        <f>'ACCOMMODATION FORM'!R27</f>
        <v>0</v>
      </c>
      <c r="S31" s="73">
        <f>'ACCOMMODATION FORM'!T27</f>
        <v>0</v>
      </c>
      <c r="T31" s="137">
        <f>'ACCOMMODATION FORM'!U27</f>
        <v>0</v>
      </c>
      <c r="U31" s="73">
        <f>'ACCOMMODATION FORM'!V27</f>
        <v>0</v>
      </c>
      <c r="V31" s="73">
        <f>'ACCOMMODATION FORM'!W27</f>
        <v>0</v>
      </c>
      <c r="W31" s="73">
        <f>SUM('ACCOMMODATION FORM'!AA27+'ACCOMMODATION FORM'!AB27)</f>
        <v>0</v>
      </c>
      <c r="X31" s="179">
        <f>'ACCOMMODATION FORM'!Z27</f>
        <v>0</v>
      </c>
    </row>
    <row r="32" spans="1:24" ht="24.95" customHeight="1" x14ac:dyDescent="0.25">
      <c r="A32"/>
      <c r="B32" s="41">
        <f t="shared" si="0"/>
        <v>16</v>
      </c>
      <c r="C32" s="449">
        <f>'ACCOMMODATION FORM'!C28</f>
        <v>0</v>
      </c>
      <c r="D32" s="450"/>
      <c r="E32" s="439">
        <f>'ACCOMMODATION FORM'!E28</f>
        <v>0</v>
      </c>
      <c r="F32" s="440"/>
      <c r="G32" s="447">
        <f>'ACCOMMODATION FORM'!G28</f>
        <v>0</v>
      </c>
      <c r="H32" s="448"/>
      <c r="I32" s="49">
        <f>'ACCOMMODATION FORM'!I28</f>
        <v>0</v>
      </c>
      <c r="J32" s="50">
        <f>'ACCOMMODATION FORM'!J28</f>
        <v>0</v>
      </c>
      <c r="K32" s="51">
        <f>'ACCOMMODATION FORM'!K28</f>
        <v>0</v>
      </c>
      <c r="L32" s="52">
        <f>'ACCOMMODATION FORM'!L28</f>
        <v>0</v>
      </c>
      <c r="M32" s="134">
        <f>'ACCOMMODATION FORM'!M28</f>
        <v>0</v>
      </c>
      <c r="N32" s="52">
        <f>'ACCOMMODATION FORM'!N28</f>
        <v>0</v>
      </c>
      <c r="O32" s="154">
        <f>'ACCOMMODATION FORM'!O28</f>
        <v>0</v>
      </c>
      <c r="P32" s="52">
        <f>'ACCOMMODATION FORM'!P28</f>
        <v>0</v>
      </c>
      <c r="Q32" s="134">
        <f>'ACCOMMODATION FORM'!Q28</f>
        <v>0</v>
      </c>
      <c r="R32" s="134">
        <f>'ACCOMMODATION FORM'!R28</f>
        <v>0</v>
      </c>
      <c r="S32" s="73">
        <f>'ACCOMMODATION FORM'!T28</f>
        <v>0</v>
      </c>
      <c r="T32" s="137">
        <f>'ACCOMMODATION FORM'!U28</f>
        <v>0</v>
      </c>
      <c r="U32" s="73">
        <f>'ACCOMMODATION FORM'!V28</f>
        <v>0</v>
      </c>
      <c r="V32" s="73">
        <f>'ACCOMMODATION FORM'!W28</f>
        <v>0</v>
      </c>
      <c r="W32" s="73">
        <f>SUM('ACCOMMODATION FORM'!AA28+'ACCOMMODATION FORM'!AB28)</f>
        <v>0</v>
      </c>
      <c r="X32" s="179">
        <f>'ACCOMMODATION FORM'!Z28</f>
        <v>0</v>
      </c>
    </row>
    <row r="33" spans="1:24" ht="24.95" customHeight="1" x14ac:dyDescent="0.25">
      <c r="A33"/>
      <c r="B33" s="41">
        <f t="shared" si="0"/>
        <v>17</v>
      </c>
      <c r="C33" s="449">
        <f>'ACCOMMODATION FORM'!C29</f>
        <v>0</v>
      </c>
      <c r="D33" s="450"/>
      <c r="E33" s="439">
        <f>'ACCOMMODATION FORM'!E29</f>
        <v>0</v>
      </c>
      <c r="F33" s="440"/>
      <c r="G33" s="447">
        <f>'ACCOMMODATION FORM'!G29</f>
        <v>0</v>
      </c>
      <c r="H33" s="448"/>
      <c r="I33" s="49">
        <f>'ACCOMMODATION FORM'!I29</f>
        <v>0</v>
      </c>
      <c r="J33" s="50">
        <f>'ACCOMMODATION FORM'!J29</f>
        <v>0</v>
      </c>
      <c r="K33" s="51">
        <f>'ACCOMMODATION FORM'!K29</f>
        <v>0</v>
      </c>
      <c r="L33" s="52">
        <f>'ACCOMMODATION FORM'!L29</f>
        <v>0</v>
      </c>
      <c r="M33" s="134">
        <f>'ACCOMMODATION FORM'!M29</f>
        <v>0</v>
      </c>
      <c r="N33" s="52">
        <f>'ACCOMMODATION FORM'!N29</f>
        <v>0</v>
      </c>
      <c r="O33" s="154">
        <f>'ACCOMMODATION FORM'!O29</f>
        <v>0</v>
      </c>
      <c r="P33" s="52">
        <f>'ACCOMMODATION FORM'!P29</f>
        <v>0</v>
      </c>
      <c r="Q33" s="134">
        <f>'ACCOMMODATION FORM'!Q29</f>
        <v>0</v>
      </c>
      <c r="R33" s="134">
        <f>'ACCOMMODATION FORM'!R29</f>
        <v>0</v>
      </c>
      <c r="S33" s="73">
        <f>'ACCOMMODATION FORM'!T29</f>
        <v>0</v>
      </c>
      <c r="T33" s="137">
        <f>'ACCOMMODATION FORM'!U29</f>
        <v>0</v>
      </c>
      <c r="U33" s="73">
        <f>'ACCOMMODATION FORM'!V29</f>
        <v>0</v>
      </c>
      <c r="V33" s="73">
        <f>'ACCOMMODATION FORM'!W29</f>
        <v>0</v>
      </c>
      <c r="W33" s="73">
        <f>SUM('ACCOMMODATION FORM'!AA29+'ACCOMMODATION FORM'!AB29)</f>
        <v>0</v>
      </c>
      <c r="X33" s="179">
        <f>'ACCOMMODATION FORM'!Z29</f>
        <v>0</v>
      </c>
    </row>
    <row r="34" spans="1:24" ht="24.95" customHeight="1" x14ac:dyDescent="0.25">
      <c r="A34"/>
      <c r="B34" s="41">
        <f t="shared" si="0"/>
        <v>18</v>
      </c>
      <c r="C34" s="449">
        <f>'ACCOMMODATION FORM'!C30</f>
        <v>0</v>
      </c>
      <c r="D34" s="450"/>
      <c r="E34" s="439">
        <f>'ACCOMMODATION FORM'!E30</f>
        <v>0</v>
      </c>
      <c r="F34" s="440"/>
      <c r="G34" s="447">
        <f>'ACCOMMODATION FORM'!G30</f>
        <v>0</v>
      </c>
      <c r="H34" s="448"/>
      <c r="I34" s="49">
        <f>'ACCOMMODATION FORM'!I30</f>
        <v>0</v>
      </c>
      <c r="J34" s="50">
        <f>'ACCOMMODATION FORM'!J30</f>
        <v>0</v>
      </c>
      <c r="K34" s="51">
        <f>'ACCOMMODATION FORM'!K30</f>
        <v>0</v>
      </c>
      <c r="L34" s="52">
        <f>'ACCOMMODATION FORM'!L30</f>
        <v>0</v>
      </c>
      <c r="M34" s="134">
        <f>'ACCOMMODATION FORM'!M30</f>
        <v>0</v>
      </c>
      <c r="N34" s="52">
        <f>'ACCOMMODATION FORM'!N30</f>
        <v>0</v>
      </c>
      <c r="O34" s="154">
        <f>'ACCOMMODATION FORM'!O30</f>
        <v>0</v>
      </c>
      <c r="P34" s="52">
        <f>'ACCOMMODATION FORM'!P30</f>
        <v>0</v>
      </c>
      <c r="Q34" s="134">
        <f>'ACCOMMODATION FORM'!Q30</f>
        <v>0</v>
      </c>
      <c r="R34" s="134">
        <f>'ACCOMMODATION FORM'!R30</f>
        <v>0</v>
      </c>
      <c r="S34" s="73">
        <f>'ACCOMMODATION FORM'!T30</f>
        <v>0</v>
      </c>
      <c r="T34" s="137">
        <f>'ACCOMMODATION FORM'!U30</f>
        <v>0</v>
      </c>
      <c r="U34" s="73">
        <f>'ACCOMMODATION FORM'!V30</f>
        <v>0</v>
      </c>
      <c r="V34" s="73">
        <f>'ACCOMMODATION FORM'!W30</f>
        <v>0</v>
      </c>
      <c r="W34" s="73">
        <f>SUM('ACCOMMODATION FORM'!AA30+'ACCOMMODATION FORM'!AB30)</f>
        <v>0</v>
      </c>
      <c r="X34" s="179">
        <f>'ACCOMMODATION FORM'!Z30</f>
        <v>0</v>
      </c>
    </row>
    <row r="35" spans="1:24" ht="24.95" customHeight="1" x14ac:dyDescent="0.25">
      <c r="A35"/>
      <c r="B35" s="41">
        <f t="shared" si="0"/>
        <v>19</v>
      </c>
      <c r="C35" s="449">
        <f>'ACCOMMODATION FORM'!C31</f>
        <v>0</v>
      </c>
      <c r="D35" s="450"/>
      <c r="E35" s="439">
        <f>'ACCOMMODATION FORM'!E31</f>
        <v>0</v>
      </c>
      <c r="F35" s="440"/>
      <c r="G35" s="447">
        <f>'ACCOMMODATION FORM'!G31</f>
        <v>0</v>
      </c>
      <c r="H35" s="448"/>
      <c r="I35" s="49">
        <f>'ACCOMMODATION FORM'!I31</f>
        <v>0</v>
      </c>
      <c r="J35" s="50">
        <f>'ACCOMMODATION FORM'!J31</f>
        <v>0</v>
      </c>
      <c r="K35" s="51">
        <f>'ACCOMMODATION FORM'!K31</f>
        <v>0</v>
      </c>
      <c r="L35" s="52">
        <f>'ACCOMMODATION FORM'!L31</f>
        <v>0</v>
      </c>
      <c r="M35" s="134">
        <f>'ACCOMMODATION FORM'!M31</f>
        <v>0</v>
      </c>
      <c r="N35" s="52">
        <f>'ACCOMMODATION FORM'!N31</f>
        <v>0</v>
      </c>
      <c r="O35" s="154">
        <f>'ACCOMMODATION FORM'!O31</f>
        <v>0</v>
      </c>
      <c r="P35" s="52">
        <f>'ACCOMMODATION FORM'!P31</f>
        <v>0</v>
      </c>
      <c r="Q35" s="134">
        <f>'ACCOMMODATION FORM'!Q31</f>
        <v>0</v>
      </c>
      <c r="R35" s="134">
        <f>'ACCOMMODATION FORM'!R31</f>
        <v>0</v>
      </c>
      <c r="S35" s="73">
        <f>'ACCOMMODATION FORM'!T31</f>
        <v>0</v>
      </c>
      <c r="T35" s="137">
        <f>'ACCOMMODATION FORM'!U31</f>
        <v>0</v>
      </c>
      <c r="U35" s="73">
        <f>'ACCOMMODATION FORM'!V31</f>
        <v>0</v>
      </c>
      <c r="V35" s="73">
        <f>'ACCOMMODATION FORM'!W31</f>
        <v>0</v>
      </c>
      <c r="W35" s="73">
        <f>SUM('ACCOMMODATION FORM'!AA31+'ACCOMMODATION FORM'!AB31)</f>
        <v>0</v>
      </c>
      <c r="X35" s="179">
        <f>'ACCOMMODATION FORM'!Z31</f>
        <v>0</v>
      </c>
    </row>
    <row r="36" spans="1:24" ht="24.95" customHeight="1" x14ac:dyDescent="0.25">
      <c r="A36"/>
      <c r="B36" s="41">
        <f t="shared" si="0"/>
        <v>20</v>
      </c>
      <c r="C36" s="449">
        <f>'ACCOMMODATION FORM'!C32</f>
        <v>0</v>
      </c>
      <c r="D36" s="450"/>
      <c r="E36" s="439">
        <f>'ACCOMMODATION FORM'!E32</f>
        <v>0</v>
      </c>
      <c r="F36" s="440"/>
      <c r="G36" s="447">
        <f>'ACCOMMODATION FORM'!G32</f>
        <v>0</v>
      </c>
      <c r="H36" s="448"/>
      <c r="I36" s="49">
        <f>'ACCOMMODATION FORM'!I32</f>
        <v>0</v>
      </c>
      <c r="J36" s="50">
        <f>'ACCOMMODATION FORM'!J32</f>
        <v>0</v>
      </c>
      <c r="K36" s="51">
        <f>'ACCOMMODATION FORM'!K32</f>
        <v>0</v>
      </c>
      <c r="L36" s="52">
        <f>'ACCOMMODATION FORM'!L32</f>
        <v>0</v>
      </c>
      <c r="M36" s="134">
        <f>'ACCOMMODATION FORM'!M32</f>
        <v>0</v>
      </c>
      <c r="N36" s="52">
        <f>'ACCOMMODATION FORM'!N32</f>
        <v>0</v>
      </c>
      <c r="O36" s="154">
        <f>'ACCOMMODATION FORM'!O32</f>
        <v>0</v>
      </c>
      <c r="P36" s="52">
        <f>'ACCOMMODATION FORM'!P32</f>
        <v>0</v>
      </c>
      <c r="Q36" s="134">
        <f>'ACCOMMODATION FORM'!Q32</f>
        <v>0</v>
      </c>
      <c r="R36" s="134">
        <f>'ACCOMMODATION FORM'!R32</f>
        <v>0</v>
      </c>
      <c r="S36" s="73">
        <f>'ACCOMMODATION FORM'!T32</f>
        <v>0</v>
      </c>
      <c r="T36" s="137">
        <f>'ACCOMMODATION FORM'!U32</f>
        <v>0</v>
      </c>
      <c r="U36" s="73">
        <f>'ACCOMMODATION FORM'!V32</f>
        <v>0</v>
      </c>
      <c r="V36" s="73">
        <f>'ACCOMMODATION FORM'!W32</f>
        <v>0</v>
      </c>
      <c r="W36" s="73">
        <f>SUM('ACCOMMODATION FORM'!AA32+'ACCOMMODATION FORM'!AB32)</f>
        <v>0</v>
      </c>
      <c r="X36" s="179">
        <f>'ACCOMMODATION FORM'!Z32</f>
        <v>0</v>
      </c>
    </row>
    <row r="37" spans="1:24" ht="24.95" customHeight="1" x14ac:dyDescent="0.25">
      <c r="A37"/>
      <c r="B37" s="41">
        <f t="shared" si="0"/>
        <v>21</v>
      </c>
      <c r="C37" s="449">
        <f>'ACCOMMODATION FORM'!C33</f>
        <v>0</v>
      </c>
      <c r="D37" s="450"/>
      <c r="E37" s="439">
        <f>'ACCOMMODATION FORM'!E33</f>
        <v>0</v>
      </c>
      <c r="F37" s="440"/>
      <c r="G37" s="447">
        <f>'ACCOMMODATION FORM'!G33</f>
        <v>0</v>
      </c>
      <c r="H37" s="448"/>
      <c r="I37" s="49">
        <f>'ACCOMMODATION FORM'!I33</f>
        <v>0</v>
      </c>
      <c r="J37" s="50">
        <f>'ACCOMMODATION FORM'!J33</f>
        <v>0</v>
      </c>
      <c r="K37" s="51">
        <f>'ACCOMMODATION FORM'!K33</f>
        <v>0</v>
      </c>
      <c r="L37" s="52">
        <f>'ACCOMMODATION FORM'!L33</f>
        <v>0</v>
      </c>
      <c r="M37" s="134">
        <f>'ACCOMMODATION FORM'!M33</f>
        <v>0</v>
      </c>
      <c r="N37" s="52">
        <f>'ACCOMMODATION FORM'!N33</f>
        <v>0</v>
      </c>
      <c r="O37" s="154">
        <f>'ACCOMMODATION FORM'!O33</f>
        <v>0</v>
      </c>
      <c r="P37" s="52">
        <f>'ACCOMMODATION FORM'!P33</f>
        <v>0</v>
      </c>
      <c r="Q37" s="134">
        <f>'ACCOMMODATION FORM'!Q33</f>
        <v>0</v>
      </c>
      <c r="R37" s="134">
        <f>'ACCOMMODATION FORM'!R33</f>
        <v>0</v>
      </c>
      <c r="S37" s="73">
        <f>'ACCOMMODATION FORM'!T33</f>
        <v>0</v>
      </c>
      <c r="T37" s="137">
        <f>'ACCOMMODATION FORM'!U33</f>
        <v>0</v>
      </c>
      <c r="U37" s="73">
        <f>'ACCOMMODATION FORM'!V33</f>
        <v>0</v>
      </c>
      <c r="V37" s="73">
        <f>'ACCOMMODATION FORM'!W33</f>
        <v>0</v>
      </c>
      <c r="W37" s="73">
        <f>SUM('ACCOMMODATION FORM'!AA33+'ACCOMMODATION FORM'!AB33)</f>
        <v>0</v>
      </c>
      <c r="X37" s="179">
        <f>'ACCOMMODATION FORM'!Z33</f>
        <v>0</v>
      </c>
    </row>
    <row r="38" spans="1:24" ht="24.95" customHeight="1" x14ac:dyDescent="0.25">
      <c r="A38"/>
      <c r="B38" s="41">
        <f t="shared" si="0"/>
        <v>22</v>
      </c>
      <c r="C38" s="449">
        <f>'ACCOMMODATION FORM'!C34</f>
        <v>0</v>
      </c>
      <c r="D38" s="450"/>
      <c r="E38" s="439">
        <f>'ACCOMMODATION FORM'!E34</f>
        <v>0</v>
      </c>
      <c r="F38" s="440"/>
      <c r="G38" s="447">
        <f>'ACCOMMODATION FORM'!G34</f>
        <v>0</v>
      </c>
      <c r="H38" s="448"/>
      <c r="I38" s="49">
        <f>'ACCOMMODATION FORM'!I34</f>
        <v>0</v>
      </c>
      <c r="J38" s="50">
        <f>'ACCOMMODATION FORM'!J34</f>
        <v>0</v>
      </c>
      <c r="K38" s="51">
        <f>'ACCOMMODATION FORM'!K34</f>
        <v>0</v>
      </c>
      <c r="L38" s="52">
        <f>'ACCOMMODATION FORM'!L34</f>
        <v>0</v>
      </c>
      <c r="M38" s="134">
        <f>'ACCOMMODATION FORM'!M34</f>
        <v>0</v>
      </c>
      <c r="N38" s="52">
        <f>'ACCOMMODATION FORM'!N34</f>
        <v>0</v>
      </c>
      <c r="O38" s="154">
        <f>'ACCOMMODATION FORM'!O34</f>
        <v>0</v>
      </c>
      <c r="P38" s="52">
        <f>'ACCOMMODATION FORM'!P34</f>
        <v>0</v>
      </c>
      <c r="Q38" s="134">
        <f>'ACCOMMODATION FORM'!Q34</f>
        <v>0</v>
      </c>
      <c r="R38" s="134">
        <f>'ACCOMMODATION FORM'!R34</f>
        <v>0</v>
      </c>
      <c r="S38" s="73">
        <f>'ACCOMMODATION FORM'!T34</f>
        <v>0</v>
      </c>
      <c r="T38" s="137">
        <f>'ACCOMMODATION FORM'!U34</f>
        <v>0</v>
      </c>
      <c r="U38" s="73">
        <f>'ACCOMMODATION FORM'!V34</f>
        <v>0</v>
      </c>
      <c r="V38" s="73">
        <f>'ACCOMMODATION FORM'!W34</f>
        <v>0</v>
      </c>
      <c r="W38" s="73">
        <f>SUM('ACCOMMODATION FORM'!AA34+'ACCOMMODATION FORM'!AB34)</f>
        <v>0</v>
      </c>
      <c r="X38" s="179">
        <f>'ACCOMMODATION FORM'!Z34</f>
        <v>0</v>
      </c>
    </row>
    <row r="39" spans="1:24" ht="24.95" customHeight="1" x14ac:dyDescent="0.25">
      <c r="A39"/>
      <c r="B39" s="41">
        <f t="shared" si="0"/>
        <v>23</v>
      </c>
      <c r="C39" s="449">
        <f>'ACCOMMODATION FORM'!C35</f>
        <v>0</v>
      </c>
      <c r="D39" s="450"/>
      <c r="E39" s="439">
        <f>'ACCOMMODATION FORM'!E35</f>
        <v>0</v>
      </c>
      <c r="F39" s="440"/>
      <c r="G39" s="447">
        <f>'ACCOMMODATION FORM'!G35</f>
        <v>0</v>
      </c>
      <c r="H39" s="448"/>
      <c r="I39" s="49">
        <f>'ACCOMMODATION FORM'!I35</f>
        <v>0</v>
      </c>
      <c r="J39" s="50">
        <f>'ACCOMMODATION FORM'!J35</f>
        <v>0</v>
      </c>
      <c r="K39" s="51">
        <f>'ACCOMMODATION FORM'!K35</f>
        <v>0</v>
      </c>
      <c r="L39" s="52">
        <f>'ACCOMMODATION FORM'!L35</f>
        <v>0</v>
      </c>
      <c r="M39" s="134">
        <f>'ACCOMMODATION FORM'!M35</f>
        <v>0</v>
      </c>
      <c r="N39" s="52">
        <f>'ACCOMMODATION FORM'!N35</f>
        <v>0</v>
      </c>
      <c r="O39" s="154">
        <f>'ACCOMMODATION FORM'!O35</f>
        <v>0</v>
      </c>
      <c r="P39" s="52">
        <f>'ACCOMMODATION FORM'!P35</f>
        <v>0</v>
      </c>
      <c r="Q39" s="134">
        <f>'ACCOMMODATION FORM'!Q35</f>
        <v>0</v>
      </c>
      <c r="R39" s="134">
        <f>'ACCOMMODATION FORM'!R35</f>
        <v>0</v>
      </c>
      <c r="S39" s="73">
        <f>'ACCOMMODATION FORM'!T35</f>
        <v>0</v>
      </c>
      <c r="T39" s="137">
        <f>'ACCOMMODATION FORM'!U35</f>
        <v>0</v>
      </c>
      <c r="U39" s="73">
        <f>'ACCOMMODATION FORM'!V35</f>
        <v>0</v>
      </c>
      <c r="V39" s="73">
        <f>'ACCOMMODATION FORM'!W35</f>
        <v>0</v>
      </c>
      <c r="W39" s="73">
        <f>SUM('ACCOMMODATION FORM'!AA35+'ACCOMMODATION FORM'!AB35)</f>
        <v>0</v>
      </c>
      <c r="X39" s="179">
        <f>'ACCOMMODATION FORM'!Z35</f>
        <v>0</v>
      </c>
    </row>
    <row r="40" spans="1:24" ht="24.95" customHeight="1" x14ac:dyDescent="0.25">
      <c r="A40"/>
      <c r="B40" s="41">
        <f t="shared" si="0"/>
        <v>24</v>
      </c>
      <c r="C40" s="449">
        <f>'ACCOMMODATION FORM'!C36</f>
        <v>0</v>
      </c>
      <c r="D40" s="450"/>
      <c r="E40" s="439">
        <f>'ACCOMMODATION FORM'!E36</f>
        <v>0</v>
      </c>
      <c r="F40" s="440"/>
      <c r="G40" s="447">
        <f>'ACCOMMODATION FORM'!G36</f>
        <v>0</v>
      </c>
      <c r="H40" s="448"/>
      <c r="I40" s="49">
        <f>'ACCOMMODATION FORM'!I36</f>
        <v>0</v>
      </c>
      <c r="J40" s="50">
        <f>'ACCOMMODATION FORM'!J36</f>
        <v>0</v>
      </c>
      <c r="K40" s="51">
        <f>'ACCOMMODATION FORM'!K36</f>
        <v>0</v>
      </c>
      <c r="L40" s="52">
        <f>'ACCOMMODATION FORM'!L36</f>
        <v>0</v>
      </c>
      <c r="M40" s="134">
        <f>'ACCOMMODATION FORM'!M36</f>
        <v>0</v>
      </c>
      <c r="N40" s="52">
        <f>'ACCOMMODATION FORM'!N36</f>
        <v>0</v>
      </c>
      <c r="O40" s="154">
        <f>'ACCOMMODATION FORM'!O36</f>
        <v>0</v>
      </c>
      <c r="P40" s="52">
        <f>'ACCOMMODATION FORM'!P36</f>
        <v>0</v>
      </c>
      <c r="Q40" s="134">
        <f>'ACCOMMODATION FORM'!Q36</f>
        <v>0</v>
      </c>
      <c r="R40" s="134">
        <f>'ACCOMMODATION FORM'!R36</f>
        <v>0</v>
      </c>
      <c r="S40" s="73">
        <f>'ACCOMMODATION FORM'!T36</f>
        <v>0</v>
      </c>
      <c r="T40" s="137">
        <f>'ACCOMMODATION FORM'!U36</f>
        <v>0</v>
      </c>
      <c r="U40" s="73">
        <f>'ACCOMMODATION FORM'!V36</f>
        <v>0</v>
      </c>
      <c r="V40" s="73">
        <f>'ACCOMMODATION FORM'!W36</f>
        <v>0</v>
      </c>
      <c r="W40" s="73">
        <f>SUM('ACCOMMODATION FORM'!AA36+'ACCOMMODATION FORM'!AB36)</f>
        <v>0</v>
      </c>
      <c r="X40" s="179">
        <f>'ACCOMMODATION FORM'!Z36</f>
        <v>0</v>
      </c>
    </row>
    <row r="41" spans="1:24" ht="24.95" customHeight="1" x14ac:dyDescent="0.25">
      <c r="A41"/>
      <c r="B41" s="42">
        <f t="shared" si="0"/>
        <v>25</v>
      </c>
      <c r="C41" s="445">
        <f>'ACCOMMODATION FORM'!C37</f>
        <v>0</v>
      </c>
      <c r="D41" s="446"/>
      <c r="E41" s="500">
        <f>'ACCOMMODATION FORM'!E37</f>
        <v>0</v>
      </c>
      <c r="F41" s="501"/>
      <c r="G41" s="509">
        <f>'ACCOMMODATION FORM'!G37</f>
        <v>0</v>
      </c>
      <c r="H41" s="510"/>
      <c r="I41" s="234">
        <f>'ACCOMMODATION FORM'!I37</f>
        <v>0</v>
      </c>
      <c r="J41" s="235">
        <f>'ACCOMMODATION FORM'!J37</f>
        <v>0</v>
      </c>
      <c r="K41" s="236">
        <f>'ACCOMMODATION FORM'!K37</f>
        <v>0</v>
      </c>
      <c r="L41" s="237">
        <f>'ACCOMMODATION FORM'!L37</f>
        <v>0</v>
      </c>
      <c r="M41" s="135">
        <f>'ACCOMMODATION FORM'!M37</f>
        <v>0</v>
      </c>
      <c r="N41" s="237">
        <f>'ACCOMMODATION FORM'!N37</f>
        <v>0</v>
      </c>
      <c r="O41" s="238">
        <f>'ACCOMMODATION FORM'!O37</f>
        <v>0</v>
      </c>
      <c r="P41" s="237">
        <f>'ACCOMMODATION FORM'!P37</f>
        <v>0</v>
      </c>
      <c r="Q41" s="135">
        <f>'ACCOMMODATION FORM'!Q37</f>
        <v>0</v>
      </c>
      <c r="R41" s="135">
        <f>'ACCOMMODATION FORM'!R37</f>
        <v>0</v>
      </c>
      <c r="S41" s="221">
        <f>'ACCOMMODATION FORM'!T37</f>
        <v>0</v>
      </c>
      <c r="T41" s="138">
        <f>'ACCOMMODATION FORM'!U37</f>
        <v>0</v>
      </c>
      <c r="U41" s="221">
        <f>'ACCOMMODATION FORM'!V37</f>
        <v>0</v>
      </c>
      <c r="V41" s="221">
        <f>'ACCOMMODATION FORM'!W37</f>
        <v>0</v>
      </c>
      <c r="W41" s="221">
        <f>SUM('ACCOMMODATION FORM'!AA37+'ACCOMMODATION FORM'!AB37)</f>
        <v>0</v>
      </c>
      <c r="X41" s="179">
        <f>'ACCOMMODATION FORM'!Z37</f>
        <v>0</v>
      </c>
    </row>
    <row r="42" spans="1:24" ht="30" customHeight="1" x14ac:dyDescent="0.25">
      <c r="A42" s="224"/>
      <c r="B42" s="225"/>
      <c r="C42" s="226"/>
      <c r="D42" s="227"/>
      <c r="E42" s="227"/>
      <c r="F42" s="226"/>
      <c r="G42" s="226"/>
      <c r="H42" s="226"/>
      <c r="I42" s="226"/>
      <c r="J42" s="226"/>
      <c r="K42" s="228"/>
      <c r="L42" s="228"/>
      <c r="M42" s="228"/>
      <c r="N42" s="228"/>
      <c r="O42" s="229"/>
      <c r="P42" s="228"/>
      <c r="Q42" s="490" t="s">
        <v>33</v>
      </c>
      <c r="R42" s="490"/>
      <c r="S42" s="490"/>
      <c r="T42" s="490"/>
      <c r="U42" s="490"/>
      <c r="V42" s="490"/>
      <c r="W42" s="490"/>
      <c r="X42" s="230">
        <f>SUM(X17:X41)</f>
        <v>0</v>
      </c>
    </row>
    <row r="43" spans="1:24" ht="43.15" customHeight="1" x14ac:dyDescent="0.25">
      <c r="A43" s="231"/>
      <c r="B43" s="507" t="s">
        <v>34</v>
      </c>
      <c r="C43" s="508"/>
      <c r="D43" s="43">
        <v>45392</v>
      </c>
      <c r="E43" s="43">
        <v>45393</v>
      </c>
      <c r="F43" s="43">
        <v>45759</v>
      </c>
      <c r="G43" s="273">
        <v>45760</v>
      </c>
      <c r="H43" s="274"/>
      <c r="I43" s="273">
        <v>45396</v>
      </c>
      <c r="J43" s="274"/>
      <c r="K43" s="273">
        <v>45397</v>
      </c>
      <c r="L43" s="274"/>
      <c r="M43" s="273">
        <v>45763</v>
      </c>
      <c r="N43" s="377"/>
      <c r="O43" s="378"/>
      <c r="P43" s="74" t="s">
        <v>35</v>
      </c>
      <c r="X43" s="232"/>
    </row>
    <row r="44" spans="1:24" customFormat="1" ht="30" customHeight="1" x14ac:dyDescent="0.25">
      <c r="A44" s="517" t="s">
        <v>36</v>
      </c>
      <c r="B44" s="532" t="s">
        <v>37</v>
      </c>
      <c r="C44" s="533"/>
      <c r="D44" s="216">
        <f>'ACCOMMODATION FORM'!D40</f>
        <v>0</v>
      </c>
      <c r="E44" s="217">
        <f>'ACCOMMODATION FORM'!E40</f>
        <v>0</v>
      </c>
      <c r="F44" s="217">
        <f>'ACCOMMODATION FORM'!F40</f>
        <v>0</v>
      </c>
      <c r="G44" s="437">
        <f>'ACCOMMODATION FORM'!G40</f>
        <v>0</v>
      </c>
      <c r="H44" s="438"/>
      <c r="I44" s="437">
        <f>'ACCOMMODATION FORM'!I40</f>
        <v>0</v>
      </c>
      <c r="J44" s="438"/>
      <c r="K44" s="437">
        <f>'ACCOMMODATION FORM'!K40</f>
        <v>0</v>
      </c>
      <c r="L44" s="438"/>
      <c r="M44" s="502">
        <f>'ACCOMMODATION FORM'!M40</f>
        <v>0</v>
      </c>
      <c r="N44" s="503"/>
      <c r="O44" s="504"/>
      <c r="P44" s="222">
        <f>'ACCOMMODATION FORM'!P40</f>
        <v>0</v>
      </c>
      <c r="Q44" s="511" t="s">
        <v>61</v>
      </c>
      <c r="R44" s="511"/>
      <c r="S44" s="511"/>
      <c r="T44" s="511"/>
      <c r="U44" s="511"/>
      <c r="V44" s="511"/>
      <c r="W44" s="511"/>
      <c r="X44" s="514">
        <f>X42+(P44*35)+(P45*15)+(P46*35)</f>
        <v>0</v>
      </c>
    </row>
    <row r="45" spans="1:24" customFormat="1" ht="26.25" customHeight="1" x14ac:dyDescent="0.25">
      <c r="A45" s="518"/>
      <c r="B45" s="435" t="s">
        <v>39</v>
      </c>
      <c r="C45" s="436"/>
      <c r="D45" s="188" t="str">
        <f>'ACCOMMODATION FORM'!D41</f>
        <v>NO</v>
      </c>
      <c r="E45" s="218" t="str">
        <f>'ACCOMMODATION FORM'!E41</f>
        <v>NO</v>
      </c>
      <c r="F45" s="218">
        <f>'ACCOMMODATION FORM'!F41</f>
        <v>0</v>
      </c>
      <c r="G45" s="439">
        <f>'ACCOMMODATION FORM'!G41</f>
        <v>0</v>
      </c>
      <c r="H45" s="440"/>
      <c r="I45" s="439" t="str">
        <f>'ACCOMMODATION FORM'!I41</f>
        <v>NO</v>
      </c>
      <c r="J45" s="440"/>
      <c r="K45" s="439" t="str">
        <f>'ACCOMMODATION FORM'!K41</f>
        <v>NO</v>
      </c>
      <c r="L45" s="440"/>
      <c r="M45" s="439" t="str">
        <f>'ACCOMMODATION FORM'!M41</f>
        <v>NO</v>
      </c>
      <c r="N45" s="505"/>
      <c r="O45" s="440"/>
      <c r="P45" s="223">
        <f>'ACCOMMODATION FORM'!P41</f>
        <v>0</v>
      </c>
      <c r="Q45" s="512"/>
      <c r="R45" s="512"/>
      <c r="S45" s="512"/>
      <c r="T45" s="512"/>
      <c r="U45" s="512"/>
      <c r="V45" s="512"/>
      <c r="W45" s="512"/>
      <c r="X45" s="515"/>
    </row>
    <row r="46" spans="1:24" customFormat="1" ht="32.1" customHeight="1" x14ac:dyDescent="0.25">
      <c r="A46" s="519"/>
      <c r="B46" s="443" t="s">
        <v>41</v>
      </c>
      <c r="C46" s="444"/>
      <c r="D46" s="219">
        <f>'ACCOMMODATION FORM'!D42</f>
        <v>0</v>
      </c>
      <c r="E46" s="220">
        <f>'ACCOMMODATION FORM'!E42</f>
        <v>0</v>
      </c>
      <c r="F46" s="220">
        <f>'ACCOMMODATION FORM'!F42</f>
        <v>0</v>
      </c>
      <c r="G46" s="441">
        <f>'ACCOMMODATION FORM'!G42</f>
        <v>0</v>
      </c>
      <c r="H46" s="442"/>
      <c r="I46" s="441">
        <f>'ACCOMMODATION FORM'!I42</f>
        <v>0</v>
      </c>
      <c r="J46" s="442"/>
      <c r="K46" s="441">
        <f>'ACCOMMODATION FORM'!K42</f>
        <v>0</v>
      </c>
      <c r="L46" s="442"/>
      <c r="M46" s="441">
        <f>'ACCOMMODATION FORM'!M42</f>
        <v>0</v>
      </c>
      <c r="N46" s="506"/>
      <c r="O46" s="442"/>
      <c r="P46" s="233">
        <f>'ACCOMMODATION FORM'!P42</f>
        <v>0</v>
      </c>
      <c r="Q46" s="513"/>
      <c r="R46" s="513"/>
      <c r="S46" s="513"/>
      <c r="T46" s="513"/>
      <c r="U46" s="513"/>
      <c r="V46" s="513"/>
      <c r="W46" s="513"/>
      <c r="X46" s="516"/>
    </row>
    <row r="47" spans="1:24" customFormat="1" ht="23.25" customHeight="1" x14ac:dyDescent="0.25">
      <c r="A47" s="517" t="s">
        <v>42</v>
      </c>
      <c r="B47" s="521" t="s">
        <v>43</v>
      </c>
      <c r="C47" s="522"/>
      <c r="D47" s="216">
        <f>'ACCOMMODATION FORM'!D43</f>
        <v>0</v>
      </c>
      <c r="E47" s="217">
        <f>'ACCOMMODATION FORM'!E43</f>
        <v>0</v>
      </c>
      <c r="F47" s="217">
        <f>'ACCOMMODATION FORM'!F43</f>
        <v>0</v>
      </c>
      <c r="G47" s="437">
        <f>'ACCOMMODATION FORM'!G43</f>
        <v>0</v>
      </c>
      <c r="H47" s="438"/>
      <c r="I47" s="437">
        <f>'ACCOMMODATION FORM'!I43</f>
        <v>0</v>
      </c>
      <c r="J47" s="438"/>
      <c r="K47" s="437">
        <f>'ACCOMMODATION FORM'!K43</f>
        <v>0</v>
      </c>
      <c r="L47" s="438"/>
      <c r="M47" s="437">
        <f>'ACCOMMODATION FORM'!M43</f>
        <v>0</v>
      </c>
      <c r="N47" s="523"/>
      <c r="O47" s="438"/>
      <c r="P47" s="222">
        <f>SUM(D47:O47)</f>
        <v>0</v>
      </c>
      <c r="Q47" s="511" t="s">
        <v>61</v>
      </c>
      <c r="R47" s="511"/>
      <c r="S47" s="511"/>
      <c r="T47" s="511"/>
      <c r="U47" s="511"/>
      <c r="V47" s="511"/>
      <c r="W47" s="511"/>
      <c r="X47" s="514">
        <f>X45+(P47*30)+(P48*15)+(P49*30)</f>
        <v>0</v>
      </c>
    </row>
    <row r="48" spans="1:24" customFormat="1" ht="26.25" customHeight="1" x14ac:dyDescent="0.25">
      <c r="A48" s="518"/>
      <c r="B48" s="435" t="s">
        <v>39</v>
      </c>
      <c r="C48" s="436"/>
      <c r="D48" s="239" t="s">
        <v>40</v>
      </c>
      <c r="E48" s="215" t="s">
        <v>40</v>
      </c>
      <c r="F48" s="218">
        <f>'ACCOMMODATION FORM'!F44</f>
        <v>0</v>
      </c>
      <c r="G48" s="439">
        <f>'ACCOMMODATION FORM'!G44</f>
        <v>0</v>
      </c>
      <c r="H48" s="440"/>
      <c r="I48" s="524" t="s">
        <v>40</v>
      </c>
      <c r="J48" s="525"/>
      <c r="K48" s="524" t="s">
        <v>40</v>
      </c>
      <c r="L48" s="526"/>
      <c r="M48" s="527" t="s">
        <v>40</v>
      </c>
      <c r="N48" s="528"/>
      <c r="O48" s="529"/>
      <c r="P48" s="223">
        <f>SUM(D48:O48)</f>
        <v>0</v>
      </c>
      <c r="Q48" s="512"/>
      <c r="R48" s="512"/>
      <c r="S48" s="512"/>
      <c r="T48" s="512"/>
      <c r="U48" s="512"/>
      <c r="V48" s="512"/>
      <c r="W48" s="512"/>
      <c r="X48" s="515"/>
    </row>
    <row r="49" spans="1:24" customFormat="1" ht="24.75" customHeight="1" x14ac:dyDescent="0.25">
      <c r="A49" s="520"/>
      <c r="B49" s="530" t="s">
        <v>45</v>
      </c>
      <c r="C49" s="531"/>
      <c r="D49" s="219">
        <f>'ACCOMMODATION FORM'!D45</f>
        <v>0</v>
      </c>
      <c r="E49" s="220">
        <f>'ACCOMMODATION FORM'!E45</f>
        <v>0</v>
      </c>
      <c r="F49" s="220">
        <f>'ACCOMMODATION FORM'!F45</f>
        <v>0</v>
      </c>
      <c r="G49" s="441">
        <f>'ACCOMMODATION FORM'!G45</f>
        <v>0</v>
      </c>
      <c r="H49" s="442"/>
      <c r="I49" s="441">
        <f>'ACCOMMODATION FORM'!I45</f>
        <v>0</v>
      </c>
      <c r="J49" s="442"/>
      <c r="K49" s="441">
        <f>'ACCOMMODATION FORM'!K45</f>
        <v>0</v>
      </c>
      <c r="L49" s="442"/>
      <c r="M49" s="441">
        <f>'ACCOMMODATION FORM'!M45</f>
        <v>0</v>
      </c>
      <c r="N49" s="506"/>
      <c r="O49" s="442"/>
      <c r="P49" s="233">
        <f>SUM(D49:O49)</f>
        <v>0</v>
      </c>
      <c r="Q49" s="513"/>
      <c r="R49" s="513"/>
      <c r="S49" s="513"/>
      <c r="T49" s="513"/>
      <c r="U49" s="513"/>
      <c r="V49" s="513"/>
      <c r="W49" s="513"/>
      <c r="X49" s="516"/>
    </row>
    <row r="50" spans="1:24" s="183" customFormat="1" x14ac:dyDescent="0.25">
      <c r="B50" s="182"/>
    </row>
    <row r="51" spans="1:24" s="183" customFormat="1" ht="21" x14ac:dyDescent="0.35">
      <c r="B51" s="182"/>
      <c r="H51" s="186"/>
    </row>
    <row r="52" spans="1:24" s="183" customFormat="1" x14ac:dyDescent="0.25">
      <c r="B52" s="182"/>
    </row>
    <row r="53" spans="1:24" s="183" customFormat="1" x14ac:dyDescent="0.25">
      <c r="B53" s="182"/>
    </row>
    <row r="54" spans="1:24" s="183" customFormat="1" x14ac:dyDescent="0.25">
      <c r="B54" s="182"/>
    </row>
    <row r="55" spans="1:24" s="183" customFormat="1" x14ac:dyDescent="0.25">
      <c r="B55" s="182"/>
    </row>
    <row r="56" spans="1:24" s="183" customFormat="1" x14ac:dyDescent="0.25">
      <c r="B56" s="182"/>
    </row>
    <row r="57" spans="1:24" s="183" customFormat="1" x14ac:dyDescent="0.25">
      <c r="B57" s="182"/>
    </row>
    <row r="58" spans="1:24" s="183" customFormat="1" x14ac:dyDescent="0.25">
      <c r="B58" s="182"/>
    </row>
    <row r="59" spans="1:24" s="183" customFormat="1" x14ac:dyDescent="0.25">
      <c r="B59" s="182"/>
    </row>
    <row r="60" spans="1:24" s="183" customFormat="1" x14ac:dyDescent="0.25">
      <c r="B60" s="182"/>
    </row>
    <row r="61" spans="1:24" s="183" customFormat="1" x14ac:dyDescent="0.25">
      <c r="B61" s="182"/>
    </row>
    <row r="62" spans="1:24" s="183" customFormat="1" x14ac:dyDescent="0.25">
      <c r="B62" s="182"/>
    </row>
    <row r="63" spans="1:24" s="183" customFormat="1" x14ac:dyDescent="0.25">
      <c r="B63" s="182"/>
    </row>
    <row r="64" spans="1:24" s="183" customFormat="1" x14ac:dyDescent="0.25">
      <c r="B64" s="182"/>
    </row>
    <row r="65" spans="2:2" s="183" customFormat="1" x14ac:dyDescent="0.25">
      <c r="B65" s="182"/>
    </row>
    <row r="66" spans="2:2" s="183" customFormat="1" x14ac:dyDescent="0.25">
      <c r="B66" s="182"/>
    </row>
    <row r="67" spans="2:2" s="183" customFormat="1" x14ac:dyDescent="0.25">
      <c r="B67" s="182"/>
    </row>
    <row r="68" spans="2:2" s="183" customFormat="1" x14ac:dyDescent="0.25">
      <c r="B68" s="182"/>
    </row>
    <row r="69" spans="2:2" s="183" customFormat="1" x14ac:dyDescent="0.25">
      <c r="B69" s="182"/>
    </row>
    <row r="70" spans="2:2" s="183" customFormat="1" x14ac:dyDescent="0.25">
      <c r="B70" s="182"/>
    </row>
    <row r="71" spans="2:2" s="183" customFormat="1" x14ac:dyDescent="0.25">
      <c r="B71" s="182"/>
    </row>
    <row r="72" spans="2:2" s="183" customFormat="1" x14ac:dyDescent="0.25">
      <c r="B72" s="182"/>
    </row>
    <row r="73" spans="2:2" s="183" customFormat="1" x14ac:dyDescent="0.25">
      <c r="B73" s="182"/>
    </row>
  </sheetData>
  <sheetProtection sheet="1" objects="1" scenarios="1"/>
  <mergeCells count="137">
    <mergeCell ref="Q44:W46"/>
    <mergeCell ref="X44:X46"/>
    <mergeCell ref="A44:A46"/>
    <mergeCell ref="Q47:W49"/>
    <mergeCell ref="X47:X49"/>
    <mergeCell ref="A47:A49"/>
    <mergeCell ref="B47:C47"/>
    <mergeCell ref="G47:H47"/>
    <mergeCell ref="I47:J47"/>
    <mergeCell ref="K47:L47"/>
    <mergeCell ref="M47:O47"/>
    <mergeCell ref="B48:C48"/>
    <mergeCell ref="G48:H48"/>
    <mergeCell ref="I48:J48"/>
    <mergeCell ref="K48:L48"/>
    <mergeCell ref="M48:O48"/>
    <mergeCell ref="B49:C49"/>
    <mergeCell ref="G49:H49"/>
    <mergeCell ref="I49:J49"/>
    <mergeCell ref="K49:L49"/>
    <mergeCell ref="M49:O49"/>
    <mergeCell ref="B44:C44"/>
    <mergeCell ref="B43:C43"/>
    <mergeCell ref="C24:D24"/>
    <mergeCell ref="C22:D22"/>
    <mergeCell ref="C19:D19"/>
    <mergeCell ref="C20:D20"/>
    <mergeCell ref="C31:D31"/>
    <mergeCell ref="C17:D17"/>
    <mergeCell ref="C18:D18"/>
    <mergeCell ref="G41:H41"/>
    <mergeCell ref="C40:D40"/>
    <mergeCell ref="E35:F35"/>
    <mergeCell ref="E37:F37"/>
    <mergeCell ref="G37:H37"/>
    <mergeCell ref="G38:H38"/>
    <mergeCell ref="G39:H39"/>
    <mergeCell ref="G40:H40"/>
    <mergeCell ref="E38:F38"/>
    <mergeCell ref="E39:F39"/>
    <mergeCell ref="E40:F40"/>
    <mergeCell ref="C29:D29"/>
    <mergeCell ref="C30:D30"/>
    <mergeCell ref="C39:D39"/>
    <mergeCell ref="C36:D36"/>
    <mergeCell ref="C37:D37"/>
    <mergeCell ref="I43:J43"/>
    <mergeCell ref="I44:J44"/>
    <mergeCell ref="I45:J45"/>
    <mergeCell ref="I46:J46"/>
    <mergeCell ref="K43:L43"/>
    <mergeCell ref="K44:L44"/>
    <mergeCell ref="K45:L45"/>
    <mergeCell ref="K46:L46"/>
    <mergeCell ref="M43:O43"/>
    <mergeCell ref="M44:O44"/>
    <mergeCell ref="M45:O45"/>
    <mergeCell ref="M46:O46"/>
    <mergeCell ref="Q42:W42"/>
    <mergeCell ref="E31:F31"/>
    <mergeCell ref="E32:F32"/>
    <mergeCell ref="E33:F33"/>
    <mergeCell ref="E34:F34"/>
    <mergeCell ref="E36:F36"/>
    <mergeCell ref="I15:I16"/>
    <mergeCell ref="J15:J16"/>
    <mergeCell ref="B15:B16"/>
    <mergeCell ref="C15:D16"/>
    <mergeCell ref="E15:F16"/>
    <mergeCell ref="G15:H16"/>
    <mergeCell ref="G25:H25"/>
    <mergeCell ref="G26:H26"/>
    <mergeCell ref="G17:H17"/>
    <mergeCell ref="E41:F41"/>
    <mergeCell ref="W15:W16"/>
    <mergeCell ref="G27:H27"/>
    <mergeCell ref="G28:H28"/>
    <mergeCell ref="G29:H29"/>
    <mergeCell ref="G30:H30"/>
    <mergeCell ref="G22:H22"/>
    <mergeCell ref="G23:H23"/>
    <mergeCell ref="G19:H19"/>
    <mergeCell ref="B2:X2"/>
    <mergeCell ref="O12:W12"/>
    <mergeCell ref="O3:X5"/>
    <mergeCell ref="B6:X6"/>
    <mergeCell ref="B7:J7"/>
    <mergeCell ref="B8:J11"/>
    <mergeCell ref="B12:J12"/>
    <mergeCell ref="C28:D28"/>
    <mergeCell ref="G21:H21"/>
    <mergeCell ref="G18:H18"/>
    <mergeCell ref="G20:H20"/>
    <mergeCell ref="C26:D26"/>
    <mergeCell ref="G24:H24"/>
    <mergeCell ref="V15:V16"/>
    <mergeCell ref="O8:X11"/>
    <mergeCell ref="C25:D25"/>
    <mergeCell ref="C21:D21"/>
    <mergeCell ref="C23:D23"/>
    <mergeCell ref="C27:D27"/>
    <mergeCell ref="S14:X14"/>
    <mergeCell ref="C32:D32"/>
    <mergeCell ref="C33:D33"/>
    <mergeCell ref="C34:D34"/>
    <mergeCell ref="C35:D35"/>
    <mergeCell ref="B14:J14"/>
    <mergeCell ref="E17:F17"/>
    <mergeCell ref="K14:N14"/>
    <mergeCell ref="O14:R14"/>
    <mergeCell ref="G32:H32"/>
    <mergeCell ref="G33:H33"/>
    <mergeCell ref="G34:H34"/>
    <mergeCell ref="G43:H43"/>
    <mergeCell ref="B45:C45"/>
    <mergeCell ref="G44:H44"/>
    <mergeCell ref="G45:H45"/>
    <mergeCell ref="G46:H46"/>
    <mergeCell ref="B46:C46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G35:H35"/>
    <mergeCell ref="G36:H36"/>
    <mergeCell ref="G31:H31"/>
    <mergeCell ref="C38:D38"/>
  </mergeCells>
  <phoneticPr fontId="9" type="noConversion"/>
  <dataValidations count="3"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N42 P42" xr:uid="{00000000-0002-0000-0100-000002000000}">
      <formula1>"0,1"</formula1>
    </dataValidation>
    <dataValidation type="list" allowBlank="1" showInputMessage="1" showErrorMessage="1" sqref="O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8:H41 C17:D41 J17 J18:J41 H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6"/>
  <sheetViews>
    <sheetView tabSelected="1" zoomScale="80" zoomScaleNormal="80" workbookViewId="0">
      <selection activeCell="E14" sqref="E14"/>
    </sheetView>
  </sheetViews>
  <sheetFormatPr defaultColWidth="9.140625" defaultRowHeight="15" x14ac:dyDescent="0.25"/>
  <cols>
    <col min="1" max="1" width="3.5703125" style="6" customWidth="1"/>
    <col min="2" max="2" width="4.140625" style="6" customWidth="1"/>
    <col min="3" max="3" width="14.7109375" style="6" customWidth="1"/>
    <col min="4" max="8" width="12.7109375" style="6" customWidth="1"/>
    <col min="9" max="9" width="8.7109375" style="6" customWidth="1"/>
    <col min="10" max="10" width="14.7109375" style="6" customWidth="1"/>
    <col min="11" max="15" width="12.7109375" style="6" customWidth="1"/>
    <col min="16" max="16" width="8.7109375" style="6" customWidth="1"/>
    <col min="17" max="17" width="8.7109375" style="180" customWidth="1"/>
    <col min="18" max="20" width="9.140625" style="180"/>
    <col min="21" max="16384" width="9.140625" style="6"/>
  </cols>
  <sheetData>
    <row r="1" spans="2:18" ht="15.75" thickBot="1" x14ac:dyDescent="0.3"/>
    <row r="2" spans="2:18" ht="80.099999999999994" customHeight="1" x14ac:dyDescent="0.25">
      <c r="B2" s="459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1"/>
    </row>
    <row r="3" spans="2:18" ht="30" customHeight="1" x14ac:dyDescent="0.5">
      <c r="B3" s="120"/>
      <c r="C3" s="122" t="s">
        <v>0</v>
      </c>
      <c r="D3" s="121"/>
      <c r="E3" s="121"/>
      <c r="F3" s="79"/>
      <c r="G3" s="122"/>
      <c r="H3" s="123"/>
      <c r="I3" s="123"/>
      <c r="K3" s="36"/>
      <c r="L3" s="537" t="s">
        <v>62</v>
      </c>
      <c r="M3" s="538"/>
      <c r="N3" s="538"/>
      <c r="O3" s="538"/>
      <c r="P3" s="539"/>
    </row>
    <row r="4" spans="2:18" ht="30" customHeight="1" x14ac:dyDescent="0.5">
      <c r="B4" s="120"/>
      <c r="C4" s="122" t="s">
        <v>2</v>
      </c>
      <c r="D4" s="121"/>
      <c r="E4" s="121"/>
      <c r="F4" s="79"/>
      <c r="G4" s="122"/>
      <c r="H4" s="123"/>
      <c r="I4" s="124"/>
      <c r="K4" s="187"/>
      <c r="L4" s="540"/>
      <c r="M4" s="541"/>
      <c r="N4" s="541"/>
      <c r="O4" s="541"/>
      <c r="P4" s="542"/>
      <c r="Q4" s="181"/>
    </row>
    <row r="5" spans="2:18" ht="30" customHeight="1" x14ac:dyDescent="0.5">
      <c r="B5" s="120"/>
      <c r="C5" s="122" t="s">
        <v>3</v>
      </c>
      <c r="D5" s="121"/>
      <c r="E5" s="121"/>
      <c r="F5" s="79"/>
      <c r="G5" s="122"/>
      <c r="H5" s="123"/>
      <c r="I5" s="123"/>
      <c r="K5" s="36"/>
      <c r="L5" s="543"/>
      <c r="M5" s="544"/>
      <c r="N5" s="544"/>
      <c r="O5" s="544"/>
      <c r="P5" s="545"/>
    </row>
    <row r="6" spans="2:18" ht="39.950000000000003" customHeight="1" x14ac:dyDescent="0.25">
      <c r="B6" s="546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8"/>
    </row>
    <row r="7" spans="2:18" ht="33" customHeight="1" thickTop="1" thickBot="1" x14ac:dyDescent="0.4">
      <c r="B7" s="557" t="str">
        <f>'ACCOMMODATION FORM'!B7:D7</f>
        <v>COUNTRY:</v>
      </c>
      <c r="C7" s="558"/>
      <c r="D7" s="558"/>
      <c r="E7" s="534">
        <f>'ACCOMMODATION FORM'!$E$7</f>
        <v>0</v>
      </c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6"/>
    </row>
    <row r="8" spans="2:18" ht="24.95" customHeight="1" thickTop="1" x14ac:dyDescent="0.25">
      <c r="B8" s="551" t="s">
        <v>63</v>
      </c>
      <c r="C8" s="552"/>
      <c r="D8" s="552"/>
      <c r="E8" s="549" t="s">
        <v>64</v>
      </c>
      <c r="F8" s="549"/>
      <c r="G8" s="549"/>
      <c r="H8" s="549"/>
      <c r="I8" s="549" t="s">
        <v>65</v>
      </c>
      <c r="J8" s="549"/>
      <c r="K8" s="559" t="s">
        <v>66</v>
      </c>
      <c r="L8" s="559"/>
      <c r="M8" s="559"/>
      <c r="N8" s="549" t="s">
        <v>67</v>
      </c>
      <c r="O8" s="549"/>
      <c r="P8" s="550"/>
    </row>
    <row r="9" spans="2:18" ht="24.95" customHeight="1" thickBot="1" x14ac:dyDescent="0.3">
      <c r="B9" s="553"/>
      <c r="C9" s="554"/>
      <c r="D9" s="554"/>
      <c r="E9" s="560"/>
      <c r="F9" s="560"/>
      <c r="G9" s="560"/>
      <c r="H9" s="560"/>
      <c r="I9" s="560"/>
      <c r="J9" s="560"/>
      <c r="K9" s="555"/>
      <c r="L9" s="555"/>
      <c r="M9" s="555"/>
      <c r="N9" s="555"/>
      <c r="O9" s="555"/>
      <c r="P9" s="556"/>
    </row>
    <row r="10" spans="2:18" ht="24.95" customHeight="1" thickTop="1" thickBot="1" x14ac:dyDescent="0.3">
      <c r="B10" s="37"/>
      <c r="C10" s="563" t="s">
        <v>68</v>
      </c>
      <c r="D10" s="564"/>
      <c r="E10" s="564"/>
      <c r="F10" s="564"/>
      <c r="G10" s="564"/>
      <c r="H10" s="564"/>
      <c r="I10" s="564"/>
      <c r="J10" s="563" t="s">
        <v>69</v>
      </c>
      <c r="K10" s="564"/>
      <c r="L10" s="564"/>
      <c r="M10" s="564"/>
      <c r="N10" s="564"/>
      <c r="O10" s="564"/>
      <c r="P10" s="565"/>
    </row>
    <row r="11" spans="2:18" ht="121.5" customHeight="1" thickTop="1" x14ac:dyDescent="0.25">
      <c r="B11" s="561" t="s">
        <v>10</v>
      </c>
      <c r="C11" s="21" t="s">
        <v>70</v>
      </c>
      <c r="D11" s="566" t="s">
        <v>53</v>
      </c>
      <c r="E11" s="566" t="s">
        <v>71</v>
      </c>
      <c r="F11" s="566" t="s">
        <v>72</v>
      </c>
      <c r="G11" s="566" t="s">
        <v>73</v>
      </c>
      <c r="H11" s="566" t="s">
        <v>74</v>
      </c>
      <c r="I11" s="571" t="s">
        <v>75</v>
      </c>
      <c r="J11" s="25" t="s">
        <v>76</v>
      </c>
      <c r="K11" s="566" t="s">
        <v>54</v>
      </c>
      <c r="L11" s="566" t="s">
        <v>77</v>
      </c>
      <c r="M11" s="566" t="s">
        <v>73</v>
      </c>
      <c r="N11" s="566" t="s">
        <v>78</v>
      </c>
      <c r="O11" s="566" t="s">
        <v>74</v>
      </c>
      <c r="P11" s="568" t="s">
        <v>79</v>
      </c>
    </row>
    <row r="12" spans="2:18" ht="24.95" customHeight="1" x14ac:dyDescent="0.25">
      <c r="B12" s="562"/>
      <c r="C12" s="22" t="s">
        <v>80</v>
      </c>
      <c r="D12" s="567"/>
      <c r="E12" s="570"/>
      <c r="F12" s="570"/>
      <c r="G12" s="570"/>
      <c r="H12" s="570"/>
      <c r="I12" s="572"/>
      <c r="J12" s="22" t="s">
        <v>81</v>
      </c>
      <c r="K12" s="570"/>
      <c r="L12" s="570"/>
      <c r="M12" s="570"/>
      <c r="N12" s="570"/>
      <c r="O12" s="570"/>
      <c r="P12" s="569"/>
    </row>
    <row r="13" spans="2:18" ht="24.95" customHeight="1" x14ac:dyDescent="0.25">
      <c r="B13" s="23">
        <v>1</v>
      </c>
      <c r="C13" s="27"/>
      <c r="D13" s="28"/>
      <c r="E13" s="28"/>
      <c r="F13" s="28"/>
      <c r="G13" s="28"/>
      <c r="H13" s="28"/>
      <c r="I13" s="29"/>
      <c r="J13" s="27"/>
      <c r="K13" s="28"/>
      <c r="L13" s="58"/>
      <c r="M13" s="28"/>
      <c r="N13" s="28"/>
      <c r="O13" s="28"/>
      <c r="P13" s="55"/>
      <c r="R13" s="174" t="s">
        <v>82</v>
      </c>
    </row>
    <row r="14" spans="2:18" ht="24.95" customHeight="1" x14ac:dyDescent="0.25">
      <c r="B14" s="23">
        <f>B13+1</f>
        <v>2</v>
      </c>
      <c r="C14" s="27"/>
      <c r="D14" s="28"/>
      <c r="E14" s="28"/>
      <c r="F14" s="28"/>
      <c r="G14" s="28"/>
      <c r="H14" s="28"/>
      <c r="I14" s="29"/>
      <c r="J14" s="27"/>
      <c r="K14" s="28"/>
      <c r="L14" s="28"/>
      <c r="M14" s="28"/>
      <c r="N14" s="28"/>
      <c r="O14" s="28"/>
      <c r="P14" s="55"/>
    </row>
    <row r="15" spans="2:18" ht="24.95" customHeight="1" x14ac:dyDescent="0.25">
      <c r="B15" s="24">
        <v>3</v>
      </c>
      <c r="C15" s="30"/>
      <c r="D15" s="31"/>
      <c r="E15" s="31"/>
      <c r="F15" s="28"/>
      <c r="G15" s="31"/>
      <c r="H15" s="31"/>
      <c r="I15" s="32"/>
      <c r="J15" s="30"/>
      <c r="K15" s="31"/>
      <c r="L15" s="28"/>
      <c r="M15" s="28"/>
      <c r="N15" s="28"/>
      <c r="O15" s="31"/>
      <c r="P15" s="56"/>
    </row>
    <row r="16" spans="2:18" ht="24.95" customHeight="1" x14ac:dyDescent="0.25">
      <c r="B16" s="24">
        <v>4</v>
      </c>
      <c r="C16" s="30"/>
      <c r="D16" s="31"/>
      <c r="E16" s="31"/>
      <c r="F16" s="28"/>
      <c r="G16" s="31"/>
      <c r="H16" s="31"/>
      <c r="I16" s="32"/>
      <c r="J16" s="30"/>
      <c r="K16" s="31"/>
      <c r="L16" s="28"/>
      <c r="M16" s="28"/>
      <c r="O16" s="31"/>
      <c r="P16" s="56"/>
    </row>
    <row r="17" spans="2:16" ht="24.95" customHeight="1" thickBot="1" x14ac:dyDescent="0.3">
      <c r="B17" s="26">
        <v>5</v>
      </c>
      <c r="C17" s="33"/>
      <c r="D17" s="34"/>
      <c r="E17" s="34"/>
      <c r="F17" s="34"/>
      <c r="G17" s="34"/>
      <c r="H17" s="34"/>
      <c r="I17" s="35"/>
      <c r="J17" s="33"/>
      <c r="K17" s="34"/>
      <c r="L17" s="34"/>
      <c r="M17" s="34"/>
      <c r="N17" s="34"/>
      <c r="O17" s="34"/>
      <c r="P17" s="57"/>
    </row>
    <row r="18" spans="2:16" s="183" customFormat="1" ht="15.75" thickTop="1" x14ac:dyDescent="0.25"/>
    <row r="19" spans="2:16" s="183" customFormat="1" x14ac:dyDescent="0.25"/>
    <row r="20" spans="2:16" s="183" customFormat="1" x14ac:dyDescent="0.25"/>
    <row r="21" spans="2:16" s="183" customFormat="1" x14ac:dyDescent="0.25"/>
    <row r="22" spans="2:16" s="183" customFormat="1" x14ac:dyDescent="0.25"/>
    <row r="23" spans="2:16" s="183" customFormat="1" x14ac:dyDescent="0.25"/>
    <row r="24" spans="2:16" s="183" customFormat="1" x14ac:dyDescent="0.25"/>
    <row r="25" spans="2:16" s="183" customFormat="1" x14ac:dyDescent="0.25"/>
    <row r="26" spans="2:16" s="183" customFormat="1" x14ac:dyDescent="0.25"/>
    <row r="27" spans="2:16" s="183" customFormat="1" x14ac:dyDescent="0.25"/>
    <row r="28" spans="2:16" s="183" customFormat="1" x14ac:dyDescent="0.25"/>
    <row r="29" spans="2:16" s="183" customFormat="1" x14ac:dyDescent="0.25"/>
    <row r="30" spans="2:16" s="183" customFormat="1" x14ac:dyDescent="0.25"/>
    <row r="31" spans="2:16" s="183" customFormat="1" x14ac:dyDescent="0.25"/>
    <row r="32" spans="2:16" s="183" customFormat="1" x14ac:dyDescent="0.25"/>
    <row r="33" s="183" customFormat="1" x14ac:dyDescent="0.25"/>
    <row r="34" s="183" customFormat="1" x14ac:dyDescent="0.25"/>
    <row r="35" s="183" customFormat="1" x14ac:dyDescent="0.25"/>
    <row r="36" s="183" customFormat="1" x14ac:dyDescent="0.25"/>
    <row r="37" s="183" customFormat="1" x14ac:dyDescent="0.25"/>
    <row r="38" s="183" customFormat="1" x14ac:dyDescent="0.25"/>
    <row r="39" s="180" customFormat="1" x14ac:dyDescent="0.25"/>
    <row r="40" s="180" customFormat="1" x14ac:dyDescent="0.25"/>
    <row r="41" s="180" customFormat="1" x14ac:dyDescent="0.25"/>
    <row r="42" s="180" customFormat="1" x14ac:dyDescent="0.25"/>
    <row r="43" s="180" customFormat="1" x14ac:dyDescent="0.25"/>
    <row r="44" s="180" customFormat="1" x14ac:dyDescent="0.25"/>
    <row r="45" s="180" customFormat="1" x14ac:dyDescent="0.25"/>
    <row r="46" s="180" customFormat="1" x14ac:dyDescent="0.25"/>
  </sheetData>
  <sheetProtection sheet="1" objects="1" scenarios="1"/>
  <mergeCells count="29"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  <mergeCell ref="E7:P7"/>
    <mergeCell ref="B2:P2"/>
    <mergeCell ref="L3:P5"/>
    <mergeCell ref="B6:P6"/>
    <mergeCell ref="N8:P8"/>
    <mergeCell ref="B8:D9"/>
    <mergeCell ref="N9:P9"/>
    <mergeCell ref="B7:D7"/>
    <mergeCell ref="E8:H8"/>
    <mergeCell ref="K8:M8"/>
    <mergeCell ref="K9:M9"/>
    <mergeCell ref="I9:J9"/>
    <mergeCell ref="E9:H9"/>
    <mergeCell ref="I8:J8"/>
  </mergeCells>
  <dataValidations count="2">
    <dataValidation type="list" allowBlank="1" showInputMessage="1" showErrorMessage="1" sqref="J13:J17 C13:C17" xr:uid="{00000000-0002-0000-0200-000000000000}">
      <formula1>"PLANE,TRAIN,CAR"</formula1>
    </dataValidation>
    <dataValidation type="list" allowBlank="1" showInputMessage="1" showErrorMessage="1" sqref="F13:F17 M13:M17" xr:uid="{C521C262-7985-457B-BF73-4142A50C5A0C}">
      <formula1>$R$13:$R$13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ACCOMMODATION FORM</vt:lpstr>
      <vt:lpstr>PRE-INVOICE  </vt:lpstr>
      <vt:lpstr>TRAVEL FORM</vt:lpstr>
      <vt:lpstr>'ACCOMMODATION FORM'!Area_stampa</vt:lpstr>
      <vt:lpstr>'PRE-INVOICE  '!Area_stampa</vt:lpstr>
      <vt:lpstr>'TRAVEL FORM'!Area_stampa</vt:lpstr>
      <vt:lpstr>N°_SINGLE_ROOM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bfoschi</dc:creator>
  <cp:keywords/>
  <dc:description/>
  <cp:lastModifiedBy>Manu</cp:lastModifiedBy>
  <cp:revision/>
  <dcterms:created xsi:type="dcterms:W3CDTF">2024-01-31T19:52:10Z</dcterms:created>
  <dcterms:modified xsi:type="dcterms:W3CDTF">2025-02-12T07:00:29Z</dcterms:modified>
  <cp:category/>
  <cp:contentStatus/>
</cp:coreProperties>
</file>