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mran/Kamran /Judo/Cadet European Cup/Cadet European Cup 2025/"/>
    </mc:Choice>
  </mc:AlternateContent>
  <xr:revisionPtr revIDLastSave="0" documentId="13_ncr:1_{29812CB9-C41E-2340-9FC6-880B2B076AB1}" xr6:coauthVersionLast="36" xr6:coauthVersionMax="36" xr10:uidLastSave="{00000000-0000-0000-0000-000000000000}"/>
  <workbookProtection workbookPassword="C7EC" lockStructure="1"/>
  <bookViews>
    <workbookView xWindow="0" yWindow="460" windowWidth="28800" windowHeight="16000" activeTab="2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definedNames>
    <definedName name="_xlnm._FilterDatabase" localSheetId="1" hidden="1">'Hotel Competition Form'!$B$3:$Z$66</definedName>
    <definedName name="_xlnm._FilterDatabase" localSheetId="2" hidden="1">'Meals Form'!$B$16:$AG$76</definedName>
    <definedName name="CAT_A___Grand_Hotel_Quba">'Hotel Competition Form'!$AF$13:$AF$14</definedName>
    <definedName name="CAT_A___Leon_Hotel_Spa_Ganja">'Hotel Competition Form'!$AF$13:$AF$14</definedName>
    <definedName name="CAT_B___Deluxe_Hotel_Ganja">'Hotel Competition Form'!$AG$13:$AG$14</definedName>
    <definedName name="CAT_B___Sport_Hotel_Quba">'Hotel Competition Form'!$AG$13:$AG$14</definedName>
    <definedName name="CAT_C___Deluxe_Hotel_Ganja">'Hotel Competition Form'!$AH$13</definedName>
    <definedName name="DinnerA">'Meals Form'!$W$9</definedName>
    <definedName name="DinnerB">'Meals Form'!$W$10</definedName>
    <definedName name="DinnerC">'Meals Form'!$W$11</definedName>
    <definedName name="Lunch_Box1">'Meals Form'!$X$10</definedName>
    <definedName name="LunchA">'Meals Form'!$V$9</definedName>
    <definedName name="LunchB">'Meals Form'!$V$10</definedName>
    <definedName name="LunchC">'Meals Form'!$V$11</definedName>
    <definedName name="_xlnm.Print_Area" localSheetId="4">Invoice!$A$1:$P$70</definedName>
    <definedName name="_xlnm.Print_Area" localSheetId="2">'Meals Form'!$A$1:$AC$76</definedName>
    <definedName name="_xlnm.Print_Area" localSheetId="3">'Visa Form'!$B$1:$U$52</definedName>
    <definedName name="SingleA">'Hotel Competition Form'!$U$9</definedName>
    <definedName name="SingleB">'Hotel Competition Form'!$U$10</definedName>
    <definedName name="SingleC">'Hotel Competition Form'!$U$11</definedName>
    <definedName name="TripleC">'Hotel Competition Form'!$W$11</definedName>
    <definedName name="TwinA">'Hotel Competition Form'!$V$9</definedName>
    <definedName name="TwinB">'Hotel Competition Form'!$V$10</definedName>
    <definedName name="TwinC">'Hotel Competition Form'!$V$11</definedName>
  </definedNames>
  <calcPr calcId="181029"/>
</workbook>
</file>

<file path=xl/calcChain.xml><?xml version="1.0" encoding="utf-8"?>
<calcChain xmlns="http://schemas.openxmlformats.org/spreadsheetml/2006/main">
  <c r="O36" i="6" l="1"/>
  <c r="O34" i="6"/>
  <c r="B9" i="6" l="1"/>
  <c r="AC48" i="12" l="1"/>
  <c r="AC52" i="12"/>
  <c r="AC56" i="12"/>
  <c r="AC60" i="12"/>
  <c r="AC22" i="12"/>
  <c r="AC21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C47" i="12"/>
  <c r="AC47" i="12" s="1"/>
  <c r="C48" i="12"/>
  <c r="C49" i="12"/>
  <c r="AC49" i="12" s="1"/>
  <c r="C50" i="12"/>
  <c r="AC50" i="12" s="1"/>
  <c r="C51" i="12"/>
  <c r="AC51" i="12" s="1"/>
  <c r="C52" i="12"/>
  <c r="C53" i="12"/>
  <c r="AC53" i="12" s="1"/>
  <c r="C54" i="12"/>
  <c r="AC54" i="12" s="1"/>
  <c r="C55" i="12"/>
  <c r="AC55" i="12" s="1"/>
  <c r="C56" i="12"/>
  <c r="C57" i="12"/>
  <c r="AC57" i="12" s="1"/>
  <c r="C58" i="12"/>
  <c r="AC58" i="12" s="1"/>
  <c r="C59" i="12"/>
  <c r="AC59" i="12" s="1"/>
  <c r="C60" i="12"/>
  <c r="C61" i="12"/>
  <c r="AC61" i="12" s="1"/>
  <c r="C62" i="12"/>
  <c r="AC62" i="12" s="1"/>
  <c r="AA24" i="9" l="1"/>
  <c r="AA23" i="9"/>
  <c r="AA35" i="9"/>
  <c r="AA64" i="9"/>
  <c r="AA26" i="9"/>
  <c r="AA27" i="9"/>
  <c r="AA28" i="9"/>
  <c r="AA29" i="9"/>
  <c r="AA30" i="9"/>
  <c r="AA31" i="9"/>
  <c r="AA32" i="9"/>
  <c r="AA33" i="9"/>
  <c r="AA34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B64" i="9"/>
  <c r="B49" i="9"/>
  <c r="B50" i="9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AA25" i="9" l="1"/>
  <c r="G23" i="12" l="1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T94" i="9"/>
  <c r="T82" i="9"/>
  <c r="C28" i="12"/>
  <c r="AC28" i="12" s="1"/>
  <c r="C23" i="12" l="1"/>
  <c r="AC23" i="12" s="1"/>
  <c r="B26" i="9"/>
  <c r="B27" i="9" s="1"/>
  <c r="AA66" i="9" l="1"/>
  <c r="U14" i="9"/>
  <c r="B29" i="6" l="1"/>
  <c r="B28" i="6"/>
  <c r="B27" i="6"/>
  <c r="B22" i="6"/>
  <c r="B21" i="6"/>
  <c r="B15" i="6"/>
  <c r="B16" i="6"/>
  <c r="D51" i="10" l="1"/>
  <c r="Z94" i="9" l="1"/>
  <c r="M29" i="6" s="1"/>
  <c r="Z92" i="9"/>
  <c r="M28" i="6" s="1"/>
  <c r="Z90" i="9"/>
  <c r="M27" i="6" s="1"/>
  <c r="Z85" i="9"/>
  <c r="M21" i="6" s="1"/>
  <c r="Y85" i="9"/>
  <c r="L21" i="6" s="1"/>
  <c r="Y90" i="9"/>
  <c r="L27" i="6" s="1"/>
  <c r="Y92" i="9"/>
  <c r="L28" i="6" s="1"/>
  <c r="Y94" i="9"/>
  <c r="L29" i="6" s="1"/>
  <c r="X94" i="9"/>
  <c r="K29" i="6" s="1"/>
  <c r="X92" i="9"/>
  <c r="K28" i="6" s="1"/>
  <c r="X90" i="9"/>
  <c r="K27" i="6" s="1"/>
  <c r="X85" i="9"/>
  <c r="K21" i="6" s="1"/>
  <c r="W90" i="9"/>
  <c r="J27" i="6" s="1"/>
  <c r="X87" i="9"/>
  <c r="K22" i="6" s="1"/>
  <c r="Y87" i="9"/>
  <c r="L22" i="6" s="1"/>
  <c r="Z87" i="9"/>
  <c r="M22" i="6" s="1"/>
  <c r="X82" i="9"/>
  <c r="K16" i="6" s="1"/>
  <c r="Y82" i="9"/>
  <c r="L16" i="6" s="1"/>
  <c r="Z82" i="9"/>
  <c r="M16" i="6" s="1"/>
  <c r="X80" i="9"/>
  <c r="K15" i="6" s="1"/>
  <c r="Y80" i="9"/>
  <c r="L15" i="6" s="1"/>
  <c r="Z80" i="9"/>
  <c r="M15" i="6" s="1"/>
  <c r="W80" i="9"/>
  <c r="R80" i="9"/>
  <c r="F23" i="12" l="1"/>
  <c r="W94" i="9" l="1"/>
  <c r="J29" i="6" s="1"/>
  <c r="V94" i="9"/>
  <c r="I29" i="6" s="1"/>
  <c r="U94" i="9"/>
  <c r="H29" i="6" s="1"/>
  <c r="G29" i="6"/>
  <c r="W92" i="9"/>
  <c r="J28" i="6" s="1"/>
  <c r="V92" i="9"/>
  <c r="I28" i="6" s="1"/>
  <c r="U92" i="9"/>
  <c r="H28" i="6" s="1"/>
  <c r="T92" i="9"/>
  <c r="G28" i="6" s="1"/>
  <c r="V90" i="9"/>
  <c r="I27" i="6" s="1"/>
  <c r="U90" i="9"/>
  <c r="H27" i="6" s="1"/>
  <c r="T90" i="9"/>
  <c r="G27" i="6" s="1"/>
  <c r="S94" i="9"/>
  <c r="F29" i="6" s="1"/>
  <c r="S92" i="9"/>
  <c r="F28" i="6" s="1"/>
  <c r="S90" i="9"/>
  <c r="F27" i="6" s="1"/>
  <c r="W85" i="9"/>
  <c r="J21" i="6" s="1"/>
  <c r="V85" i="9"/>
  <c r="I21" i="6" s="1"/>
  <c r="U85" i="9"/>
  <c r="H21" i="6" s="1"/>
  <c r="T85" i="9"/>
  <c r="G21" i="6" s="1"/>
  <c r="S85" i="9"/>
  <c r="F21" i="6" s="1"/>
  <c r="R94" i="9"/>
  <c r="E29" i="6" s="1"/>
  <c r="R92" i="9"/>
  <c r="E28" i="6" s="1"/>
  <c r="R90" i="9"/>
  <c r="E27" i="6" s="1"/>
  <c r="V80" i="9"/>
  <c r="I15" i="6" s="1"/>
  <c r="J15" i="6"/>
  <c r="V82" i="9"/>
  <c r="I16" i="6" s="1"/>
  <c r="W82" i="9"/>
  <c r="J16" i="6" s="1"/>
  <c r="V87" i="9"/>
  <c r="I22" i="6" s="1"/>
  <c r="W87" i="9"/>
  <c r="J22" i="6" s="1"/>
  <c r="B44" i="6"/>
  <c r="N29" i="6" l="1"/>
  <c r="O29" i="6" s="1"/>
  <c r="N28" i="6"/>
  <c r="O28" i="6" s="1"/>
  <c r="N27" i="6"/>
  <c r="G22" i="12"/>
  <c r="G21" i="12"/>
  <c r="F22" i="12"/>
  <c r="F21" i="12"/>
  <c r="E22" i="12"/>
  <c r="E21" i="12"/>
  <c r="D22" i="12"/>
  <c r="D21" i="12"/>
  <c r="C22" i="12"/>
  <c r="C21" i="12"/>
  <c r="B14" i="12"/>
  <c r="B12" i="12"/>
  <c r="F14" i="12"/>
  <c r="F12" i="12"/>
  <c r="N30" i="6" l="1"/>
  <c r="O27" i="6"/>
  <c r="O30" i="6" s="1"/>
  <c r="B14" i="9"/>
  <c r="U87" i="9" l="1"/>
  <c r="H22" i="6" s="1"/>
  <c r="T87" i="9"/>
  <c r="G22" i="6" s="1"/>
  <c r="S87" i="9"/>
  <c r="F22" i="6" s="1"/>
  <c r="R87" i="9"/>
  <c r="E22" i="6" s="1"/>
  <c r="R85" i="9"/>
  <c r="S80" i="9"/>
  <c r="F15" i="6" s="1"/>
  <c r="C25" i="12"/>
  <c r="AC25" i="12" s="1"/>
  <c r="D25" i="12"/>
  <c r="E25" i="12"/>
  <c r="F25" i="12"/>
  <c r="C26" i="12"/>
  <c r="AC26" i="12" s="1"/>
  <c r="D26" i="12"/>
  <c r="E26" i="12"/>
  <c r="F26" i="12"/>
  <c r="C27" i="12"/>
  <c r="AC27" i="12" s="1"/>
  <c r="D27" i="12"/>
  <c r="E27" i="12"/>
  <c r="F27" i="12"/>
  <c r="D28" i="12"/>
  <c r="E28" i="12"/>
  <c r="F28" i="12"/>
  <c r="C29" i="12"/>
  <c r="AC29" i="12" s="1"/>
  <c r="D29" i="12"/>
  <c r="E29" i="12"/>
  <c r="F29" i="12"/>
  <c r="C30" i="12"/>
  <c r="AC30" i="12" s="1"/>
  <c r="D30" i="12"/>
  <c r="E30" i="12"/>
  <c r="F30" i="12"/>
  <c r="C31" i="12"/>
  <c r="AC31" i="12" s="1"/>
  <c r="D31" i="12"/>
  <c r="E31" i="12"/>
  <c r="F31" i="12"/>
  <c r="C32" i="12"/>
  <c r="AC32" i="12" s="1"/>
  <c r="D32" i="12"/>
  <c r="E32" i="12"/>
  <c r="F32" i="12"/>
  <c r="C33" i="12"/>
  <c r="AC33" i="12" s="1"/>
  <c r="D33" i="12"/>
  <c r="E33" i="12"/>
  <c r="F33" i="12"/>
  <c r="C34" i="12"/>
  <c r="AC34" i="12" s="1"/>
  <c r="D34" i="12"/>
  <c r="E34" i="12"/>
  <c r="F34" i="12"/>
  <c r="C35" i="12"/>
  <c r="AC35" i="12" s="1"/>
  <c r="D35" i="12"/>
  <c r="E35" i="12"/>
  <c r="F35" i="12"/>
  <c r="C36" i="12"/>
  <c r="AC36" i="12" s="1"/>
  <c r="D36" i="12"/>
  <c r="E36" i="12"/>
  <c r="F36" i="12"/>
  <c r="C37" i="12"/>
  <c r="AC37" i="12" s="1"/>
  <c r="D37" i="12"/>
  <c r="E37" i="12"/>
  <c r="F37" i="12"/>
  <c r="C38" i="12"/>
  <c r="AC38" i="12" s="1"/>
  <c r="D38" i="12"/>
  <c r="E38" i="12"/>
  <c r="F38" i="12"/>
  <c r="C39" i="12"/>
  <c r="AC39" i="12" s="1"/>
  <c r="D39" i="12"/>
  <c r="E39" i="12"/>
  <c r="F39" i="12"/>
  <c r="C40" i="12"/>
  <c r="AC40" i="12" s="1"/>
  <c r="D40" i="12"/>
  <c r="E40" i="12"/>
  <c r="F40" i="12"/>
  <c r="C41" i="12"/>
  <c r="AC41" i="12" s="1"/>
  <c r="D41" i="12"/>
  <c r="E41" i="12"/>
  <c r="F41" i="12"/>
  <c r="C42" i="12"/>
  <c r="AC42" i="12" s="1"/>
  <c r="D42" i="12"/>
  <c r="E42" i="12"/>
  <c r="F42" i="12"/>
  <c r="C43" i="12"/>
  <c r="AC43" i="12" s="1"/>
  <c r="D43" i="12"/>
  <c r="E43" i="12"/>
  <c r="F43" i="12"/>
  <c r="C44" i="12"/>
  <c r="AC44" i="12" s="1"/>
  <c r="D44" i="12"/>
  <c r="E44" i="12"/>
  <c r="F44" i="12"/>
  <c r="C45" i="12"/>
  <c r="AC45" i="12" s="1"/>
  <c r="D45" i="12"/>
  <c r="E45" i="12"/>
  <c r="F45" i="12"/>
  <c r="C46" i="12"/>
  <c r="AC46" i="12" s="1"/>
  <c r="E46" i="12"/>
  <c r="D24" i="12"/>
  <c r="E24" i="12"/>
  <c r="AC24" i="12"/>
  <c r="L15" i="12"/>
  <c r="O17" i="9"/>
  <c r="L14" i="12"/>
  <c r="O16" i="9"/>
  <c r="L13" i="12"/>
  <c r="L12" i="12"/>
  <c r="E23" i="12"/>
  <c r="D23" i="12"/>
  <c r="B24" i="12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AC64" i="12" l="1"/>
  <c r="B47" i="12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S82" i="12"/>
  <c r="S85" i="12"/>
  <c r="S88" i="12"/>
  <c r="N22" i="6"/>
  <c r="O22" i="6" s="1"/>
  <c r="Z88" i="12"/>
  <c r="AA88" i="12"/>
  <c r="Y88" i="12"/>
  <c r="AB85" i="12"/>
  <c r="AB88" i="12"/>
  <c r="AA85" i="12"/>
  <c r="AA82" i="12"/>
  <c r="P88" i="12"/>
  <c r="L88" i="12"/>
  <c r="P85" i="12"/>
  <c r="L85" i="12"/>
  <c r="Z85" i="12"/>
  <c r="Z82" i="12"/>
  <c r="O88" i="12"/>
  <c r="K88" i="12"/>
  <c r="O85" i="12"/>
  <c r="N82" i="12"/>
  <c r="N88" i="12"/>
  <c r="N85" i="12"/>
  <c r="O82" i="12"/>
  <c r="AB82" i="12"/>
  <c r="M88" i="12"/>
  <c r="M85" i="12"/>
  <c r="P82" i="12"/>
  <c r="X88" i="12"/>
  <c r="T88" i="12"/>
  <c r="J88" i="12"/>
  <c r="U88" i="12"/>
  <c r="Q88" i="12"/>
  <c r="V88" i="12"/>
  <c r="R88" i="12"/>
  <c r="H88" i="12"/>
  <c r="W88" i="12"/>
  <c r="I88" i="12"/>
  <c r="M82" i="12"/>
  <c r="T85" i="12"/>
  <c r="X85" i="12"/>
  <c r="Y82" i="12"/>
  <c r="R82" i="12"/>
  <c r="K82" i="12"/>
  <c r="U82" i="12"/>
  <c r="W85" i="12"/>
  <c r="H85" i="12"/>
  <c r="T82" i="12"/>
  <c r="L82" i="12"/>
  <c r="H82" i="12"/>
  <c r="K85" i="12"/>
  <c r="R85" i="12"/>
  <c r="V85" i="12"/>
  <c r="W82" i="12"/>
  <c r="I82" i="12"/>
  <c r="Q85" i="12"/>
  <c r="U85" i="12"/>
  <c r="Y85" i="12"/>
  <c r="X82" i="12"/>
  <c r="Q82" i="12"/>
  <c r="J82" i="12"/>
  <c r="V82" i="12"/>
  <c r="E21" i="6"/>
  <c r="N21" i="6" s="1"/>
  <c r="E15" i="6"/>
  <c r="J85" i="12"/>
  <c r="I85" i="12"/>
  <c r="E34" i="6" l="1"/>
  <c r="E36" i="6"/>
  <c r="F36" i="6" s="1"/>
  <c r="E38" i="6"/>
  <c r="F38" i="6" s="1"/>
  <c r="E39" i="6"/>
  <c r="F39" i="6" s="1"/>
  <c r="E37" i="6"/>
  <c r="F37" i="6" s="1"/>
  <c r="E35" i="6"/>
  <c r="E40" i="6"/>
  <c r="F40" i="6" s="1"/>
  <c r="N23" i="6"/>
  <c r="O21" i="6"/>
  <c r="O23" i="6" s="1"/>
  <c r="F35" i="6" l="1"/>
  <c r="E41" i="6"/>
  <c r="F34" i="6"/>
  <c r="T80" i="9"/>
  <c r="G15" i="6" s="1"/>
  <c r="U80" i="9"/>
  <c r="H15" i="6" s="1"/>
  <c r="R82" i="9"/>
  <c r="S82" i="9"/>
  <c r="F16" i="6" s="1"/>
  <c r="G16" i="6"/>
  <c r="U82" i="9"/>
  <c r="H16" i="6" s="1"/>
  <c r="F41" i="6" l="1"/>
  <c r="N15" i="6"/>
  <c r="E16" i="6"/>
  <c r="N16" i="6" s="1"/>
  <c r="O15" i="6" l="1"/>
  <c r="N17" i="6"/>
  <c r="O16" i="6"/>
  <c r="O17" i="6" l="1"/>
  <c r="N45" i="6" s="1"/>
  <c r="O15" i="9"/>
  <c r="O14" i="9"/>
  <c r="E13" i="10" l="1"/>
  <c r="E11" i="10" l="1"/>
  <c r="H16" i="9" l="1"/>
  <c r="B16" i="9"/>
  <c r="B28" i="9" l="1"/>
  <c r="B29" i="9" s="1"/>
  <c r="B30" i="9" s="1"/>
  <c r="B31" i="9" s="1"/>
  <c r="B32" i="9" s="1"/>
  <c r="B33" i="9" s="1"/>
  <c r="B34" i="9" s="1"/>
  <c r="B35" i="9" l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</calcChain>
</file>

<file path=xl/sharedStrings.xml><?xml version="1.0" encoding="utf-8"?>
<sst xmlns="http://schemas.openxmlformats.org/spreadsheetml/2006/main" count="378" uniqueCount="152">
  <si>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</si>
  <si>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</si>
  <si>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</si>
  <si>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</si>
  <si>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</si>
  <si>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</si>
  <si>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 xml:space="preserve">E-mail: 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</si>
  <si>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</si>
  <si>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</si>
  <si>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</si>
  <si>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</si>
  <si>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</si>
  <si>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</si>
  <si>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</si>
  <si>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</si>
  <si>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</si>
  <si>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</si>
  <si>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</si>
  <si>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</si>
  <si>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</si>
  <si>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</si>
  <si>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</si>
  <si>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</si>
  <si>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</si>
  <si>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Munich</t>
  </si>
  <si>
    <t>LH 1452</t>
  </si>
  <si>
    <t>LH 1642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</si>
  <si>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</si>
  <si>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</si>
  <si>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</si>
  <si>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</si>
  <si>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</si>
  <si>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</si>
  <si>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</si>
  <si>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</si>
  <si>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</si>
  <si>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Deliver to:</t>
  </si>
  <si>
    <t>INVOICE NR</t>
  </si>
  <si>
    <t>DATE</t>
  </si>
  <si>
    <t>CATEGORY A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</si>
  <si>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</si>
  <si>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</si>
  <si>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</si>
  <si>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</si>
  <si>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</si>
  <si>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</si>
  <si>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</si>
  <si>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</si>
  <si>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</si>
  <si>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</si>
  <si>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</si>
  <si>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</si>
  <si>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t xml:space="preserve">Date: </t>
  </si>
  <si>
    <t xml:space="preserve">Signature:   </t>
  </si>
  <si>
    <t>Contact Person:</t>
  </si>
  <si>
    <t>All bank fees and money transfer costs must be paid by the participating federation.
No exceptions will be made</t>
  </si>
  <si>
    <t>Price</t>
  </si>
  <si>
    <t>Bank Details</t>
  </si>
  <si>
    <t>Marco</t>
  </si>
  <si>
    <t>Morais</t>
  </si>
  <si>
    <t>Raquel</t>
  </si>
  <si>
    <t>Brito</t>
  </si>
  <si>
    <t>Hotel</t>
  </si>
  <si>
    <t>TOTAL</t>
  </si>
  <si>
    <t>Attention!!!
Forms must be sent in Excel format</t>
  </si>
  <si>
    <t>CAT A</t>
  </si>
  <si>
    <t>CAT B</t>
  </si>
  <si>
    <t>Total Nights</t>
  </si>
  <si>
    <t>Lodging BB</t>
  </si>
  <si>
    <t>Meals Reservation Form</t>
  </si>
  <si>
    <t>Meals</t>
  </si>
  <si>
    <t>Lunch</t>
  </si>
  <si>
    <t>Dinner</t>
  </si>
  <si>
    <t>Sex</t>
  </si>
  <si>
    <t>MEALS RESERVATION</t>
  </si>
  <si>
    <t>Yes</t>
  </si>
  <si>
    <t>M</t>
  </si>
  <si>
    <t>Lunch Box</t>
  </si>
  <si>
    <t>CATEGORY B</t>
  </si>
  <si>
    <t>Total Meals</t>
  </si>
  <si>
    <t>Total Price</t>
  </si>
  <si>
    <t>F</t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</si>
  <si>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</si>
  <si>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t>Address:</t>
  </si>
  <si>
    <t>* optional</t>
  </si>
  <si>
    <t>Federation Address:*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</si>
  <si>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category of Lodging</t>
    </r>
  </si>
  <si>
    <t>Azerbaijan Judo Federation</t>
  </si>
  <si>
    <t>accommodation@judo.az</t>
  </si>
  <si>
    <r>
      <t>This form must be returned to the Azerbaijan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</si>
  <si>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r>
      <t xml:space="preserve">Pre-competition nights
</t>
    </r>
    <r>
      <rPr>
        <b/>
        <sz val="11"/>
        <color rgb="FFFF0000"/>
        <rFont val="Calibri"/>
        <family val="2"/>
      </rPr>
      <t>B&amp;B</t>
    </r>
  </si>
  <si>
    <t>-60 kg</t>
  </si>
  <si>
    <t>Lunch box in the Venue (competition days)</t>
  </si>
  <si>
    <t>CATEGORY C</t>
  </si>
  <si>
    <t>CAT C</t>
  </si>
  <si>
    <t xml:space="preserve">Beneficiary's Name </t>
  </si>
  <si>
    <t xml:space="preserve">Bank Name </t>
  </si>
  <si>
    <t>TAX ID</t>
  </si>
  <si>
    <t>Bank Address</t>
  </si>
  <si>
    <t xml:space="preserve">Correspondent Bank </t>
  </si>
  <si>
    <t>Payment Reference</t>
  </si>
  <si>
    <t>SWIFT Code</t>
  </si>
  <si>
    <t>Commerzbank AG, Frankfurt am Main</t>
  </si>
  <si>
    <t>Rashad Rasullu</t>
  </si>
  <si>
    <t>Twin</t>
  </si>
  <si>
    <t>Triple</t>
  </si>
  <si>
    <t>Azerbaijan Judo Federation Public Union</t>
  </si>
  <si>
    <t>International Bank of Azerbaijan, Yasamal branch,</t>
  </si>
  <si>
    <t>Inshaatchilar ave., 14, 533 Baku, Azerbaijan</t>
  </si>
  <si>
    <t>IBAZAZ2X</t>
  </si>
  <si>
    <t>Corresp./Acc number:</t>
  </si>
  <si>
    <t xml:space="preserve"> 400886603001 EUR</t>
  </si>
  <si>
    <t>SWIFT Code:</t>
  </si>
  <si>
    <t>COBADEFFXXX</t>
  </si>
  <si>
    <t>IBAN:</t>
  </si>
  <si>
    <t>EUR  AZ64IBAZ40190019789330374216</t>
  </si>
  <si>
    <t>Please fill these cells</t>
  </si>
  <si>
    <r>
      <t xml:space="preserve">Hotel 
</t>
    </r>
    <r>
      <rPr>
        <b/>
        <sz val="14"/>
        <color rgb="FFFF0000"/>
        <rFont val="Calibri"/>
        <family val="2"/>
      </rPr>
      <t>B&amp;B per person/night</t>
    </r>
  </si>
  <si>
    <t>Visa Request Form</t>
  </si>
  <si>
    <t>or</t>
  </si>
  <si>
    <t>visa@judo.az</t>
  </si>
  <si>
    <t>-55 kg</t>
  </si>
  <si>
    <t>CAT C - Deluxe Hotel Ganja</t>
  </si>
  <si>
    <t>Post-competition nights</t>
  </si>
  <si>
    <r>
      <t xml:space="preserve">Training Camp
</t>
    </r>
    <r>
      <rPr>
        <b/>
        <sz val="11"/>
        <color rgb="FFFF0000"/>
        <rFont val="Calibri"/>
        <family val="2"/>
      </rPr>
      <t>B&amp;B</t>
    </r>
  </si>
  <si>
    <t>Dinner in the hotel  (pre-competition days / competition days / training camp days / post-competition days)</t>
  </si>
  <si>
    <t>Deluxe Hotel Ganja</t>
  </si>
  <si>
    <r>
      <t xml:space="preserve">Return before </t>
    </r>
    <r>
      <rPr>
        <b/>
        <sz val="18"/>
        <color rgb="FFFF0000"/>
        <rFont val="Calibri"/>
        <family val="2"/>
      </rPr>
      <t xml:space="preserve">April 14th 2025 </t>
    </r>
    <r>
      <rPr>
        <b/>
        <sz val="18"/>
        <rFont val="Calibri"/>
        <family val="2"/>
      </rPr>
      <t>to</t>
    </r>
  </si>
  <si>
    <t xml:space="preserve">CAT A - Arena Grand Hotel Quba </t>
  </si>
  <si>
    <t>CAT B - Arena Sport Hotel Quba</t>
  </si>
  <si>
    <t>CAT A - Arena Grand Hotel Quba</t>
  </si>
  <si>
    <t xml:space="preserve">Until 26 April, 2025 :                 
            </t>
  </si>
  <si>
    <t xml:space="preserve">After 26 April, 2025 :            </t>
  </si>
  <si>
    <t>Lunch in the hotel (pre-competition days / competition days / training camp days /post-competition days)
Hotel and competition venue is within the same complex</t>
  </si>
  <si>
    <r>
      <t xml:space="preserve">Return before </t>
    </r>
    <r>
      <rPr>
        <b/>
        <sz val="18"/>
        <color rgb="FFFF0000"/>
        <rFont val="Calibri"/>
        <family val="2"/>
      </rPr>
      <t>April 14th 2025</t>
    </r>
    <r>
      <rPr>
        <b/>
        <sz val="18"/>
        <color theme="1"/>
        <rFont val="Calibri"/>
        <family val="2"/>
      </rPr>
      <t xml:space="preserve"> to</t>
    </r>
  </si>
  <si>
    <t xml:space="preserve">Until 26 April, 2025 : 
            </t>
  </si>
  <si>
    <t>After 26 April, 2025 :</t>
  </si>
  <si>
    <r>
      <t xml:space="preserve">Return before </t>
    </r>
    <r>
      <rPr>
        <b/>
        <sz val="16"/>
        <color rgb="FFFF0000"/>
        <rFont val="Calibri"/>
        <family val="2"/>
      </rPr>
      <t xml:space="preserve">April 14th 2025 </t>
    </r>
    <r>
      <rPr>
        <b/>
        <sz val="16"/>
        <rFont val="Calibri"/>
        <family val="2"/>
      </rPr>
      <t>to</t>
    </r>
  </si>
  <si>
    <t xml:space="preserve">No visa request form is required for the ones who obtained their visa from e-visa portal (https://evisa.gov.az/en/). All the rest need to send their passport copies along with this visa request form. The countries that are not listed in e-visa portal need to send the form to Azerbaijan Judo Federation before April 14th, 2025. </t>
  </si>
  <si>
    <t>Arena Grand Hotel Quba</t>
  </si>
  <si>
    <t>Arena Sport Hotel Quba</t>
  </si>
  <si>
    <t>QubaCadetEC_AZE</t>
  </si>
  <si>
    <t>Executive Vise President</t>
  </si>
  <si>
    <t xml:space="preserve">Quba Cadet EC 2025, Country name and reason </t>
  </si>
  <si>
    <t xml:space="preserve">Until 26 April, 2025 :                        
            </t>
  </si>
  <si>
    <t xml:space="preserve">After 26 April, 2025 :                        
            </t>
  </si>
  <si>
    <t>EJU Entry fee</t>
  </si>
  <si>
    <t>Fee per person</t>
  </si>
  <si>
    <t>Number of participants</t>
  </si>
  <si>
    <t>Total amount</t>
  </si>
  <si>
    <t>Transfer fee (one way)</t>
  </si>
  <si>
    <t>EJU entry fee and Transfer fee wil be inserted manually in the final invoice presented by Azerbaijan Judo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</si>
</sst>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&quot;€&quot;_);[Red]\(#,##0\ &quot;€&quot;\)"/>
    <numFmt numFmtId="165" formatCode="#,##0\ &quot;€&quot;;[Red]\-#,##0\ &quot;€&quot;"/>
    <numFmt numFmtId="166" formatCode="[&lt;=999999999]###\ ###\ ###;\(###\)\ ###\ ###\ ###"/>
    <numFmt numFmtId="167" formatCode="m/d"/>
    <numFmt numFmtId="168" formatCode="#,##0\ &quot;€&quot;"/>
    <numFmt numFmtId="169" formatCode="_-* #,##0\ &quot;€&quot;_-;\-* #,##0\ &quot;€&quot;_-;_-* &quot;-&quot;??\ &quot;€&quot;_-;_-@"/>
    <numFmt numFmtId="170" formatCode="#,##0.00\ &quot;€&quot;"/>
    <numFmt numFmtId="171" formatCode="[$-409]mmmm\ d\,\ yyyy;@"/>
    <numFmt numFmtId="172" formatCode="#,##0.00\ &quot;€&quot;;[Red]#,##0.00\ &quot;€&quot;"/>
    <numFmt numFmtId="173" formatCode="[$-409]d\-mmm\-yy;@"/>
    <numFmt numFmtId="174" formatCode="#,##0\ [$€-1]"/>
    <numFmt numFmtId="175" formatCode="#,##0.00\ [$€-1]"/>
  </numFmts>
  <fonts count="69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20"/>
      <name val="Calibri"/>
      <family val="2"/>
    </font>
    <font>
      <b/>
      <sz val="28"/>
      <color theme="1"/>
      <name val="Calibri"/>
      <family val="2"/>
      <charset val="204"/>
      <scheme val="minor"/>
    </font>
    <font>
      <b/>
      <sz val="20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E5B8B7"/>
        <bgColor indexed="64"/>
      </patternFill>
    </fill>
    <fill>
      <patternFill patternType="solid">
        <fgColor rgb="FF8DB3E2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15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</borders>
  <cellStyleXfs count="7">
    <xf numFmtId="0" fontId="0" fillId="0" borderId="0"/>
    <xf numFmtId="0" fontId="39" fillId="0" borderId="5"/>
    <xf numFmtId="0" fontId="1" fillId="0" borderId="5"/>
    <xf numFmtId="0" fontId="48" fillId="0" borderId="5" applyBorder="0" applyProtection="0"/>
    <xf numFmtId="0" fontId="48" fillId="0" borderId="5"/>
    <xf numFmtId="0" fontId="52" fillId="0" borderId="5"/>
    <xf numFmtId="0" fontId="64" fillId="0" borderId="0" applyNumberFormat="0" applyFill="0" applyBorder="0" applyAlignment="0" applyProtection="0"/>
  </cellStyleXfs>
  <cellXfs count="744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6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left" vertical="center"/>
    </xf>
    <xf numFmtId="0" fontId="22" fillId="7" borderId="35" xfId="0" applyFont="1" applyFill="1" applyBorder="1" applyAlignment="1">
      <alignment horizontal="left" vertical="center"/>
    </xf>
    <xf numFmtId="14" fontId="21" fillId="2" borderId="37" xfId="0" applyNumberFormat="1" applyFont="1" applyFill="1" applyBorder="1" applyAlignment="1">
      <alignment horizontal="center" vertical="center"/>
    </xf>
    <xf numFmtId="20" fontId="21" fillId="2" borderId="38" xfId="0" applyNumberFormat="1" applyFont="1" applyFill="1" applyBorder="1" applyAlignment="1">
      <alignment horizontal="center" vertical="center"/>
    </xf>
    <xf numFmtId="14" fontId="21" fillId="2" borderId="4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2" borderId="44" xfId="0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left" vertical="center"/>
    </xf>
    <xf numFmtId="0" fontId="22" fillId="7" borderId="46" xfId="0" applyFont="1" applyFill="1" applyBorder="1" applyAlignment="1">
      <alignment horizontal="left" vertical="center"/>
    </xf>
    <xf numFmtId="14" fontId="21" fillId="2" borderId="11" xfId="0" applyNumberFormat="1" applyFont="1" applyFill="1" applyBorder="1" applyAlignment="1">
      <alignment horizontal="center" vertical="center"/>
    </xf>
    <xf numFmtId="20" fontId="21" fillId="2" borderId="12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29" xfId="0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64" fontId="23" fillId="0" borderId="66" xfId="0" applyNumberFormat="1" applyFont="1" applyBorder="1" applyAlignment="1">
      <alignment horizontal="center" vertical="center"/>
    </xf>
    <xf numFmtId="170" fontId="23" fillId="8" borderId="66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66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1" fontId="24" fillId="0" borderId="0" xfId="0" applyNumberFormat="1" applyFont="1" applyAlignment="1">
      <alignment horizontal="left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1" fillId="0" borderId="5" xfId="1" applyFont="1" applyFill="1" applyAlignment="1">
      <alignment horizontal="left" vertical="center"/>
    </xf>
    <xf numFmtId="0" fontId="42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0" fillId="0" borderId="73" xfId="2" applyFont="1" applyBorder="1" applyAlignment="1" applyProtection="1"/>
    <xf numFmtId="0" fontId="40" fillId="0" borderId="5" xfId="2" applyFont="1" applyBorder="1" applyAlignment="1" applyProtection="1"/>
    <xf numFmtId="0" fontId="1" fillId="0" borderId="5" xfId="2" applyBorder="1" applyAlignment="1" applyProtection="1"/>
    <xf numFmtId="0" fontId="46" fillId="0" borderId="5" xfId="2" applyFont="1" applyProtection="1"/>
    <xf numFmtId="0" fontId="40" fillId="0" borderId="67" xfId="2" applyFont="1" applyBorder="1" applyAlignment="1" applyProtection="1">
      <alignment horizontal="center" vertical="center"/>
    </xf>
    <xf numFmtId="0" fontId="14" fillId="0" borderId="67" xfId="2" applyFont="1" applyBorder="1" applyAlignment="1" applyProtection="1">
      <alignment horizontal="center" vertical="center" wrapText="1"/>
    </xf>
    <xf numFmtId="0" fontId="1" fillId="0" borderId="67" xfId="2" applyBorder="1" applyAlignment="1" applyProtection="1">
      <alignment horizontal="center" vertical="center"/>
    </xf>
    <xf numFmtId="14" fontId="4" fillId="0" borderId="67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47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75" xfId="2" applyBorder="1" applyProtection="1">
      <protection locked="0"/>
    </xf>
    <xf numFmtId="165" fontId="10" fillId="10" borderId="66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3" fillId="0" borderId="5" xfId="0" applyFont="1" applyBorder="1" applyAlignment="1"/>
    <xf numFmtId="0" fontId="53" fillId="0" borderId="79" xfId="0" applyFont="1" applyBorder="1" applyAlignment="1">
      <alignment horizontal="center" vertical="center"/>
    </xf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1" fillId="0" borderId="5" xfId="4" applyFont="1" applyFill="1" applyBorder="1" applyAlignment="1">
      <alignment horizontal="center" vertical="center"/>
    </xf>
    <xf numFmtId="168" fontId="51" fillId="0" borderId="5" xfId="4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0" fontId="28" fillId="0" borderId="5" xfId="0" applyFont="1" applyFill="1" applyBorder="1" applyAlignment="1">
      <alignment horizontal="left" vertical="center"/>
    </xf>
    <xf numFmtId="0" fontId="50" fillId="0" borderId="0" xfId="0" applyFont="1" applyFill="1" applyAlignment="1"/>
    <xf numFmtId="0" fontId="0" fillId="0" borderId="0" xfId="0" applyFont="1" applyFill="1" applyAlignment="1"/>
    <xf numFmtId="14" fontId="23" fillId="0" borderId="7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6" fillId="0" borderId="78" xfId="0" applyFont="1" applyBorder="1" applyAlignment="1">
      <alignment horizontal="center" vertical="center"/>
    </xf>
    <xf numFmtId="0" fontId="0" fillId="0" borderId="76" xfId="0" applyFont="1" applyBorder="1" applyAlignment="1"/>
    <xf numFmtId="0" fontId="27" fillId="0" borderId="0" xfId="0" applyFont="1" applyFill="1" applyAlignment="1">
      <alignment horizontal="left" vertical="top" wrapText="1"/>
    </xf>
    <xf numFmtId="1" fontId="24" fillId="0" borderId="70" xfId="0" applyNumberFormat="1" applyFont="1" applyBorder="1" applyAlignment="1">
      <alignment horizontal="center" vertical="center" wrapText="1"/>
    </xf>
    <xf numFmtId="14" fontId="28" fillId="0" borderId="66" xfId="0" applyNumberFormat="1" applyFont="1" applyFill="1" applyBorder="1" applyAlignment="1">
      <alignment horizontal="center" vertical="center" wrapText="1"/>
    </xf>
    <xf numFmtId="168" fontId="51" fillId="0" borderId="82" xfId="4" applyNumberFormat="1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9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7" fontId="3" fillId="0" borderId="5" xfId="1" applyNumberFormat="1" applyFont="1" applyAlignment="1">
      <alignment horizontal="center" vertical="center"/>
    </xf>
    <xf numFmtId="165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5" fontId="10" fillId="10" borderId="66" xfId="1" applyNumberFormat="1" applyFont="1" applyFill="1" applyBorder="1" applyAlignment="1">
      <alignment horizontal="center" vertical="center" wrapText="1"/>
    </xf>
    <xf numFmtId="165" fontId="10" fillId="12" borderId="66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2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0" fontId="20" fillId="0" borderId="5" xfId="1" applyFont="1" applyAlignment="1">
      <alignment horizontal="center" vertical="center"/>
    </xf>
    <xf numFmtId="0" fontId="21" fillId="2" borderId="33" xfId="1" applyFont="1" applyFill="1" applyBorder="1" applyAlignment="1" applyProtection="1">
      <alignment horizontal="center" vertical="center"/>
    </xf>
    <xf numFmtId="0" fontId="22" fillId="4" borderId="34" xfId="1" applyFont="1" applyFill="1" applyBorder="1" applyAlignment="1" applyProtection="1">
      <alignment horizontal="left" vertical="center"/>
    </xf>
    <xf numFmtId="0" fontId="22" fillId="7" borderId="35" xfId="1" applyFont="1" applyFill="1" applyBorder="1" applyAlignment="1" applyProtection="1">
      <alignment horizontal="left" vertical="center"/>
    </xf>
    <xf numFmtId="0" fontId="21" fillId="3" borderId="36" xfId="1" applyFont="1" applyFill="1" applyBorder="1" applyAlignment="1">
      <alignment horizontal="center" vertical="center"/>
    </xf>
    <xf numFmtId="0" fontId="21" fillId="3" borderId="87" xfId="1" applyFont="1" applyFill="1" applyBorder="1" applyAlignment="1" applyProtection="1">
      <alignment horizontal="center" vertical="center"/>
    </xf>
    <xf numFmtId="14" fontId="21" fillId="6" borderId="33" xfId="1" applyNumberFormat="1" applyFont="1" applyFill="1" applyBorder="1" applyAlignment="1" applyProtection="1">
      <alignment horizontal="center" vertical="center"/>
    </xf>
    <xf numFmtId="14" fontId="4" fillId="4" borderId="50" xfId="1" applyNumberFormat="1" applyFont="1" applyFill="1" applyBorder="1" applyAlignment="1">
      <alignment horizontal="center" vertical="center"/>
    </xf>
    <xf numFmtId="14" fontId="21" fillId="4" borderId="52" xfId="1" applyNumberFormat="1" applyFont="1" applyFill="1" applyBorder="1" applyAlignment="1">
      <alignment horizontal="center" vertical="center"/>
    </xf>
    <xf numFmtId="14" fontId="21" fillId="13" borderId="52" xfId="1" applyNumberFormat="1" applyFont="1" applyFill="1" applyBorder="1" applyAlignment="1">
      <alignment horizontal="center" vertical="center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44" xfId="1" applyFont="1" applyFill="1" applyBorder="1" applyAlignment="1" applyProtection="1">
      <alignment horizontal="center" vertical="center"/>
    </xf>
    <xf numFmtId="0" fontId="22" fillId="4" borderId="49" xfId="1" applyFont="1" applyFill="1" applyBorder="1" applyAlignment="1" applyProtection="1">
      <alignment horizontal="left" vertical="center"/>
    </xf>
    <xf numFmtId="0" fontId="22" fillId="7" borderId="48" xfId="1" applyFont="1" applyFill="1" applyBorder="1" applyAlignment="1" applyProtection="1">
      <alignment horizontal="left" vertical="center"/>
    </xf>
    <xf numFmtId="0" fontId="21" fillId="3" borderId="47" xfId="1" applyFont="1" applyFill="1" applyBorder="1" applyAlignment="1">
      <alignment horizontal="center" vertical="center"/>
    </xf>
    <xf numFmtId="0" fontId="21" fillId="3" borderId="88" xfId="1" applyFont="1" applyFill="1" applyBorder="1" applyAlignment="1" applyProtection="1">
      <alignment horizontal="center" vertical="center"/>
    </xf>
    <xf numFmtId="14" fontId="21" fillId="6" borderId="61" xfId="1" applyNumberFormat="1" applyFont="1" applyFill="1" applyBorder="1" applyAlignment="1" applyProtection="1">
      <alignment horizontal="center" vertical="center"/>
    </xf>
    <xf numFmtId="14" fontId="4" fillId="4" borderId="62" xfId="1" applyNumberFormat="1" applyFont="1" applyFill="1" applyBorder="1" applyAlignment="1">
      <alignment horizontal="center" vertical="center"/>
    </xf>
    <xf numFmtId="14" fontId="21" fillId="4" borderId="63" xfId="1" applyNumberFormat="1" applyFont="1" applyFill="1" applyBorder="1" applyAlignment="1">
      <alignment horizontal="center" vertical="center"/>
    </xf>
    <xf numFmtId="14" fontId="21" fillId="13" borderId="63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14" fontId="57" fillId="4" borderId="42" xfId="1" applyNumberFormat="1" applyFont="1" applyFill="1" applyBorder="1" applyAlignment="1" applyProtection="1">
      <alignment horizontal="center" vertical="center"/>
      <protection locked="0"/>
    </xf>
    <xf numFmtId="14" fontId="57" fillId="4" borderId="43" xfId="1" applyNumberFormat="1" applyFont="1" applyFill="1" applyBorder="1" applyAlignment="1" applyProtection="1">
      <alignment horizontal="center" vertical="center"/>
      <protection locked="0"/>
    </xf>
    <xf numFmtId="14" fontId="57" fillId="13" borderId="43" xfId="1" applyNumberFormat="1" applyFont="1" applyFill="1" applyBorder="1" applyAlignment="1" applyProtection="1">
      <alignment horizontal="center" vertical="center"/>
      <protection locked="0"/>
    </xf>
    <xf numFmtId="14" fontId="57" fillId="4" borderId="9" xfId="1" applyNumberFormat="1" applyFont="1" applyFill="1" applyBorder="1" applyAlignment="1" applyProtection="1">
      <alignment horizontal="center" vertical="center"/>
      <protection locked="0"/>
    </xf>
    <xf numFmtId="14" fontId="57" fillId="4" borderId="10" xfId="1" applyNumberFormat="1" applyFont="1" applyFill="1" applyBorder="1" applyAlignment="1" applyProtection="1">
      <alignment horizontal="center" vertical="center"/>
      <protection locked="0"/>
    </xf>
    <xf numFmtId="14" fontId="57" fillId="13" borderId="10" xfId="1" applyNumberFormat="1" applyFont="1" applyFill="1" applyBorder="1" applyAlignment="1" applyProtection="1">
      <alignment horizontal="center" vertical="center"/>
      <protection locked="0"/>
    </xf>
    <xf numFmtId="14" fontId="57" fillId="4" borderId="11" xfId="1" applyNumberFormat="1" applyFont="1" applyFill="1" applyBorder="1" applyAlignment="1" applyProtection="1">
      <alignment horizontal="center" vertical="center"/>
      <protection locked="0"/>
    </xf>
    <xf numFmtId="14" fontId="57" fillId="4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9" fillId="0" borderId="5" xfId="1" applyFont="1" applyFill="1" applyAlignment="1"/>
    <xf numFmtId="0" fontId="14" fillId="0" borderId="5" xfId="1" applyFont="1" applyFill="1" applyBorder="1" applyAlignment="1">
      <alignment vertical="center"/>
    </xf>
    <xf numFmtId="0" fontId="39" fillId="0" borderId="5" xfId="1" applyFont="1" applyFill="1" applyBorder="1" applyAlignment="1"/>
    <xf numFmtId="169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9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7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60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4" fillId="2" borderId="85" xfId="0" applyFont="1" applyFill="1" applyBorder="1" applyAlignment="1" applyProtection="1">
      <alignment horizontal="left" vertical="center"/>
      <protection locked="0"/>
    </xf>
    <xf numFmtId="0" fontId="21" fillId="3" borderId="91" xfId="0" applyFont="1" applyFill="1" applyBorder="1" applyAlignment="1">
      <alignment horizontal="center" vertical="center"/>
    </xf>
    <xf numFmtId="0" fontId="21" fillId="3" borderId="92" xfId="0" applyFont="1" applyFill="1" applyBorder="1" applyAlignment="1">
      <alignment horizontal="center" vertical="center"/>
    </xf>
    <xf numFmtId="14" fontId="21" fillId="16" borderId="54" xfId="1" applyNumberFormat="1" applyFont="1" applyFill="1" applyBorder="1" applyAlignment="1">
      <alignment horizontal="center" vertical="center"/>
    </xf>
    <xf numFmtId="14" fontId="21" fillId="16" borderId="63" xfId="1" applyNumberFormat="1" applyFont="1" applyFill="1" applyBorder="1" applyAlignment="1">
      <alignment horizontal="center" vertical="center"/>
    </xf>
    <xf numFmtId="14" fontId="57" fillId="16" borderId="60" xfId="1" applyNumberFormat="1" applyFont="1" applyFill="1" applyBorder="1" applyAlignment="1" applyProtection="1">
      <alignment horizontal="center" vertical="center"/>
      <protection locked="0"/>
    </xf>
    <xf numFmtId="14" fontId="57" fillId="16" borderId="57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center"/>
    </xf>
    <xf numFmtId="14" fontId="18" fillId="17" borderId="10" xfId="0" applyNumberFormat="1" applyFont="1" applyFill="1" applyBorder="1" applyAlignment="1">
      <alignment horizontal="center" vertical="center" wrapText="1"/>
    </xf>
    <xf numFmtId="1" fontId="3" fillId="17" borderId="10" xfId="0" applyNumberFormat="1" applyFont="1" applyFill="1" applyBorder="1" applyAlignment="1">
      <alignment horizontal="center" vertical="center" wrapText="1"/>
    </xf>
    <xf numFmtId="0" fontId="24" fillId="0" borderId="73" xfId="0" applyFont="1" applyFill="1" applyBorder="1"/>
    <xf numFmtId="0" fontId="26" fillId="0" borderId="7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172" fontId="23" fillId="0" borderId="73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9" fillId="0" borderId="5" xfId="0" applyFont="1" applyBorder="1" applyAlignment="1"/>
    <xf numFmtId="1" fontId="3" fillId="0" borderId="0" xfId="0" applyNumberFormat="1" applyFont="1" applyFill="1" applyAlignment="1">
      <alignment horizontal="center" vertical="center"/>
    </xf>
    <xf numFmtId="0" fontId="4" fillId="3" borderId="93" xfId="0" applyFont="1" applyFill="1" applyBorder="1" applyAlignment="1" applyProtection="1">
      <alignment horizontal="center" vertical="center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00" xfId="0" applyFont="1" applyBorder="1" applyAlignment="1">
      <alignment horizontal="center" vertical="center"/>
    </xf>
    <xf numFmtId="0" fontId="0" fillId="0" borderId="0" xfId="0" applyFont="1" applyAlignment="1"/>
    <xf numFmtId="0" fontId="25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14" fontId="23" fillId="0" borderId="71" xfId="0" applyNumberFormat="1" applyFont="1" applyBorder="1" applyAlignment="1">
      <alignment horizontal="center" vertical="center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2" fillId="15" borderId="5" xfId="2" applyFont="1" applyFill="1"/>
    <xf numFmtId="14" fontId="34" fillId="0" borderId="5" xfId="0" applyNumberFormat="1" applyFont="1" applyFill="1" applyBorder="1" applyAlignment="1">
      <alignment vertical="top" wrapText="1"/>
    </xf>
    <xf numFmtId="0" fontId="4" fillId="2" borderId="5" xfId="1" applyFont="1" applyFill="1" applyBorder="1" applyAlignment="1">
      <alignment horizontal="left" vertical="center"/>
    </xf>
    <xf numFmtId="166" fontId="4" fillId="2" borderId="5" xfId="1" applyNumberFormat="1" applyFont="1" applyFill="1" applyBorder="1" applyAlignment="1">
      <alignment horizontal="left" vertical="center"/>
    </xf>
    <xf numFmtId="14" fontId="21" fillId="4" borderId="53" xfId="1" applyNumberFormat="1" applyFont="1" applyFill="1" applyBorder="1" applyAlignment="1">
      <alignment horizontal="center" vertical="center"/>
    </xf>
    <xf numFmtId="14" fontId="21" fillId="4" borderId="64" xfId="1" applyNumberFormat="1" applyFont="1" applyFill="1" applyBorder="1" applyAlignment="1">
      <alignment horizontal="center" vertical="center"/>
    </xf>
    <xf numFmtId="14" fontId="57" fillId="4" borderId="55" xfId="1" applyNumberFormat="1" applyFont="1" applyFill="1" applyBorder="1" applyAlignment="1" applyProtection="1">
      <alignment horizontal="center" vertical="center"/>
      <protection locked="0"/>
    </xf>
    <xf numFmtId="14" fontId="57" fillId="4" borderId="58" xfId="1" applyNumberFormat="1" applyFont="1" applyFill="1" applyBorder="1" applyAlignment="1" applyProtection="1">
      <alignment horizontal="center" vertical="center"/>
      <protection locked="0"/>
    </xf>
    <xf numFmtId="14" fontId="57" fillId="4" borderId="48" xfId="1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14" fontId="21" fillId="13" borderId="54" xfId="1" applyNumberFormat="1" applyFont="1" applyFill="1" applyBorder="1" applyAlignment="1">
      <alignment horizontal="center" vertical="center"/>
    </xf>
    <xf numFmtId="14" fontId="21" fillId="13" borderId="65" xfId="1" applyNumberFormat="1" applyFont="1" applyFill="1" applyBorder="1" applyAlignment="1">
      <alignment horizontal="center" vertical="center"/>
    </xf>
    <xf numFmtId="14" fontId="57" fillId="13" borderId="60" xfId="1" applyNumberFormat="1" applyFont="1" applyFill="1" applyBorder="1" applyAlignment="1" applyProtection="1">
      <alignment horizontal="center" vertical="center"/>
      <protection locked="0"/>
    </xf>
    <xf numFmtId="14" fontId="57" fillId="13" borderId="57" xfId="1" applyNumberFormat="1" applyFont="1" applyFill="1" applyBorder="1" applyAlignment="1" applyProtection="1">
      <alignment horizontal="center" vertical="center"/>
      <protection locked="0"/>
    </xf>
    <xf numFmtId="0" fontId="54" fillId="0" borderId="5" xfId="0" applyFont="1" applyBorder="1" applyAlignment="1"/>
    <xf numFmtId="0" fontId="0" fillId="0" borderId="0" xfId="0" applyFont="1" applyAlignment="1"/>
    <xf numFmtId="0" fontId="17" fillId="0" borderId="0" xfId="6" applyFont="1" applyFill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4" fontId="13" fillId="10" borderId="102" xfId="0" applyNumberFormat="1" applyFont="1" applyFill="1" applyBorder="1" applyAlignment="1">
      <alignment horizontal="center" vertical="center" wrapText="1"/>
    </xf>
    <xf numFmtId="14" fontId="13" fillId="10" borderId="99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5" fontId="10" fillId="19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vertical="center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49" fontId="38" fillId="0" borderId="0" xfId="0" applyNumberFormat="1" applyFont="1" applyFill="1" applyAlignment="1">
      <alignment horizontal="left" vertical="center" wrapText="1"/>
    </xf>
    <xf numFmtId="0" fontId="0" fillId="0" borderId="0" xfId="0" applyFont="1" applyAlignment="1"/>
    <xf numFmtId="0" fontId="4" fillId="3" borderId="22" xfId="0" quotePrefix="1" applyFont="1" applyFill="1" applyBorder="1" applyAlignment="1" applyProtection="1">
      <alignment horizontal="center" vertical="center"/>
      <protection locked="0"/>
    </xf>
    <xf numFmtId="0" fontId="21" fillId="3" borderId="103" xfId="0" quotePrefix="1" applyFont="1" applyFill="1" applyBorder="1" applyAlignment="1">
      <alignment horizontal="center" vertical="center"/>
    </xf>
    <xf numFmtId="0" fontId="21" fillId="3" borderId="104" xfId="0" quotePrefix="1" applyFont="1" applyFill="1" applyBorder="1" applyAlignment="1">
      <alignment horizontal="center" vertical="center"/>
    </xf>
    <xf numFmtId="0" fontId="0" fillId="0" borderId="0" xfId="0" applyFont="1" applyAlignment="1"/>
    <xf numFmtId="14" fontId="14" fillId="16" borderId="109" xfId="1" applyNumberFormat="1" applyFont="1" applyFill="1" applyBorder="1" applyAlignment="1">
      <alignment horizontal="center" vertical="center" wrapText="1"/>
    </xf>
    <xf numFmtId="14" fontId="21" fillId="16" borderId="110" xfId="1" applyNumberFormat="1" applyFont="1" applyFill="1" applyBorder="1" applyAlignment="1">
      <alignment horizontal="center" vertical="center"/>
    </xf>
    <xf numFmtId="14" fontId="21" fillId="16" borderId="101" xfId="1" applyNumberFormat="1" applyFont="1" applyFill="1" applyBorder="1" applyAlignment="1">
      <alignment horizontal="center" vertical="center"/>
    </xf>
    <xf numFmtId="14" fontId="21" fillId="16" borderId="111" xfId="1" applyNumberFormat="1" applyFont="1" applyFill="1" applyBorder="1" applyAlignment="1">
      <alignment horizontal="center" vertical="center"/>
    </xf>
    <xf numFmtId="14" fontId="21" fillId="16" borderId="112" xfId="1" applyNumberFormat="1" applyFont="1" applyFill="1" applyBorder="1" applyAlignment="1">
      <alignment horizontal="center" vertical="center"/>
    </xf>
    <xf numFmtId="14" fontId="57" fillId="16" borderId="113" xfId="1" applyNumberFormat="1" applyFont="1" applyFill="1" applyBorder="1" applyAlignment="1" applyProtection="1">
      <alignment horizontal="center" vertical="center"/>
      <protection locked="0"/>
    </xf>
    <xf numFmtId="14" fontId="57" fillId="16" borderId="114" xfId="1" applyNumberFormat="1" applyFont="1" applyFill="1" applyBorder="1" applyAlignment="1" applyProtection="1">
      <alignment horizontal="center" vertical="center"/>
      <protection locked="0"/>
    </xf>
    <xf numFmtId="14" fontId="57" fillId="16" borderId="115" xfId="1" applyNumberFormat="1" applyFont="1" applyFill="1" applyBorder="1" applyAlignment="1" applyProtection="1">
      <alignment horizontal="center" vertical="center"/>
      <protection locked="0"/>
    </xf>
    <xf numFmtId="14" fontId="57" fillId="16" borderId="116" xfId="1" applyNumberFormat="1" applyFont="1" applyFill="1" applyBorder="1" applyAlignment="1" applyProtection="1">
      <alignment horizontal="center" vertical="center"/>
      <protection locked="0"/>
    </xf>
    <xf numFmtId="14" fontId="57" fillId="16" borderId="111" xfId="1" applyNumberFormat="1" applyFont="1" applyFill="1" applyBorder="1" applyAlignment="1" applyProtection="1">
      <alignment horizontal="center" vertical="center"/>
      <protection locked="0"/>
    </xf>
    <xf numFmtId="14" fontId="57" fillId="16" borderId="65" xfId="1" applyNumberFormat="1" applyFont="1" applyFill="1" applyBorder="1" applyAlignment="1" applyProtection="1">
      <alignment horizontal="center" vertical="center"/>
      <protection locked="0"/>
    </xf>
    <xf numFmtId="14" fontId="57" fillId="16" borderId="117" xfId="1" applyNumberFormat="1" applyFont="1" applyFill="1" applyBorder="1" applyAlignment="1" applyProtection="1">
      <alignment horizontal="center" vertical="center"/>
      <protection locked="0"/>
    </xf>
    <xf numFmtId="14" fontId="57" fillId="13" borderId="111" xfId="1" applyNumberFormat="1" applyFont="1" applyFill="1" applyBorder="1" applyAlignment="1" applyProtection="1">
      <alignment horizontal="center" vertical="center"/>
      <protection locked="0"/>
    </xf>
    <xf numFmtId="14" fontId="21" fillId="2" borderId="64" xfId="0" applyNumberFormat="1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1" fontId="23" fillId="8" borderId="7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top"/>
    </xf>
    <xf numFmtId="0" fontId="0" fillId="0" borderId="5" xfId="0" applyFont="1" applyFill="1" applyBorder="1" applyAlignment="1"/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52" fillId="0" borderId="0" xfId="0" applyFont="1" applyFill="1" applyAlignment="1">
      <alignment vertical="top"/>
    </xf>
    <xf numFmtId="0" fontId="0" fillId="0" borderId="0" xfId="0"/>
    <xf numFmtId="0" fontId="28" fillId="0" borderId="74" xfId="0" applyFont="1" applyBorder="1" applyAlignment="1">
      <alignment vertical="top" wrapText="1"/>
    </xf>
    <xf numFmtId="0" fontId="28" fillId="0" borderId="68" xfId="0" applyFont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67" fillId="0" borderId="0" xfId="0" applyFont="1"/>
    <xf numFmtId="0" fontId="39" fillId="0" borderId="0" xfId="0" applyFont="1" applyAlignment="1"/>
    <xf numFmtId="167" fontId="3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/>
    <xf numFmtId="0" fontId="5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Alignment="1"/>
    <xf numFmtId="0" fontId="4" fillId="0" borderId="58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vertical="center" wrapText="1"/>
    </xf>
    <xf numFmtId="0" fontId="0" fillId="0" borderId="0" xfId="0" applyFont="1" applyAlignment="1"/>
    <xf numFmtId="0" fontId="23" fillId="0" borderId="0" xfId="0" applyFont="1" applyAlignment="1">
      <alignment horizontal="left" wrapText="1"/>
    </xf>
    <xf numFmtId="0" fontId="3" fillId="0" borderId="5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0" fontId="12" fillId="10" borderId="102" xfId="1" applyFont="1" applyFill="1" applyBorder="1" applyAlignment="1">
      <alignment horizontal="center" vertical="center"/>
    </xf>
    <xf numFmtId="14" fontId="57" fillId="13" borderId="55" xfId="1" applyNumberFormat="1" applyFont="1" applyFill="1" applyBorder="1" applyAlignment="1" applyProtection="1">
      <alignment horizontal="center" vertical="center"/>
      <protection locked="0"/>
    </xf>
    <xf numFmtId="14" fontId="57" fillId="13" borderId="58" xfId="1" applyNumberFormat="1" applyFont="1" applyFill="1" applyBorder="1" applyAlignment="1" applyProtection="1">
      <alignment horizontal="center" vertical="center"/>
      <protection locked="0"/>
    </xf>
    <xf numFmtId="168" fontId="37" fillId="9" borderId="119" xfId="1" applyNumberFormat="1" applyFont="1" applyFill="1" applyBorder="1" applyAlignment="1" applyProtection="1">
      <alignment horizontal="right" vertical="center" wrapText="1"/>
    </xf>
    <xf numFmtId="169" fontId="14" fillId="3" borderId="66" xfId="1" applyNumberFormat="1" applyFont="1" applyFill="1" applyBorder="1" applyAlignment="1">
      <alignment vertical="center"/>
    </xf>
    <xf numFmtId="168" fontId="37" fillId="9" borderId="121" xfId="1" applyNumberFormat="1" applyFont="1" applyFill="1" applyBorder="1" applyAlignment="1" applyProtection="1">
      <alignment horizontal="right" vertical="center" wrapText="1"/>
    </xf>
    <xf numFmtId="1" fontId="24" fillId="0" borderId="71" xfId="0" applyNumberFormat="1" applyFont="1" applyBorder="1" applyAlignment="1">
      <alignment horizontal="center" vertical="center" wrapText="1"/>
    </xf>
    <xf numFmtId="173" fontId="14" fillId="16" borderId="30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14" fontId="4" fillId="18" borderId="67" xfId="0" applyNumberFormat="1" applyFont="1" applyFill="1" applyBorder="1" applyAlignment="1" applyProtection="1">
      <alignment horizontal="center" vertical="center"/>
      <protection locked="0"/>
    </xf>
    <xf numFmtId="14" fontId="4" fillId="18" borderId="130" xfId="0" applyNumberFormat="1" applyFont="1" applyFill="1" applyBorder="1" applyAlignment="1" applyProtection="1">
      <alignment horizontal="center" vertical="center"/>
      <protection locked="0"/>
    </xf>
    <xf numFmtId="14" fontId="4" fillId="4" borderId="67" xfId="0" applyNumberFormat="1" applyFont="1" applyFill="1" applyBorder="1" applyAlignment="1" applyProtection="1">
      <alignment horizontal="center" vertical="center"/>
      <protection locked="0"/>
    </xf>
    <xf numFmtId="14" fontId="4" fillId="16" borderId="67" xfId="0" applyNumberFormat="1" applyFont="1" applyFill="1" applyBorder="1" applyAlignment="1" applyProtection="1">
      <alignment horizontal="center" vertical="center"/>
      <protection locked="0"/>
    </xf>
    <xf numFmtId="14" fontId="4" fillId="4" borderId="130" xfId="0" applyNumberFormat="1" applyFont="1" applyFill="1" applyBorder="1" applyAlignment="1" applyProtection="1">
      <alignment horizontal="center" vertical="center"/>
      <protection locked="0"/>
    </xf>
    <xf numFmtId="14" fontId="4" fillId="16" borderId="130" xfId="0" applyNumberFormat="1" applyFont="1" applyFill="1" applyBorder="1" applyAlignment="1" applyProtection="1">
      <alignment horizontal="center" vertical="center"/>
      <protection locked="0"/>
    </xf>
    <xf numFmtId="14" fontId="4" fillId="4" borderId="134" xfId="0" applyNumberFormat="1" applyFont="1" applyFill="1" applyBorder="1" applyAlignment="1" applyProtection="1">
      <alignment horizontal="center" vertical="center"/>
      <protection locked="0"/>
    </xf>
    <xf numFmtId="14" fontId="4" fillId="16" borderId="134" xfId="0" applyNumberFormat="1" applyFont="1" applyFill="1" applyBorder="1" applyAlignment="1" applyProtection="1">
      <alignment horizontal="center" vertical="center"/>
      <protection locked="0"/>
    </xf>
    <xf numFmtId="14" fontId="4" fillId="18" borderId="134" xfId="0" applyNumberFormat="1" applyFont="1" applyFill="1" applyBorder="1" applyAlignment="1" applyProtection="1">
      <alignment horizontal="center" vertical="center"/>
      <protection locked="0"/>
    </xf>
    <xf numFmtId="14" fontId="21" fillId="2" borderId="136" xfId="0" applyNumberFormat="1" applyFont="1" applyFill="1" applyBorder="1" applyAlignment="1">
      <alignment horizontal="center" vertical="center"/>
    </xf>
    <xf numFmtId="14" fontId="21" fillId="2" borderId="135" xfId="0" applyNumberFormat="1" applyFont="1" applyFill="1" applyBorder="1" applyAlignment="1">
      <alignment horizontal="center" vertical="center"/>
    </xf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18" fillId="13" borderId="10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37" fillId="9" borderId="121" xfId="0" applyNumberFormat="1" applyFont="1" applyFill="1" applyBorder="1" applyAlignment="1" applyProtection="1">
      <alignment horizontal="center" vertical="center" wrapText="1"/>
    </xf>
    <xf numFmtId="169" fontId="14" fillId="3" borderId="7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21" fillId="20" borderId="125" xfId="0" applyNumberFormat="1" applyFont="1" applyFill="1" applyBorder="1" applyAlignment="1">
      <alignment horizontal="center" vertical="center"/>
    </xf>
    <xf numFmtId="14" fontId="21" fillId="20" borderId="126" xfId="0" applyNumberFormat="1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14" fontId="21" fillId="20" borderId="125" xfId="0" applyNumberFormat="1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14" fontId="21" fillId="20" borderId="73" xfId="0" applyNumberFormat="1" applyFont="1" applyFill="1" applyBorder="1" applyAlignment="1" applyProtection="1">
      <alignment horizontal="center" vertical="center"/>
      <protection locked="0"/>
    </xf>
    <xf numFmtId="14" fontId="21" fillId="20" borderId="13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4" fontId="3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4" fontId="4" fillId="4" borderId="129" xfId="0" applyNumberFormat="1" applyFont="1" applyFill="1" applyBorder="1" applyAlignment="1" applyProtection="1">
      <alignment horizontal="center" vertical="center"/>
    </xf>
    <xf numFmtId="14" fontId="4" fillId="4" borderId="26" xfId="0" applyNumberFormat="1" applyFont="1" applyFill="1" applyBorder="1" applyAlignment="1" applyProtection="1">
      <alignment horizontal="center" vertical="center"/>
    </xf>
    <xf numFmtId="14" fontId="4" fillId="16" borderId="26" xfId="0" applyNumberFormat="1" applyFont="1" applyFill="1" applyBorder="1" applyAlignment="1" applyProtection="1">
      <alignment horizontal="center" vertical="center"/>
    </xf>
    <xf numFmtId="14" fontId="4" fillId="18" borderId="26" xfId="0" applyNumberFormat="1" applyFont="1" applyFill="1" applyBorder="1" applyAlignment="1" applyProtection="1">
      <alignment horizontal="center" vertical="center"/>
    </xf>
    <xf numFmtId="14" fontId="4" fillId="13" borderId="122" xfId="0" applyNumberFormat="1" applyFont="1" applyFill="1" applyBorder="1" applyAlignment="1" applyProtection="1">
      <alignment horizontal="center" vertical="center"/>
    </xf>
    <xf numFmtId="14" fontId="4" fillId="4" borderId="131" xfId="0" applyNumberFormat="1" applyFont="1" applyFill="1" applyBorder="1" applyAlignment="1" applyProtection="1">
      <alignment horizontal="center" vertical="center"/>
    </xf>
    <xf numFmtId="173" fontId="4" fillId="4" borderId="138" xfId="1" applyNumberFormat="1" applyFont="1" applyFill="1" applyBorder="1" applyAlignment="1">
      <alignment horizontal="center" vertical="center" wrapText="1"/>
    </xf>
    <xf numFmtId="173" fontId="4" fillId="4" borderId="137" xfId="1" applyNumberFormat="1" applyFont="1" applyFill="1" applyBorder="1" applyAlignment="1">
      <alignment horizontal="center" vertical="center" wrapText="1"/>
    </xf>
    <xf numFmtId="173" fontId="14" fillId="4" borderId="137" xfId="1" applyNumberFormat="1" applyFont="1" applyFill="1" applyBorder="1" applyAlignment="1">
      <alignment horizontal="center" vertical="center" wrapText="1"/>
    </xf>
    <xf numFmtId="173" fontId="14" fillId="16" borderId="30" xfId="1" applyNumberFormat="1" applyFont="1" applyFill="1" applyBorder="1" applyAlignment="1">
      <alignment horizontal="center" vertical="center" wrapText="1"/>
    </xf>
    <xf numFmtId="173" fontId="14" fillId="16" borderId="139" xfId="1" applyNumberFormat="1" applyFont="1" applyFill="1" applyBorder="1" applyAlignment="1">
      <alignment horizontal="center" vertical="center" wrapText="1"/>
    </xf>
    <xf numFmtId="173" fontId="4" fillId="4" borderId="108" xfId="0" applyNumberFormat="1" applyFont="1" applyFill="1" applyBorder="1" applyAlignment="1">
      <alignment horizontal="center" vertical="center" wrapText="1"/>
    </xf>
    <xf numFmtId="173" fontId="4" fillId="4" borderId="30" xfId="0" applyNumberFormat="1" applyFont="1" applyFill="1" applyBorder="1" applyAlignment="1">
      <alignment horizontal="center" vertical="center" wrapText="1"/>
    </xf>
    <xf numFmtId="173" fontId="4" fillId="18" borderId="30" xfId="0" applyNumberFormat="1" applyFont="1" applyFill="1" applyBorder="1" applyAlignment="1">
      <alignment horizontal="center" vertical="center" wrapText="1"/>
    </xf>
    <xf numFmtId="173" fontId="4" fillId="13" borderId="123" xfId="0" applyNumberFormat="1" applyFont="1" applyFill="1" applyBorder="1" applyAlignment="1">
      <alignment horizontal="center" vertical="center" wrapText="1"/>
    </xf>
    <xf numFmtId="0" fontId="4" fillId="0" borderId="50" xfId="1" applyFont="1" applyBorder="1" applyAlignment="1" applyProtection="1">
      <alignment horizontal="center" vertical="center"/>
      <protection locked="0"/>
    </xf>
    <xf numFmtId="0" fontId="57" fillId="4" borderId="94" xfId="1" applyFont="1" applyFill="1" applyBorder="1" applyAlignment="1" applyProtection="1">
      <alignment horizontal="center" vertical="center"/>
      <protection locked="0"/>
    </xf>
    <xf numFmtId="0" fontId="57" fillId="2" borderId="95" xfId="1" applyFont="1" applyFill="1" applyBorder="1" applyAlignment="1" applyProtection="1">
      <alignment horizontal="left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57" fillId="3" borderId="24" xfId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57" fillId="2" borderId="96" xfId="1" applyFont="1" applyFill="1" applyBorder="1" applyAlignment="1" applyProtection="1">
      <alignment horizontal="left" vertical="center"/>
      <protection locked="0"/>
    </xf>
    <xf numFmtId="0" fontId="4" fillId="3" borderId="97" xfId="1" applyFont="1" applyFill="1" applyBorder="1" applyAlignment="1" applyProtection="1">
      <alignment horizontal="center" vertical="center"/>
      <protection locked="0"/>
    </xf>
    <xf numFmtId="0" fontId="57" fillId="3" borderId="97" xfId="1" applyFont="1" applyFill="1" applyBorder="1" applyAlignment="1" applyProtection="1">
      <alignment horizontal="center" vertical="center"/>
      <protection locked="0"/>
    </xf>
    <xf numFmtId="0" fontId="4" fillId="0" borderId="59" xfId="1" applyFont="1" applyBorder="1" applyAlignment="1" applyProtection="1">
      <alignment horizontal="center" vertical="center"/>
      <protection locked="0"/>
    </xf>
    <xf numFmtId="168" fontId="37" fillId="9" borderId="118" xfId="1" applyNumberFormat="1" applyFont="1" applyFill="1" applyBorder="1" applyAlignment="1" applyProtection="1">
      <alignment horizontal="right" vertical="center" wrapText="1"/>
    </xf>
    <xf numFmtId="168" fontId="37" fillId="9" borderId="120" xfId="0" applyNumberFormat="1" applyFont="1" applyFill="1" applyBorder="1" applyAlignment="1" applyProtection="1">
      <alignment horizontal="center" vertical="center" wrapText="1"/>
    </xf>
    <xf numFmtId="14" fontId="4" fillId="4" borderId="140" xfId="0" applyNumberFormat="1" applyFont="1" applyFill="1" applyBorder="1" applyAlignment="1" applyProtection="1">
      <alignment horizontal="center" vertical="center"/>
    </xf>
    <xf numFmtId="14" fontId="4" fillId="4" borderId="141" xfId="0" applyNumberFormat="1" applyFont="1" applyFill="1" applyBorder="1" applyAlignment="1" applyProtection="1">
      <alignment horizontal="center" vertical="center"/>
    </xf>
    <xf numFmtId="14" fontId="4" fillId="16" borderId="141" xfId="0" applyNumberFormat="1" applyFont="1" applyFill="1" applyBorder="1" applyAlignment="1" applyProtection="1">
      <alignment horizontal="center" vertical="center"/>
    </xf>
    <xf numFmtId="14" fontId="4" fillId="18" borderId="141" xfId="0" applyNumberFormat="1" applyFont="1" applyFill="1" applyBorder="1" applyAlignment="1" applyProtection="1">
      <alignment horizontal="center" vertical="center"/>
    </xf>
    <xf numFmtId="14" fontId="4" fillId="13" borderId="142" xfId="0" applyNumberFormat="1" applyFont="1" applyFill="1" applyBorder="1" applyAlignment="1" applyProtection="1">
      <alignment horizontal="center" vertical="center"/>
    </xf>
    <xf numFmtId="14" fontId="4" fillId="4" borderId="133" xfId="0" applyNumberFormat="1" applyFont="1" applyFill="1" applyBorder="1" applyAlignment="1" applyProtection="1">
      <alignment horizontal="center" vertical="center"/>
    </xf>
    <xf numFmtId="14" fontId="4" fillId="13" borderId="143" xfId="0" applyNumberFormat="1" applyFont="1" applyFill="1" applyBorder="1" applyAlignment="1" applyProtection="1">
      <alignment horizontal="center" vertical="center"/>
      <protection locked="0"/>
    </xf>
    <xf numFmtId="14" fontId="4" fillId="4" borderId="144" xfId="0" applyNumberFormat="1" applyFont="1" applyFill="1" applyBorder="1" applyAlignment="1" applyProtection="1">
      <alignment horizontal="center" vertical="center"/>
    </xf>
    <xf numFmtId="14" fontId="4" fillId="13" borderId="145" xfId="0" applyNumberFormat="1" applyFont="1" applyFill="1" applyBorder="1" applyAlignment="1" applyProtection="1">
      <alignment horizontal="center" vertical="center"/>
      <protection locked="0"/>
    </xf>
    <xf numFmtId="14" fontId="4" fillId="13" borderId="146" xfId="0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2" borderId="122" xfId="0" applyFont="1" applyFill="1" applyBorder="1" applyAlignment="1" applyProtection="1">
      <alignment horizontal="left" vertical="center"/>
      <protection locked="0"/>
    </xf>
    <xf numFmtId="14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2" borderId="147" xfId="0" applyFont="1" applyFill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0" fontId="6" fillId="0" borderId="148" xfId="0" applyFont="1" applyBorder="1" applyProtection="1">
      <protection locked="0"/>
    </xf>
    <xf numFmtId="14" fontId="21" fillId="20" borderId="149" xfId="0" applyNumberFormat="1" applyFont="1" applyFill="1" applyBorder="1" applyAlignment="1" applyProtection="1">
      <alignment horizontal="center" vertical="center"/>
      <protection locked="0"/>
    </xf>
    <xf numFmtId="168" fontId="37" fillId="9" borderId="150" xfId="0" applyNumberFormat="1" applyFont="1" applyFill="1" applyBorder="1" applyAlignment="1" applyProtection="1">
      <alignment horizontal="center" vertical="center" wrapText="1"/>
    </xf>
    <xf numFmtId="14" fontId="57" fillId="4" borderId="27" xfId="1" applyNumberFormat="1" applyFont="1" applyFill="1" applyBorder="1" applyAlignment="1" applyProtection="1">
      <alignment horizontal="center" vertical="center"/>
      <protection locked="0"/>
    </xf>
    <xf numFmtId="14" fontId="57" fillId="4" borderId="147" xfId="1" applyNumberFormat="1" applyFont="1" applyFill="1" applyBorder="1" applyAlignment="1" applyProtection="1">
      <alignment horizontal="center" vertical="center"/>
      <protection locked="0"/>
    </xf>
    <xf numFmtId="14" fontId="57" fillId="4" borderId="85" xfId="1" applyNumberFormat="1" applyFont="1" applyFill="1" applyBorder="1" applyAlignment="1" applyProtection="1">
      <alignment horizontal="center" vertical="center"/>
      <protection locked="0"/>
    </xf>
    <xf numFmtId="14" fontId="57" fillId="16" borderId="151" xfId="1" applyNumberFormat="1" applyFont="1" applyFill="1" applyBorder="1" applyAlignment="1" applyProtection="1">
      <alignment horizontal="center" vertical="center"/>
      <protection locked="0"/>
    </xf>
    <xf numFmtId="14" fontId="57" fillId="16" borderId="148" xfId="1" applyNumberFormat="1" applyFont="1" applyFill="1" applyBorder="1" applyAlignment="1" applyProtection="1">
      <alignment horizontal="center" vertical="center"/>
      <protection locked="0"/>
    </xf>
    <xf numFmtId="14" fontId="57" fillId="16" borderId="152" xfId="1" applyNumberFormat="1" applyFont="1" applyFill="1" applyBorder="1" applyAlignment="1" applyProtection="1">
      <alignment horizontal="center" vertical="center"/>
      <protection locked="0"/>
    </xf>
    <xf numFmtId="14" fontId="57" fillId="13" borderId="148" xfId="1" applyNumberFormat="1" applyFont="1" applyFill="1" applyBorder="1" applyAlignment="1" applyProtection="1">
      <alignment horizontal="center" vertical="center"/>
      <protection locked="0"/>
    </xf>
    <xf numFmtId="14" fontId="57" fillId="13" borderId="147" xfId="1" applyNumberFormat="1" applyFont="1" applyFill="1" applyBorder="1" applyAlignment="1" applyProtection="1">
      <alignment horizontal="center" vertical="center"/>
      <protection locked="0"/>
    </xf>
    <xf numFmtId="14" fontId="57" fillId="13" borderId="85" xfId="1" applyNumberFormat="1" applyFont="1" applyFill="1" applyBorder="1" applyAlignment="1" applyProtection="1">
      <alignment horizontal="center" vertical="center"/>
      <protection locked="0"/>
    </xf>
    <xf numFmtId="168" fontId="37" fillId="9" borderId="153" xfId="1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horizontal="left" wrapText="1"/>
    </xf>
    <xf numFmtId="14" fontId="4" fillId="6" borderId="89" xfId="1" applyNumberFormat="1" applyFont="1" applyFill="1" applyBorder="1" applyAlignment="1" applyProtection="1">
      <alignment horizontal="center" vertical="center"/>
      <protection locked="0"/>
    </xf>
    <xf numFmtId="14" fontId="4" fillId="6" borderId="98" xfId="1" applyNumberFormat="1" applyFont="1" applyFill="1" applyBorder="1" applyAlignment="1" applyProtection="1">
      <alignment horizontal="center" vertical="center"/>
      <protection locked="0"/>
    </xf>
    <xf numFmtId="14" fontId="21" fillId="13" borderId="110" xfId="1" applyNumberFormat="1" applyFont="1" applyFill="1" applyBorder="1" applyAlignment="1">
      <alignment horizontal="center" vertical="center"/>
    </xf>
    <xf numFmtId="14" fontId="21" fillId="13" borderId="154" xfId="1" applyNumberFormat="1" applyFont="1" applyFill="1" applyBorder="1" applyAlignment="1">
      <alignment horizontal="center" vertical="center"/>
    </xf>
    <xf numFmtId="14" fontId="21" fillId="13" borderId="111" xfId="1" applyNumberFormat="1" applyFont="1" applyFill="1" applyBorder="1" applyAlignment="1">
      <alignment horizontal="center" vertical="center"/>
    </xf>
    <xf numFmtId="14" fontId="21" fillId="13" borderId="112" xfId="1" applyNumberFormat="1" applyFont="1" applyFill="1" applyBorder="1" applyAlignment="1">
      <alignment horizontal="center" vertical="center"/>
    </xf>
    <xf numFmtId="14" fontId="57" fillId="13" borderId="113" xfId="1" applyNumberFormat="1" applyFont="1" applyFill="1" applyBorder="1" applyAlignment="1" applyProtection="1">
      <alignment horizontal="center" vertical="center"/>
      <protection locked="0"/>
    </xf>
    <xf numFmtId="14" fontId="57" fillId="13" borderId="115" xfId="1" applyNumberFormat="1" applyFont="1" applyFill="1" applyBorder="1" applyAlignment="1" applyProtection="1">
      <alignment horizontal="center" vertical="center"/>
      <protection locked="0"/>
    </xf>
    <xf numFmtId="14" fontId="57" fillId="13" borderId="151" xfId="1" applyNumberFormat="1" applyFont="1" applyFill="1" applyBorder="1" applyAlignment="1" applyProtection="1">
      <alignment horizontal="center" vertical="center"/>
      <protection locked="0"/>
    </xf>
    <xf numFmtId="14" fontId="57" fillId="13" borderId="65" xfId="1" applyNumberFormat="1" applyFont="1" applyFill="1" applyBorder="1" applyAlignment="1" applyProtection="1">
      <alignment horizontal="center" vertical="center"/>
      <protection locked="0"/>
    </xf>
    <xf numFmtId="14" fontId="57" fillId="13" borderId="63" xfId="1" applyNumberFormat="1" applyFont="1" applyFill="1" applyBorder="1" applyAlignment="1" applyProtection="1">
      <alignment horizontal="center" vertical="center"/>
      <protection locked="0"/>
    </xf>
    <xf numFmtId="165" fontId="10" fillId="0" borderId="5" xfId="1" applyNumberFormat="1" applyFont="1" applyFill="1" applyBorder="1" applyAlignment="1">
      <alignment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vertical="center"/>
    </xf>
    <xf numFmtId="0" fontId="12" fillId="12" borderId="99" xfId="1" applyFont="1" applyFill="1" applyBorder="1" applyAlignment="1">
      <alignment horizontal="center" vertical="center"/>
    </xf>
    <xf numFmtId="168" fontId="37" fillId="9" borderId="69" xfId="1" applyNumberFormat="1" applyFont="1" applyFill="1" applyBorder="1" applyAlignment="1" applyProtection="1">
      <alignment horizontal="right" vertical="center" wrapText="1"/>
    </xf>
    <xf numFmtId="173" fontId="4" fillId="13" borderId="138" xfId="1" applyNumberFormat="1" applyFont="1" applyFill="1" applyBorder="1" applyAlignment="1">
      <alignment horizontal="center" vertical="center" wrapText="1"/>
    </xf>
    <xf numFmtId="173" fontId="4" fillId="13" borderId="137" xfId="1" applyNumberFormat="1" applyFont="1" applyFill="1" applyBorder="1" applyAlignment="1">
      <alignment horizontal="center" vertical="center" wrapText="1"/>
    </xf>
    <xf numFmtId="173" fontId="14" fillId="13" borderId="137" xfId="1" applyNumberFormat="1" applyFont="1" applyFill="1" applyBorder="1" applyAlignment="1">
      <alignment horizontal="center" vertical="center" wrapText="1"/>
    </xf>
    <xf numFmtId="14" fontId="57" fillId="13" borderId="64" xfId="1" applyNumberFormat="1" applyFont="1" applyFill="1" applyBorder="1" applyAlignment="1" applyProtection="1">
      <alignment horizontal="center" vertical="center"/>
      <protection locked="0"/>
    </xf>
    <xf numFmtId="49" fontId="27" fillId="0" borderId="5" xfId="0" applyNumberFormat="1" applyFont="1" applyBorder="1" applyAlignment="1">
      <alignment vertical="center"/>
    </xf>
    <xf numFmtId="14" fontId="66" fillId="0" borderId="0" xfId="0" applyNumberFormat="1" applyFont="1" applyFill="1" applyAlignment="1">
      <alignment vertical="top" wrapText="1"/>
    </xf>
    <xf numFmtId="14" fontId="66" fillId="0" borderId="0" xfId="0" applyNumberFormat="1" applyFont="1" applyFill="1" applyAlignment="1">
      <alignment horizontal="center" vertical="top" wrapText="1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23" fillId="14" borderId="82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0" fontId="23" fillId="0" borderId="6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6" fontId="4" fillId="2" borderId="5" xfId="0" applyNumberFormat="1" applyFont="1" applyFill="1" applyBorder="1" applyAlignment="1">
      <alignment horizontal="left" vertical="center"/>
    </xf>
    <xf numFmtId="49" fontId="4" fillId="0" borderId="71" xfId="0" applyNumberFormat="1" applyFont="1" applyFill="1" applyBorder="1" applyAlignment="1" applyProtection="1">
      <alignment horizontal="left" vertical="center"/>
      <protection locked="0"/>
    </xf>
    <xf numFmtId="49" fontId="4" fillId="0" borderId="72" xfId="0" applyNumberFormat="1" applyFont="1" applyFill="1" applyBorder="1" applyAlignment="1" applyProtection="1">
      <alignment horizontal="left" vertical="center"/>
      <protection locked="0"/>
    </xf>
    <xf numFmtId="49" fontId="4" fillId="0" borderId="76" xfId="0" applyNumberFormat="1" applyFont="1" applyFill="1" applyBorder="1" applyAlignment="1" applyProtection="1">
      <alignment horizontal="left" vertical="center"/>
      <protection locked="0"/>
    </xf>
    <xf numFmtId="49" fontId="64" fillId="2" borderId="71" xfId="6" applyNumberFormat="1" applyFill="1" applyBorder="1" applyAlignment="1" applyProtection="1">
      <alignment horizontal="left" vertical="center"/>
      <protection locked="0"/>
    </xf>
    <xf numFmtId="49" fontId="4" fillId="2" borderId="72" xfId="0" applyNumberFormat="1" applyFont="1" applyFill="1" applyBorder="1" applyAlignment="1" applyProtection="1">
      <alignment horizontal="left" vertical="center"/>
      <protection locked="0"/>
    </xf>
    <xf numFmtId="49" fontId="4" fillId="2" borderId="76" xfId="0" applyNumberFormat="1" applyFont="1" applyFill="1" applyBorder="1" applyAlignment="1" applyProtection="1">
      <alignment horizontal="left" vertical="center"/>
      <protection locked="0"/>
    </xf>
    <xf numFmtId="0" fontId="4" fillId="2" borderId="71" xfId="0" applyFont="1" applyFill="1" applyBorder="1" applyAlignment="1" applyProtection="1">
      <alignment horizontal="left" vertical="center"/>
      <protection locked="0"/>
    </xf>
    <xf numFmtId="0" fontId="4" fillId="2" borderId="72" xfId="0" applyFont="1" applyFill="1" applyBorder="1" applyAlignment="1" applyProtection="1">
      <alignment horizontal="left" vertical="center"/>
      <protection locked="0"/>
    </xf>
    <xf numFmtId="0" fontId="4" fillId="2" borderId="76" xfId="0" applyFont="1" applyFill="1" applyBorder="1" applyAlignment="1" applyProtection="1">
      <alignment horizontal="left" vertical="center"/>
      <protection locked="0"/>
    </xf>
    <xf numFmtId="166" fontId="4" fillId="2" borderId="71" xfId="0" applyNumberFormat="1" applyFont="1" applyFill="1" applyBorder="1" applyAlignment="1" applyProtection="1">
      <alignment horizontal="left" vertical="center"/>
      <protection locked="0"/>
    </xf>
    <xf numFmtId="166" fontId="4" fillId="2" borderId="72" xfId="0" applyNumberFormat="1" applyFont="1" applyFill="1" applyBorder="1" applyAlignment="1" applyProtection="1">
      <alignment horizontal="left" vertical="center"/>
      <protection locked="0"/>
    </xf>
    <xf numFmtId="166" fontId="4" fillId="2" borderId="76" xfId="0" applyNumberFormat="1" applyFont="1" applyFill="1" applyBorder="1" applyAlignment="1" applyProtection="1">
      <alignment horizontal="left" vertical="center"/>
      <protection locked="0"/>
    </xf>
    <xf numFmtId="0" fontId="28" fillId="0" borderId="71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/>
    </xf>
    <xf numFmtId="0" fontId="2" fillId="5" borderId="119" xfId="0" applyFont="1" applyFill="1" applyBorder="1" applyAlignment="1">
      <alignment horizontal="center" vertical="center" wrapText="1"/>
    </xf>
    <xf numFmtId="0" fontId="6" fillId="0" borderId="118" xfId="0" applyFont="1" applyBorder="1" applyAlignment="1">
      <alignment horizont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14" fontId="52" fillId="0" borderId="5" xfId="0" applyNumberFormat="1" applyFont="1" applyBorder="1" applyAlignment="1">
      <alignment horizontal="left"/>
    </xf>
    <xf numFmtId="0" fontId="13" fillId="0" borderId="5" xfId="0" applyFont="1" applyFill="1" applyBorder="1" applyAlignment="1">
      <alignment horizontal="center" vertical="center"/>
    </xf>
    <xf numFmtId="166" fontId="52" fillId="2" borderId="5" xfId="0" applyNumberFormat="1" applyFont="1" applyFill="1" applyBorder="1" applyAlignment="1">
      <alignment horizontal="left" vertical="center"/>
    </xf>
    <xf numFmtId="0" fontId="52" fillId="0" borderId="5" xfId="0" applyFont="1" applyBorder="1" applyAlignment="1">
      <alignment horizontal="left"/>
    </xf>
    <xf numFmtId="0" fontId="19" fillId="20" borderId="83" xfId="0" applyFont="1" applyFill="1" applyBorder="1" applyAlignment="1">
      <alignment horizontal="center" vertical="center" wrapText="1"/>
    </xf>
    <xf numFmtId="0" fontId="6" fillId="21" borderId="124" xfId="0" applyFont="1" applyFill="1" applyBorder="1"/>
    <xf numFmtId="0" fontId="2" fillId="0" borderId="83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4" borderId="105" xfId="0" applyFont="1" applyFill="1" applyBorder="1" applyAlignment="1">
      <alignment horizontal="center" vertical="center" wrapText="1"/>
    </xf>
    <xf numFmtId="0" fontId="18" fillId="4" borderId="106" xfId="0" applyFont="1" applyFill="1" applyBorder="1" applyAlignment="1">
      <alignment horizontal="center" vertical="center" wrapText="1"/>
    </xf>
    <xf numFmtId="0" fontId="18" fillId="4" borderId="127" xfId="0" applyFont="1" applyFill="1" applyBorder="1" applyAlignment="1">
      <alignment horizontal="center" vertical="center" wrapText="1"/>
    </xf>
    <xf numFmtId="0" fontId="18" fillId="16" borderId="128" xfId="0" applyFont="1" applyFill="1" applyBorder="1" applyAlignment="1">
      <alignment horizontal="center" vertical="center" wrapText="1"/>
    </xf>
    <xf numFmtId="0" fontId="18" fillId="16" borderId="127" xfId="0" applyFont="1" applyFill="1" applyBorder="1" applyAlignment="1">
      <alignment horizontal="center" vertical="center" wrapText="1"/>
    </xf>
    <xf numFmtId="0" fontId="18" fillId="18" borderId="128" xfId="0" applyFont="1" applyFill="1" applyBorder="1" applyAlignment="1">
      <alignment horizontal="center" vertical="center" wrapText="1"/>
    </xf>
    <xf numFmtId="0" fontId="18" fillId="18" borderId="106" xfId="0" applyFont="1" applyFill="1" applyBorder="1" applyAlignment="1">
      <alignment horizontal="center" vertical="center" wrapText="1"/>
    </xf>
    <xf numFmtId="0" fontId="18" fillId="18" borderId="127" xfId="0" applyFont="1" applyFill="1" applyBorder="1" applyAlignment="1">
      <alignment horizontal="center" vertical="center" wrapText="1"/>
    </xf>
    <xf numFmtId="14" fontId="21" fillId="2" borderId="39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4" fillId="2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protection locked="0"/>
    </xf>
    <xf numFmtId="14" fontId="55" fillId="15" borderId="83" xfId="0" applyNumberFormat="1" applyFont="1" applyFill="1" applyBorder="1" applyAlignment="1" applyProtection="1">
      <alignment horizontal="center" vertical="center" wrapText="1"/>
    </xf>
    <xf numFmtId="14" fontId="55" fillId="15" borderId="82" xfId="0" applyNumberFormat="1" applyFont="1" applyFill="1" applyBorder="1" applyAlignment="1" applyProtection="1">
      <alignment horizontal="center" vertical="center" wrapText="1"/>
    </xf>
    <xf numFmtId="14" fontId="55" fillId="15" borderId="80" xfId="0" applyNumberFormat="1" applyFont="1" applyFill="1" applyBorder="1" applyAlignment="1" applyProtection="1">
      <alignment horizontal="center" vertical="center" wrapText="1"/>
    </xf>
    <xf numFmtId="14" fontId="55" fillId="15" borderId="73" xfId="0" applyNumberFormat="1" applyFont="1" applyFill="1" applyBorder="1" applyAlignment="1" applyProtection="1">
      <alignment horizontal="center" vertical="center" wrapText="1"/>
    </xf>
    <xf numFmtId="14" fontId="55" fillId="15" borderId="5" xfId="0" applyNumberFormat="1" applyFont="1" applyFill="1" applyBorder="1" applyAlignment="1" applyProtection="1">
      <alignment horizontal="center" vertical="center" wrapText="1"/>
    </xf>
    <xf numFmtId="14" fontId="55" fillId="15" borderId="81" xfId="0" applyNumberFormat="1" applyFont="1" applyFill="1" applyBorder="1" applyAlignment="1" applyProtection="1">
      <alignment horizontal="center" vertical="center" wrapText="1"/>
    </xf>
    <xf numFmtId="14" fontId="55" fillId="15" borderId="84" xfId="0" applyNumberFormat="1" applyFont="1" applyFill="1" applyBorder="1" applyAlignment="1" applyProtection="1">
      <alignment horizontal="center" vertical="center" wrapText="1"/>
    </xf>
    <xf numFmtId="14" fontId="55" fillId="15" borderId="90" xfId="0" applyNumberFormat="1" applyFont="1" applyFill="1" applyBorder="1" applyAlignment="1" applyProtection="1">
      <alignment horizontal="center" vertical="center" wrapText="1"/>
    </xf>
    <xf numFmtId="14" fontId="55" fillId="15" borderId="77" xfId="0" applyNumberFormat="1" applyFont="1" applyFill="1" applyBorder="1" applyAlignment="1" applyProtection="1">
      <alignment horizontal="center" vertical="center" wrapText="1"/>
    </xf>
    <xf numFmtId="14" fontId="34" fillId="0" borderId="5" xfId="0" applyNumberFormat="1" applyFont="1" applyFill="1" applyBorder="1" applyAlignment="1">
      <alignment horizontal="left" vertical="top" wrapText="1"/>
    </xf>
    <xf numFmtId="0" fontId="14" fillId="14" borderId="71" xfId="0" applyFont="1" applyFill="1" applyBorder="1" applyAlignment="1">
      <alignment horizontal="center" vertical="center"/>
    </xf>
    <xf numFmtId="0" fontId="14" fillId="14" borderId="7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6" fillId="0" borderId="30" xfId="0" applyFont="1" applyBorder="1"/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Alignment="1"/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166" fontId="4" fillId="2" borderId="2" xfId="0" applyNumberFormat="1" applyFont="1" applyFill="1" applyBorder="1" applyAlignment="1" applyProtection="1">
      <alignment horizontal="left" vertical="center"/>
      <protection locked="0"/>
    </xf>
    <xf numFmtId="0" fontId="15" fillId="11" borderId="0" xfId="0" applyFont="1" applyFill="1" applyAlignment="1">
      <alignment horizontal="center" vertical="center"/>
    </xf>
    <xf numFmtId="14" fontId="21" fillId="2" borderId="48" xfId="0" applyNumberFormat="1" applyFont="1" applyFill="1" applyBorder="1" applyAlignment="1">
      <alignment horizontal="center" vertical="center"/>
    </xf>
    <xf numFmtId="0" fontId="6" fillId="0" borderId="49" xfId="0" applyFont="1" applyBorder="1"/>
    <xf numFmtId="14" fontId="21" fillId="2" borderId="64" xfId="0" applyNumberFormat="1" applyFont="1" applyFill="1" applyBorder="1" applyAlignment="1">
      <alignment horizontal="center" vertical="center"/>
    </xf>
    <xf numFmtId="0" fontId="6" fillId="0" borderId="65" xfId="0" applyFont="1" applyBorder="1"/>
    <xf numFmtId="0" fontId="4" fillId="2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Protection="1">
      <protection locked="0"/>
    </xf>
    <xf numFmtId="0" fontId="2" fillId="0" borderId="6" xfId="0" applyFont="1" applyBorder="1" applyAlignment="1">
      <alignment horizontal="center" vertical="center"/>
    </xf>
    <xf numFmtId="0" fontId="6" fillId="0" borderId="17" xfId="0" applyFont="1" applyBorder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51" fillId="0" borderId="82" xfId="4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6" fillId="0" borderId="26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19" xfId="0" applyFont="1" applyBorder="1"/>
    <xf numFmtId="0" fontId="14" fillId="0" borderId="13" xfId="0" applyFont="1" applyBorder="1" applyAlignment="1">
      <alignment horizontal="center" vertical="center" wrapText="1"/>
    </xf>
    <xf numFmtId="0" fontId="6" fillId="0" borderId="20" xfId="0" applyFont="1" applyBorder="1"/>
    <xf numFmtId="0" fontId="2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6" xfId="0" applyFont="1" applyBorder="1"/>
    <xf numFmtId="0" fontId="12" fillId="0" borderId="71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2" fillId="0" borderId="71" xfId="1" applyFont="1" applyFill="1" applyBorder="1" applyAlignment="1">
      <alignment horizontal="center" vertical="center"/>
    </xf>
    <xf numFmtId="0" fontId="12" fillId="0" borderId="76" xfId="1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center" vertical="center"/>
    </xf>
    <xf numFmtId="0" fontId="13" fillId="0" borderId="5" xfId="1" applyFont="1" applyFill="1" applyAlignment="1">
      <alignment horizontal="left" vertical="top" wrapText="1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" fillId="0" borderId="6" xfId="1" applyFont="1" applyBorder="1" applyAlignment="1">
      <alignment horizontal="center" vertical="center"/>
    </xf>
    <xf numFmtId="0" fontId="6" fillId="0" borderId="17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6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19" xfId="1" applyFont="1" applyBorder="1"/>
    <xf numFmtId="0" fontId="14" fillId="0" borderId="13" xfId="1" applyFont="1" applyBorder="1" applyAlignment="1">
      <alignment horizontal="center" vertical="center" wrapText="1"/>
    </xf>
    <xf numFmtId="0" fontId="6" fillId="0" borderId="20" xfId="1" applyFont="1" applyBorder="1"/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0" fontId="18" fillId="4" borderId="51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/>
    </xf>
    <xf numFmtId="0" fontId="2" fillId="5" borderId="69" xfId="1" applyFont="1" applyFill="1" applyBorder="1" applyAlignment="1">
      <alignment horizontal="center" vertical="center" wrapText="1"/>
    </xf>
    <xf numFmtId="0" fontId="2" fillId="5" borderId="86" xfId="1" applyFont="1" applyFill="1" applyBorder="1" applyAlignment="1">
      <alignment horizontal="center" vertical="center" wrapText="1"/>
    </xf>
    <xf numFmtId="0" fontId="2" fillId="5" borderId="155" xfId="1" applyFont="1" applyFill="1" applyBorder="1" applyAlignment="1">
      <alignment horizontal="center" vertical="center" wrapText="1"/>
    </xf>
    <xf numFmtId="0" fontId="19" fillId="6" borderId="20" xfId="1" applyFont="1" applyFill="1" applyBorder="1" applyAlignment="1">
      <alignment horizontal="center" vertical="center" wrapText="1"/>
    </xf>
    <xf numFmtId="0" fontId="6" fillId="0" borderId="32" xfId="1" applyFont="1" applyBorder="1"/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8" fillId="16" borderId="105" xfId="1" applyFont="1" applyFill="1" applyBorder="1" applyAlignment="1">
      <alignment horizontal="center" vertical="center" wrapText="1"/>
    </xf>
    <xf numFmtId="0" fontId="18" fillId="16" borderId="106" xfId="1" applyFont="1" applyFill="1" applyBorder="1" applyAlignment="1">
      <alignment horizontal="center" vertical="center" wrapText="1"/>
    </xf>
    <xf numFmtId="0" fontId="18" fillId="16" borderId="107" xfId="1" applyFont="1" applyFill="1" applyBorder="1" applyAlignment="1">
      <alignment horizontal="center" vertical="center" wrapText="1"/>
    </xf>
    <xf numFmtId="0" fontId="58" fillId="12" borderId="105" xfId="1" applyFont="1" applyFill="1" applyBorder="1" applyAlignment="1">
      <alignment horizontal="center" vertical="center"/>
    </xf>
    <xf numFmtId="0" fontId="58" fillId="12" borderId="106" xfId="1" applyFont="1" applyFill="1" applyBorder="1" applyAlignment="1">
      <alignment horizontal="center" vertical="center"/>
    </xf>
    <xf numFmtId="0" fontId="58" fillId="12" borderId="107" xfId="1" applyFont="1" applyFill="1" applyBorder="1" applyAlignment="1">
      <alignment horizontal="center" vertical="center"/>
    </xf>
    <xf numFmtId="0" fontId="49" fillId="0" borderId="5" xfId="1" applyFont="1" applyFill="1" applyAlignment="1">
      <alignment horizontal="left" vertical="center"/>
    </xf>
    <xf numFmtId="0" fontId="50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6" fontId="4" fillId="2" borderId="2" xfId="1" applyNumberFormat="1" applyFont="1" applyFill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left" vertical="center"/>
    </xf>
    <xf numFmtId="166" fontId="4" fillId="2" borderId="4" xfId="1" applyNumberFormat="1" applyFont="1" applyFill="1" applyBorder="1" applyAlignment="1">
      <alignment horizontal="left" vertical="center"/>
    </xf>
    <xf numFmtId="14" fontId="1" fillId="0" borderId="75" xfId="2" applyNumberFormat="1" applyBorder="1" applyAlignment="1" applyProtection="1">
      <alignment horizontal="center"/>
    </xf>
    <xf numFmtId="0" fontId="47" fillId="0" borderId="75" xfId="2" applyFont="1" applyBorder="1" applyAlignment="1" applyProtection="1">
      <alignment horizontal="center"/>
      <protection locked="0"/>
    </xf>
    <xf numFmtId="14" fontId="4" fillId="0" borderId="67" xfId="2" applyNumberFormat="1" applyFont="1" applyBorder="1" applyAlignment="1" applyProtection="1">
      <alignment horizontal="center" vertical="center" wrapText="1"/>
      <protection locked="0"/>
    </xf>
    <xf numFmtId="0" fontId="4" fillId="0" borderId="67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4" fillId="0" borderId="68" xfId="2" applyFont="1" applyBorder="1" applyAlignment="1" applyProtection="1">
      <alignment horizontal="center" vertical="center" wrapText="1"/>
      <protection locked="0"/>
    </xf>
    <xf numFmtId="0" fontId="65" fillId="0" borderId="5" xfId="2" applyFont="1" applyAlignment="1" applyProtection="1">
      <alignment horizontal="center" vertical="center" wrapText="1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5" fillId="0" borderId="5" xfId="2" applyFont="1" applyAlignment="1" applyProtection="1">
      <alignment horizontal="center"/>
    </xf>
    <xf numFmtId="0" fontId="45" fillId="0" borderId="5" xfId="2" applyFont="1" applyBorder="1" applyAlignment="1" applyProtection="1">
      <alignment horizontal="center"/>
    </xf>
    <xf numFmtId="49" fontId="4" fillId="2" borderId="71" xfId="0" applyNumberFormat="1" applyFont="1" applyFill="1" applyBorder="1" applyAlignment="1">
      <alignment horizontal="left" vertical="center"/>
    </xf>
    <xf numFmtId="49" fontId="4" fillId="2" borderId="72" xfId="0" applyNumberFormat="1" applyFont="1" applyFill="1" applyBorder="1" applyAlignment="1">
      <alignment horizontal="left" vertical="center"/>
    </xf>
    <xf numFmtId="49" fontId="4" fillId="2" borderId="76" xfId="0" applyNumberFormat="1" applyFont="1" applyFill="1" applyBorder="1" applyAlignment="1">
      <alignment horizontal="left" vertical="center"/>
    </xf>
    <xf numFmtId="0" fontId="14" fillId="0" borderId="67" xfId="2" applyFont="1" applyBorder="1" applyAlignment="1" applyProtection="1">
      <alignment horizontal="center" vertical="center" wrapText="1"/>
    </xf>
    <xf numFmtId="168" fontId="23" fillId="3" borderId="71" xfId="0" applyNumberFormat="1" applyFont="1" applyFill="1" applyBorder="1" applyAlignment="1">
      <alignment horizontal="center" vertical="center"/>
    </xf>
    <xf numFmtId="168" fontId="23" fillId="3" borderId="76" xfId="0" applyNumberFormat="1" applyFont="1" applyFill="1" applyBorder="1" applyAlignment="1">
      <alignment horizontal="center" vertical="center"/>
    </xf>
    <xf numFmtId="164" fontId="23" fillId="0" borderId="83" xfId="0" applyNumberFormat="1" applyFont="1" applyFill="1" applyBorder="1" applyAlignment="1">
      <alignment horizontal="center" vertical="center"/>
    </xf>
    <xf numFmtId="164" fontId="23" fillId="0" borderId="82" xfId="0" applyNumberFormat="1" applyFont="1" applyFill="1" applyBorder="1" applyAlignment="1">
      <alignment horizontal="center" vertical="center"/>
    </xf>
    <xf numFmtId="164" fontId="23" fillId="0" borderId="84" xfId="0" applyNumberFormat="1" applyFont="1" applyFill="1" applyBorder="1" applyAlignment="1">
      <alignment horizontal="center" vertical="center"/>
    </xf>
    <xf numFmtId="164" fontId="23" fillId="0" borderId="90" xfId="0" applyNumberFormat="1" applyFont="1" applyFill="1" applyBorder="1" applyAlignment="1">
      <alignment horizontal="center" vertical="center"/>
    </xf>
    <xf numFmtId="14" fontId="23" fillId="0" borderId="83" xfId="0" applyNumberFormat="1" applyFont="1" applyFill="1" applyBorder="1" applyAlignment="1">
      <alignment horizontal="center" vertical="center" wrapText="1"/>
    </xf>
    <xf numFmtId="14" fontId="23" fillId="0" borderId="82" xfId="0" applyNumberFormat="1" applyFont="1" applyFill="1" applyBorder="1" applyAlignment="1">
      <alignment horizontal="center" vertical="center" wrapText="1"/>
    </xf>
    <xf numFmtId="14" fontId="23" fillId="0" borderId="84" xfId="0" applyNumberFormat="1" applyFont="1" applyFill="1" applyBorder="1" applyAlignment="1">
      <alignment horizontal="center" vertical="center" wrapText="1"/>
    </xf>
    <xf numFmtId="14" fontId="23" fillId="0" borderId="90" xfId="0" applyNumberFormat="1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2" xfId="0" applyFont="1" applyFill="1" applyBorder="1" applyAlignment="1">
      <alignment horizontal="center" vertical="center" wrapText="1"/>
    </xf>
    <xf numFmtId="14" fontId="23" fillId="14" borderId="82" xfId="0" applyNumberFormat="1" applyFont="1" applyFill="1" applyBorder="1" applyAlignment="1">
      <alignment horizontal="right" vertical="center"/>
    </xf>
    <xf numFmtId="14" fontId="23" fillId="14" borderId="80" xfId="0" applyNumberFormat="1" applyFont="1" applyFill="1" applyBorder="1" applyAlignment="1">
      <alignment horizontal="right" vertical="center"/>
    </xf>
    <xf numFmtId="14" fontId="66" fillId="0" borderId="0" xfId="0" applyNumberFormat="1" applyFont="1" applyFill="1" applyAlignment="1">
      <alignment horizontal="left" vertical="top" wrapText="1"/>
    </xf>
    <xf numFmtId="14" fontId="23" fillId="3" borderId="83" xfId="0" applyNumberFormat="1" applyFont="1" applyFill="1" applyBorder="1" applyAlignment="1">
      <alignment horizontal="center" vertical="center"/>
    </xf>
    <xf numFmtId="14" fontId="23" fillId="3" borderId="82" xfId="0" applyNumberFormat="1" applyFont="1" applyFill="1" applyBorder="1" applyAlignment="1">
      <alignment horizontal="center" vertical="center"/>
    </xf>
    <xf numFmtId="14" fontId="23" fillId="3" borderId="80" xfId="0" applyNumberFormat="1" applyFont="1" applyFill="1" applyBorder="1" applyAlignment="1">
      <alignment horizontal="center" vertical="center"/>
    </xf>
    <xf numFmtId="14" fontId="23" fillId="3" borderId="84" xfId="0" applyNumberFormat="1" applyFont="1" applyFill="1" applyBorder="1" applyAlignment="1">
      <alignment horizontal="center" vertical="center"/>
    </xf>
    <xf numFmtId="14" fontId="23" fillId="3" borderId="90" xfId="0" applyNumberFormat="1" applyFont="1" applyFill="1" applyBorder="1" applyAlignment="1">
      <alignment horizontal="center" vertical="center"/>
    </xf>
    <xf numFmtId="14" fontId="23" fillId="3" borderId="77" xfId="0" applyNumberFormat="1" applyFont="1" applyFill="1" applyBorder="1" applyAlignment="1">
      <alignment horizontal="center" vertical="center"/>
    </xf>
    <xf numFmtId="0" fontId="28" fillId="0" borderId="74" xfId="0" applyFont="1" applyBorder="1" applyAlignment="1">
      <alignment horizontal="left" vertical="top"/>
    </xf>
    <xf numFmtId="0" fontId="28" fillId="0" borderId="68" xfId="0" applyFont="1" applyBorder="1" applyAlignment="1">
      <alignment horizontal="left" vertical="top"/>
    </xf>
    <xf numFmtId="0" fontId="28" fillId="0" borderId="74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28" fillId="0" borderId="74" xfId="0" applyFont="1" applyBorder="1" applyAlignment="1">
      <alignment horizontal="left" vertical="top" wrapText="1"/>
    </xf>
    <xf numFmtId="0" fontId="28" fillId="0" borderId="68" xfId="0" applyFont="1" applyBorder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0" fontId="27" fillId="0" borderId="67" xfId="0" applyFont="1" applyBorder="1" applyAlignment="1">
      <alignment horizontal="left"/>
    </xf>
    <xf numFmtId="0" fontId="27" fillId="0" borderId="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6" fillId="3" borderId="71" xfId="0" applyFont="1" applyFill="1" applyBorder="1" applyAlignment="1">
      <alignment horizontal="center" vertical="center"/>
    </xf>
    <xf numFmtId="0" fontId="26" fillId="3" borderId="72" xfId="0" applyFont="1" applyFill="1" applyBorder="1" applyAlignment="1">
      <alignment horizontal="center" vertical="center"/>
    </xf>
    <xf numFmtId="0" fontId="26" fillId="3" borderId="76" xfId="0" applyFont="1" applyFill="1" applyBorder="1" applyAlignment="1">
      <alignment horizontal="center" vertical="center"/>
    </xf>
    <xf numFmtId="0" fontId="0" fillId="0" borderId="72" xfId="0" applyFont="1" applyBorder="1" applyAlignment="1"/>
    <xf numFmtId="0" fontId="0" fillId="0" borderId="76" xfId="0" applyFont="1" applyBorder="1" applyAlignment="1"/>
    <xf numFmtId="14" fontId="28" fillId="0" borderId="71" xfId="0" applyNumberFormat="1" applyFont="1" applyBorder="1" applyAlignment="1">
      <alignment horizontal="center" vertical="center"/>
    </xf>
    <xf numFmtId="14" fontId="28" fillId="0" borderId="76" xfId="0" applyNumberFormat="1" applyFont="1" applyBorder="1" applyAlignment="1">
      <alignment horizontal="center" vertical="center"/>
    </xf>
    <xf numFmtId="171" fontId="24" fillId="0" borderId="0" xfId="0" applyNumberFormat="1" applyFont="1" applyAlignment="1">
      <alignment horizontal="left"/>
    </xf>
    <xf numFmtId="49" fontId="38" fillId="0" borderId="0" xfId="0" applyNumberFormat="1" applyFont="1" applyFill="1" applyAlignment="1">
      <alignment horizontal="left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8" fontId="23" fillId="0" borderId="5" xfId="0" applyNumberFormat="1" applyFont="1" applyFill="1" applyBorder="1" applyAlignment="1">
      <alignment horizontal="center" vertical="center"/>
    </xf>
    <xf numFmtId="14" fontId="23" fillId="0" borderId="71" xfId="0" applyNumberFormat="1" applyFont="1" applyBorder="1" applyAlignment="1">
      <alignment horizontal="center" vertical="center"/>
    </xf>
    <xf numFmtId="14" fontId="23" fillId="0" borderId="69" xfId="0" applyNumberFormat="1" applyFont="1" applyBorder="1" applyAlignment="1">
      <alignment horizontal="center" vertical="center"/>
    </xf>
    <xf numFmtId="14" fontId="23" fillId="0" borderId="70" xfId="0" applyNumberFormat="1" applyFont="1" applyBorder="1" applyAlignment="1">
      <alignment horizontal="center" vertical="center"/>
    </xf>
    <xf numFmtId="174" fontId="23" fillId="0" borderId="84" xfId="0" applyNumberFormat="1" applyFont="1" applyFill="1" applyBorder="1" applyAlignment="1">
      <alignment horizontal="center" vertical="center"/>
    </xf>
    <xf numFmtId="174" fontId="23" fillId="0" borderId="73" xfId="0" applyNumberFormat="1" applyFont="1" applyFill="1" applyBorder="1" applyAlignment="1">
      <alignment horizontal="center" vertical="center"/>
    </xf>
    <xf numFmtId="174" fontId="23" fillId="0" borderId="83" xfId="0" applyNumberFormat="1" applyFont="1" applyFill="1" applyBorder="1" applyAlignment="1">
      <alignment horizontal="center" vertical="center"/>
    </xf>
    <xf numFmtId="174" fontId="23" fillId="0" borderId="80" xfId="0" applyNumberFormat="1" applyFont="1" applyFill="1" applyBorder="1" applyAlignment="1">
      <alignment horizontal="center" vertical="center"/>
    </xf>
    <xf numFmtId="174" fontId="23" fillId="0" borderId="77" xfId="0" applyNumberFormat="1" applyFont="1" applyFill="1" applyBorder="1" applyAlignment="1">
      <alignment horizontal="center" vertical="center"/>
    </xf>
    <xf numFmtId="174" fontId="23" fillId="0" borderId="5" xfId="0" applyNumberFormat="1" applyFont="1" applyFill="1" applyBorder="1" applyAlignment="1">
      <alignment horizontal="center" vertical="center"/>
    </xf>
    <xf numFmtId="174" fontId="23" fillId="0" borderId="90" xfId="0" applyNumberFormat="1" applyFont="1" applyFill="1" applyBorder="1" applyAlignment="1">
      <alignment horizontal="center" vertical="center"/>
    </xf>
    <xf numFmtId="175" fontId="23" fillId="0" borderId="119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133" xfId="0" applyNumberFormat="1" applyFont="1" applyFill="1" applyBorder="1" applyAlignment="1">
      <alignment horizontal="center" vertical="center"/>
    </xf>
    <xf numFmtId="0" fontId="23" fillId="0" borderId="143" xfId="0" applyNumberFormat="1" applyFont="1" applyFill="1" applyBorder="1" applyAlignment="1">
      <alignment horizontal="center" vertical="center"/>
    </xf>
    <xf numFmtId="0" fontId="23" fillId="0" borderId="131" xfId="0" applyNumberFormat="1" applyFont="1" applyFill="1" applyBorder="1" applyAlignment="1">
      <alignment horizontal="center" vertical="center"/>
    </xf>
    <xf numFmtId="0" fontId="23" fillId="0" borderId="146" xfId="0" applyNumberFormat="1" applyFont="1" applyFill="1" applyBorder="1" applyAlignment="1">
      <alignment horizontal="center" vertical="center"/>
    </xf>
    <xf numFmtId="168" fontId="23" fillId="0" borderId="5" xfId="0" applyNumberFormat="1" applyFont="1" applyFill="1" applyBorder="1" applyAlignment="1">
      <alignment vertical="center"/>
    </xf>
    <xf numFmtId="14" fontId="68" fillId="0" borderId="83" xfId="0" applyNumberFormat="1" applyFont="1" applyFill="1" applyBorder="1" applyAlignment="1">
      <alignment horizontal="center" vertical="top" wrapText="1"/>
    </xf>
    <xf numFmtId="14" fontId="68" fillId="0" borderId="82" xfId="0" applyNumberFormat="1" applyFont="1" applyFill="1" applyBorder="1" applyAlignment="1">
      <alignment horizontal="center" vertical="top" wrapText="1"/>
    </xf>
    <xf numFmtId="14" fontId="68" fillId="0" borderId="80" xfId="0" applyNumberFormat="1" applyFont="1" applyFill="1" applyBorder="1" applyAlignment="1">
      <alignment horizontal="center" vertical="top" wrapText="1"/>
    </xf>
    <xf numFmtId="14" fontId="68" fillId="0" borderId="84" xfId="0" applyNumberFormat="1" applyFont="1" applyFill="1" applyBorder="1" applyAlignment="1">
      <alignment horizontal="center" vertical="top" wrapText="1"/>
    </xf>
    <xf numFmtId="14" fontId="68" fillId="0" borderId="90" xfId="0" applyNumberFormat="1" applyFont="1" applyFill="1" applyBorder="1" applyAlignment="1">
      <alignment horizontal="center" vertical="top" wrapText="1"/>
    </xf>
    <xf numFmtId="14" fontId="68" fillId="0" borderId="77" xfId="0" applyNumberFormat="1" applyFont="1" applyFill="1" applyBorder="1" applyAlignment="1">
      <alignment horizontal="center" vertical="top" wrapText="1"/>
    </xf>
  </cellXfs>
  <cellStyles count="7">
    <cellStyle name="Excel Built-in Normal 1" xfId="3" xr:uid="{00000000-0005-0000-0000-000000000000}"/>
    <cellStyle name="Hyperlink" xfId="6" builtinId="8"/>
    <cellStyle name="Intermitente" xfId="5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3" xfId="2" xr:uid="{00000000-0005-0000-0000-000006000000}"/>
  </cellStyles>
  <dxfs count="12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8DB3E2"/>
      <color rgb="FF99FF66"/>
      <color rgb="FFFF6699"/>
      <color rgb="FFE5B8B7"/>
      <color rgb="FFD18381"/>
      <color rgb="FFC00000"/>
      <color rgb="FFFDE9D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258014</xdr:colOff>
      <xdr:row>0</xdr:row>
      <xdr:rowOff>190500</xdr:rowOff>
    </xdr:from>
    <xdr:ext cx="11239500" cy="1943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C280880-2BB8-E348-B1B9-89D1D97CCCFB}"/>
            </a:ext>
          </a:extLst>
        </xdr:cNvPr>
        <xdr:cNvSpPr txBox="1"/>
      </xdr:nvSpPr>
      <xdr:spPr>
        <a:xfrm>
          <a:off x="5746750" y="190500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Quba Millennium Team Cadet European Cup 2025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3-4 May, 2025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  Traininig days: 5-7</a:t>
          </a:r>
          <a:r>
            <a:rPr lang="pt-PT" sz="2400" b="1" baseline="0">
              <a:latin typeface="+mn-lt"/>
              <a:ea typeface="+mn-ea"/>
              <a:cs typeface="+mn-cs"/>
            </a:rPr>
            <a:t> May, 2025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Quba - AZERBAIJAN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1068658</xdr:colOff>
      <xdr:row>0</xdr:row>
      <xdr:rowOff>154878</xdr:rowOff>
    </xdr:from>
    <xdr:ext cx="11239500" cy="1943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EECBD6C6-88A4-9C44-8444-05ED6DD2466A}"/>
            </a:ext>
          </a:extLst>
        </xdr:cNvPr>
        <xdr:cNvSpPr txBox="1"/>
      </xdr:nvSpPr>
      <xdr:spPr>
        <a:xfrm>
          <a:off x="7403170" y="154878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Quba Millennium Team Cadet European Cup 2025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3-4 May, 2025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  Traininig days: 5-7</a:t>
          </a:r>
          <a:r>
            <a:rPr lang="pt-PT" sz="2400" b="1" baseline="0">
              <a:latin typeface="+mn-lt"/>
              <a:ea typeface="+mn-ea"/>
              <a:cs typeface="+mn-cs"/>
            </a:rPr>
            <a:t> May, 2025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Quba - AZERBAIJAN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Meals form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339998</xdr:colOff>
      <xdr:row>1</xdr:row>
      <xdr:rowOff>20320</xdr:rowOff>
    </xdr:from>
    <xdr:ext cx="6558642" cy="162020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936638" y="863600"/>
          <a:ext cx="6558642" cy="162020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Quba Millennium Team Cadet European Cup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3-4 May,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Traininig days: 5-7 May,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Quba - AZERBAIJAN</a:t>
          </a:r>
        </a:p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151643</xdr:colOff>
      <xdr:row>0</xdr:row>
      <xdr:rowOff>227462</xdr:rowOff>
    </xdr:from>
    <xdr:to>
      <xdr:col>10</xdr:col>
      <xdr:colOff>691986</xdr:colOff>
      <xdr:row>5</xdr:row>
      <xdr:rowOff>66698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32E15-92ED-A54F-867A-2A2E51D3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404" y="227462"/>
          <a:ext cx="4786312" cy="1658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modation@judo.az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mmodation@judo.az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sa@judo.az" TargetMode="External"/><Relationship Id="rId1" Type="http://schemas.openxmlformats.org/officeDocument/2006/relationships/hyperlink" Target="mailto:accommodation@judo.az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7" zoomScale="110" zoomScaleNormal="80" workbookViewId="0">
      <selection activeCell="A23" sqref="A23:H23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98"/>
      <c r="B3" s="99"/>
      <c r="C3" s="99"/>
      <c r="D3" s="100"/>
      <c r="E3" s="100"/>
      <c r="F3" s="101"/>
      <c r="G3" s="100"/>
      <c r="H3" s="100"/>
      <c r="I3" s="100"/>
      <c r="J3" s="72"/>
      <c r="K3" s="72"/>
    </row>
    <row r="4" spans="1:12" ht="22" customHeight="1">
      <c r="A4" s="102"/>
      <c r="B4" s="102"/>
      <c r="C4" s="102"/>
      <c r="D4" s="102"/>
      <c r="E4" s="76"/>
      <c r="F4" s="505"/>
      <c r="G4" s="506"/>
      <c r="H4" s="506"/>
      <c r="I4" s="506"/>
      <c r="J4" s="506"/>
      <c r="K4" s="506"/>
    </row>
    <row r="5" spans="1:12" ht="12.75" customHeight="1">
      <c r="A5" s="6"/>
      <c r="B5" s="6"/>
      <c r="C5" s="6"/>
      <c r="D5" s="6"/>
      <c r="E5" s="76"/>
      <c r="F5" s="103"/>
      <c r="G5" s="103"/>
      <c r="H5" s="103"/>
      <c r="I5" s="103"/>
      <c r="J5" s="103"/>
      <c r="K5" s="103"/>
    </row>
    <row r="6" spans="1:12" ht="33" customHeight="1">
      <c r="A6" s="98"/>
      <c r="B6" s="99"/>
      <c r="C6" s="99"/>
      <c r="D6" s="7"/>
      <c r="E6" s="104"/>
      <c r="F6" s="105"/>
      <c r="G6" s="106"/>
      <c r="H6" s="106"/>
      <c r="I6" s="106"/>
      <c r="J6" s="106"/>
      <c r="K6" s="106"/>
    </row>
    <row r="7" spans="1:12" ht="26" customHeight="1">
      <c r="A7" s="507"/>
      <c r="B7" s="506"/>
      <c r="C7" s="506"/>
      <c r="D7" s="506"/>
      <c r="E7" s="76"/>
      <c r="F7" s="508"/>
      <c r="G7" s="506"/>
      <c r="H7" s="506"/>
      <c r="I7" s="506"/>
      <c r="J7" s="506"/>
      <c r="K7" s="506"/>
    </row>
    <row r="8" spans="1:12" ht="12.7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ht="14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7"/>
    </row>
    <row r="11" spans="1:12" ht="22" customHeight="1" thickBot="1">
      <c r="A11" s="509"/>
      <c r="B11" s="510"/>
      <c r="C11" s="510"/>
      <c r="D11" s="510"/>
      <c r="E11" s="510"/>
      <c r="F11" s="510"/>
      <c r="G11" s="510"/>
      <c r="H11" s="511"/>
      <c r="I11" s="143"/>
      <c r="J11" s="143"/>
      <c r="K11" s="143"/>
      <c r="L11" s="97"/>
    </row>
    <row r="12" spans="1:12" ht="20" customHeight="1">
      <c r="A12" s="6"/>
      <c r="B12" s="6"/>
      <c r="C12" s="6"/>
      <c r="D12" s="6"/>
      <c r="E12" s="5"/>
      <c r="H12" s="116"/>
      <c r="I12" s="116"/>
      <c r="J12" s="116"/>
      <c r="K12" s="116"/>
      <c r="L12" s="97"/>
    </row>
    <row r="13" spans="1:12" ht="20" customHeight="1" thickBot="1">
      <c r="A13" s="1" t="s">
        <v>2</v>
      </c>
      <c r="B13" s="2"/>
      <c r="C13" s="2"/>
      <c r="D13" s="7"/>
      <c r="E13" s="8"/>
      <c r="H13" s="106"/>
      <c r="I13" s="106"/>
      <c r="J13" s="106"/>
      <c r="K13" s="106"/>
      <c r="L13" s="97"/>
    </row>
    <row r="14" spans="1:12" ht="22" customHeight="1" thickBot="1">
      <c r="A14" s="512"/>
      <c r="B14" s="513"/>
      <c r="C14" s="513"/>
      <c r="D14" s="513"/>
      <c r="E14" s="513"/>
      <c r="F14" s="513"/>
      <c r="G14" s="513"/>
      <c r="H14" s="514"/>
      <c r="I14" s="143"/>
      <c r="J14" s="143"/>
      <c r="K14" s="143"/>
      <c r="L14" s="97"/>
    </row>
    <row r="15" spans="1:12" ht="20" customHeight="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ht="20" customHeight="1" thickBot="1">
      <c r="A16" s="101" t="s">
        <v>54</v>
      </c>
      <c r="B16" s="100"/>
      <c r="C16" s="74"/>
      <c r="D16" s="74"/>
      <c r="E16" s="74"/>
      <c r="F16" s="74"/>
      <c r="G16" s="74"/>
      <c r="H16" s="74"/>
      <c r="I16" s="97"/>
      <c r="J16" s="97"/>
      <c r="K16" s="97"/>
      <c r="L16" s="97"/>
    </row>
    <row r="17" spans="1:14" ht="22" customHeight="1" thickBot="1">
      <c r="A17" s="515"/>
      <c r="B17" s="516"/>
      <c r="C17" s="516"/>
      <c r="D17" s="516"/>
      <c r="E17" s="516"/>
      <c r="F17" s="516"/>
      <c r="G17" s="516"/>
      <c r="H17" s="517"/>
      <c r="I17" s="97"/>
      <c r="J17" s="97"/>
      <c r="K17" s="97"/>
      <c r="L17" s="97"/>
    </row>
    <row r="18" spans="1:14" ht="20" customHeight="1">
      <c r="A18" s="116"/>
      <c r="B18" s="116"/>
      <c r="C18" s="99"/>
      <c r="D18" s="100"/>
      <c r="E18" s="100"/>
      <c r="F18" s="101"/>
      <c r="G18" s="100"/>
      <c r="H18" s="100"/>
      <c r="I18" s="100"/>
      <c r="J18" s="72"/>
      <c r="K18" s="72"/>
      <c r="L18" s="74"/>
      <c r="M18" s="74"/>
      <c r="N18" s="74"/>
    </row>
    <row r="19" spans="1:14" ht="20" customHeight="1" thickBot="1">
      <c r="A19" s="105" t="s">
        <v>3</v>
      </c>
      <c r="B19" s="106"/>
      <c r="C19" s="102"/>
      <c r="D19" s="102"/>
      <c r="E19" s="76"/>
      <c r="F19" s="505"/>
      <c r="G19" s="506"/>
      <c r="H19" s="506"/>
      <c r="I19" s="506"/>
      <c r="J19" s="506"/>
      <c r="K19" s="506"/>
      <c r="L19" s="74"/>
      <c r="M19" s="74"/>
      <c r="N19" s="74"/>
    </row>
    <row r="20" spans="1:14" ht="22" customHeight="1" thickBot="1">
      <c r="A20" s="518"/>
      <c r="B20" s="519"/>
      <c r="C20" s="519"/>
      <c r="D20" s="519"/>
      <c r="E20" s="519"/>
      <c r="F20" s="519"/>
      <c r="G20" s="519"/>
      <c r="H20" s="520"/>
      <c r="I20" s="103"/>
      <c r="J20" s="103"/>
      <c r="K20" s="103"/>
      <c r="L20" s="74"/>
      <c r="M20" s="74"/>
      <c r="N20" s="74"/>
    </row>
    <row r="21" spans="1:14" ht="12.75" customHeight="1">
      <c r="C21" s="99"/>
      <c r="D21" s="7"/>
      <c r="E21" s="104"/>
      <c r="F21" s="105"/>
      <c r="G21" s="106"/>
      <c r="H21" s="106"/>
      <c r="I21" s="106"/>
      <c r="J21" s="106"/>
      <c r="K21" s="106"/>
      <c r="L21" s="74"/>
      <c r="M21" s="74"/>
      <c r="N21" s="74"/>
    </row>
    <row r="22" spans="1:14" s="273" customFormat="1" ht="20" customHeight="1" thickBot="1">
      <c r="A22" s="1" t="s">
        <v>85</v>
      </c>
      <c r="B22" s="2"/>
      <c r="C22" s="2"/>
      <c r="D22" s="3"/>
      <c r="E22" s="3"/>
      <c r="H22" s="3"/>
      <c r="I22" s="3"/>
      <c r="J22" s="4"/>
      <c r="K22" s="4"/>
    </row>
    <row r="23" spans="1:14" s="273" customFormat="1" ht="22" customHeight="1" thickBot="1">
      <c r="A23" s="509"/>
      <c r="B23" s="510"/>
      <c r="C23" s="510"/>
      <c r="D23" s="510"/>
      <c r="E23" s="510"/>
      <c r="F23" s="510"/>
      <c r="G23" s="510"/>
      <c r="H23" s="511"/>
      <c r="I23" s="143"/>
      <c r="J23" s="143"/>
      <c r="K23" s="143"/>
    </row>
    <row r="24" spans="1:14" s="273" customFormat="1" ht="22" customHeight="1">
      <c r="A24" s="276" t="s">
        <v>84</v>
      </c>
      <c r="B24" s="275"/>
      <c r="C24" s="275"/>
      <c r="D24" s="275"/>
      <c r="E24" s="275"/>
      <c r="F24" s="275"/>
      <c r="G24" s="275"/>
      <c r="H24" s="275"/>
      <c r="I24" s="143"/>
      <c r="J24" s="143"/>
      <c r="K24" s="143"/>
    </row>
    <row r="25" spans="1:14" ht="12.75" customHeight="1">
      <c r="A25" s="507"/>
      <c r="B25" s="506"/>
      <c r="C25" s="506"/>
      <c r="D25" s="506"/>
      <c r="E25" s="76"/>
      <c r="F25" s="508"/>
      <c r="G25" s="506"/>
      <c r="H25" s="506"/>
      <c r="I25" s="506"/>
      <c r="J25" s="506"/>
      <c r="K25" s="506"/>
      <c r="L25" s="74"/>
      <c r="M25" s="74"/>
      <c r="N25" s="74"/>
    </row>
    <row r="26" spans="1:14" ht="22.5" customHeight="1">
      <c r="A26" s="144" t="s">
        <v>116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1:14" ht="12.7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spans="1:14" ht="12.7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 spans="1:14" ht="12.7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</row>
    <row r="30" spans="1:14" ht="12.7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</row>
    <row r="31" spans="1:14" ht="12.7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U1019"/>
  <sheetViews>
    <sheetView showGridLines="0" showZeros="0" topLeftCell="Q49" zoomScale="81" zoomScaleNormal="190" workbookViewId="0">
      <selection activeCell="I32" sqref="I32:J32"/>
    </sheetView>
  </sheetViews>
  <sheetFormatPr baseColWidth="10" defaultColWidth="14.3984375" defaultRowHeight="15" customHeight="1"/>
  <cols>
    <col min="1" max="1" width="2.796875" style="65" customWidth="1"/>
    <col min="2" max="2" width="9.796875" style="65" customWidth="1"/>
    <col min="3" max="3" width="23.59765625" style="65" customWidth="1"/>
    <col min="4" max="4" width="24.19921875" style="65" customWidth="1"/>
    <col min="5" max="5" width="7.59765625" style="158" customWidth="1"/>
    <col min="6" max="6" width="18.3984375" style="65" customWidth="1"/>
    <col min="7" max="7" width="16.796875" style="65" customWidth="1"/>
    <col min="8" max="11" width="14.796875" style="65" customWidth="1"/>
    <col min="12" max="12" width="16.19921875" style="65" customWidth="1"/>
    <col min="13" max="13" width="14" style="65" customWidth="1"/>
    <col min="14" max="16" width="14.796875" style="65" customWidth="1"/>
    <col min="17" max="17" width="43.796875" style="65" customWidth="1"/>
    <col min="18" max="19" width="19.796875" style="65" customWidth="1"/>
    <col min="20" max="20" width="21.19921875" style="65" customWidth="1"/>
    <col min="21" max="21" width="19.796875" style="148" customWidth="1"/>
    <col min="22" max="23" width="19.796875" style="158" customWidth="1"/>
    <col min="24" max="26" width="19.796875" style="305" customWidth="1"/>
    <col min="27" max="27" width="12.796875" style="401" customWidth="1"/>
    <col min="28" max="28" width="20.19921875" style="65" customWidth="1"/>
    <col min="29" max="30" width="12.59765625" style="65" customWidth="1"/>
    <col min="31" max="31" width="14.3984375" style="65" customWidth="1"/>
    <col min="32" max="33" width="28.3984375" style="65" hidden="1" customWidth="1"/>
    <col min="34" max="34" width="23.59765625" style="65" bestFit="1" customWidth="1"/>
    <col min="35" max="35" width="14.3984375" style="65" customWidth="1"/>
    <col min="36" max="16384" width="14.3984375" style="65"/>
  </cols>
  <sheetData>
    <row r="1" spans="1:47" ht="47" customHeight="1">
      <c r="A1" s="4"/>
      <c r="B1" s="567" t="s">
        <v>4</v>
      </c>
      <c r="C1" s="568"/>
      <c r="D1" s="568"/>
      <c r="E1" s="155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368"/>
      <c r="T1" s="368"/>
      <c r="U1" s="523"/>
      <c r="V1" s="523"/>
      <c r="W1" s="523"/>
      <c r="X1" s="11"/>
      <c r="Y1" s="11"/>
      <c r="Z1" s="11"/>
      <c r="AA1" s="24"/>
      <c r="AB1" s="4"/>
      <c r="AC1" s="4"/>
      <c r="AD1" s="4"/>
    </row>
    <row r="2" spans="1:47" ht="16" customHeight="1">
      <c r="A2" s="4"/>
      <c r="B2" s="93"/>
      <c r="C2" s="93"/>
      <c r="D2" s="93"/>
      <c r="E2" s="93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S2" s="344"/>
      <c r="T2" s="344"/>
      <c r="U2" s="308"/>
      <c r="V2" s="308"/>
      <c r="W2" s="308"/>
      <c r="AA2" s="397"/>
      <c r="AB2" s="16"/>
      <c r="AC2" s="4"/>
      <c r="AD2" s="4"/>
    </row>
    <row r="3" spans="1:47" ht="42.75" customHeight="1">
      <c r="A3" s="4"/>
      <c r="B3" s="576" t="s">
        <v>127</v>
      </c>
      <c r="C3" s="576"/>
      <c r="D3" s="576"/>
      <c r="E3" s="576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S3" s="524"/>
      <c r="T3" s="524"/>
      <c r="U3" s="309"/>
      <c r="V3" s="309"/>
      <c r="W3" s="309"/>
      <c r="AA3" s="24"/>
      <c r="AB3" s="4"/>
      <c r="AC3" s="4"/>
      <c r="AD3" s="4"/>
    </row>
    <row r="4" spans="1:47" ht="34" customHeight="1">
      <c r="A4" s="4"/>
      <c r="B4" s="94" t="s">
        <v>87</v>
      </c>
      <c r="C4" s="93"/>
      <c r="D4" s="93"/>
      <c r="E4" s="9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4"/>
      <c r="R4" s="15"/>
      <c r="S4" s="524"/>
      <c r="T4" s="524"/>
      <c r="U4" s="309"/>
      <c r="V4" s="309"/>
      <c r="W4" s="309"/>
      <c r="X4" s="4"/>
      <c r="Y4" s="4"/>
      <c r="Z4" s="4"/>
      <c r="AA4" s="397"/>
      <c r="AB4" s="357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8"/>
      <c r="AS4" s="358"/>
      <c r="AT4" s="358"/>
      <c r="AU4" s="358"/>
    </row>
    <row r="5" spans="1:47" s="366" customFormat="1" ht="28" customHeight="1">
      <c r="A5" s="4"/>
      <c r="B5" s="94" t="s">
        <v>6</v>
      </c>
      <c r="C5" s="303" t="s">
        <v>88</v>
      </c>
      <c r="D5" s="93"/>
      <c r="E5" s="9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4"/>
      <c r="R5" s="15"/>
      <c r="S5" s="524"/>
      <c r="T5" s="524"/>
      <c r="U5" s="309"/>
      <c r="V5" s="309"/>
      <c r="W5" s="309"/>
      <c r="X5" s="4"/>
      <c r="Y5" s="4"/>
      <c r="Z5" s="4"/>
      <c r="AA5" s="397"/>
      <c r="AB5" s="357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58"/>
    </row>
    <row r="6" spans="1:47" s="366" customFormat="1" ht="21.75" customHeight="1" thickBot="1">
      <c r="A6" s="4"/>
      <c r="B6" s="94"/>
      <c r="C6" s="93"/>
      <c r="D6" s="93"/>
      <c r="E6" s="9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4"/>
      <c r="R6" s="15"/>
      <c r="S6" s="14"/>
      <c r="T6" s="4"/>
      <c r="U6" s="4"/>
      <c r="V6" s="4"/>
      <c r="W6" s="4"/>
      <c r="X6" s="4"/>
      <c r="Y6" s="4"/>
      <c r="Z6" s="4"/>
      <c r="AA6" s="397"/>
      <c r="AB6" s="357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8"/>
      <c r="AR6" s="358"/>
      <c r="AS6" s="358"/>
      <c r="AT6" s="358"/>
      <c r="AU6" s="358"/>
    </row>
    <row r="7" spans="1:47" ht="49" customHeight="1" thickBot="1">
      <c r="A7" s="4"/>
      <c r="B7" s="94"/>
      <c r="C7" s="303"/>
      <c r="D7" s="93"/>
      <c r="E7" s="9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5"/>
      <c r="R7" s="4"/>
      <c r="S7" s="4"/>
      <c r="T7" s="4"/>
      <c r="U7" s="521" t="s">
        <v>117</v>
      </c>
      <c r="V7" s="522"/>
      <c r="W7" s="455"/>
      <c r="X7" s="4"/>
      <c r="Y7" s="4"/>
      <c r="Z7" s="4"/>
      <c r="AA7" s="16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</row>
    <row r="8" spans="1:47" s="366" customFormat="1" ht="27" customHeight="1" thickBot="1">
      <c r="A8" s="4"/>
      <c r="B8" s="94"/>
      <c r="C8" s="303"/>
      <c r="D8" s="93"/>
      <c r="E8" s="9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5"/>
      <c r="R8" s="4"/>
      <c r="S8" s="4"/>
      <c r="T8" s="4"/>
      <c r="U8" s="306" t="s">
        <v>5</v>
      </c>
      <c r="V8" s="307" t="s">
        <v>104</v>
      </c>
      <c r="W8" s="308"/>
      <c r="X8" s="4"/>
      <c r="Y8" s="4"/>
      <c r="Z8" s="4"/>
      <c r="AA8" s="16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8"/>
      <c r="AQ8" s="358"/>
      <c r="AR8" s="358"/>
      <c r="AS8" s="358"/>
      <c r="AT8" s="358"/>
      <c r="AU8" s="358"/>
    </row>
    <row r="9" spans="1:47" s="366" customFormat="1" ht="27" customHeight="1" thickBot="1">
      <c r="A9" s="4"/>
      <c r="B9" s="94"/>
      <c r="C9" s="303"/>
      <c r="D9" s="93"/>
      <c r="E9" s="9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5"/>
      <c r="R9" s="4"/>
      <c r="S9" s="527" t="s">
        <v>130</v>
      </c>
      <c r="T9" s="528"/>
      <c r="U9" s="141">
        <v>145</v>
      </c>
      <c r="V9" s="141">
        <v>110</v>
      </c>
      <c r="W9" s="309"/>
      <c r="X9" s="4"/>
      <c r="Y9" s="4"/>
      <c r="Z9" s="4"/>
      <c r="AA9" s="16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8"/>
      <c r="AS9" s="358"/>
      <c r="AT9" s="358"/>
      <c r="AU9" s="358"/>
    </row>
    <row r="10" spans="1:47" s="366" customFormat="1" ht="27" customHeight="1" thickBot="1">
      <c r="A10" s="4"/>
      <c r="B10" s="94"/>
      <c r="C10" s="303"/>
      <c r="D10" s="93"/>
      <c r="E10" s="9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5"/>
      <c r="R10" s="4"/>
      <c r="S10" s="527" t="s">
        <v>129</v>
      </c>
      <c r="T10" s="528"/>
      <c r="U10" s="141">
        <v>130</v>
      </c>
      <c r="V10" s="141">
        <v>90</v>
      </c>
      <c r="W10" s="309"/>
      <c r="X10" s="4"/>
      <c r="Y10" s="4"/>
      <c r="Z10" s="4"/>
      <c r="AA10" s="16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  <c r="AL10" s="358"/>
      <c r="AM10" s="358"/>
      <c r="AN10" s="358"/>
      <c r="AO10" s="358"/>
      <c r="AP10" s="358"/>
      <c r="AQ10" s="358"/>
      <c r="AR10" s="358"/>
      <c r="AS10" s="358"/>
      <c r="AT10" s="358"/>
      <c r="AU10" s="358"/>
    </row>
    <row r="11" spans="1:47" s="302" customFormat="1" ht="25" customHeight="1">
      <c r="A11" s="4"/>
      <c r="B11" s="17"/>
      <c r="C11" s="1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31"/>
      <c r="T11" s="531"/>
      <c r="U11" s="309"/>
      <c r="V11" s="309"/>
      <c r="W11" s="309"/>
      <c r="X11" s="310"/>
      <c r="Y11" s="310"/>
      <c r="Z11" s="310"/>
      <c r="AA11" s="24"/>
      <c r="AB11" s="93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  <c r="AO11" s="358"/>
      <c r="AP11" s="358"/>
      <c r="AQ11" s="358"/>
      <c r="AR11" s="358"/>
      <c r="AS11" s="358"/>
      <c r="AT11" s="358"/>
      <c r="AU11" s="358"/>
    </row>
    <row r="12" spans="1:47" ht="25" customHeight="1">
      <c r="A12" s="4"/>
      <c r="B12" s="17" t="s">
        <v>7</v>
      </c>
      <c r="C12" s="1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24"/>
      <c r="T12" s="524"/>
      <c r="U12" s="309"/>
      <c r="V12" s="309"/>
      <c r="W12" s="309"/>
      <c r="X12" s="312"/>
      <c r="Y12" s="310"/>
      <c r="Z12" s="310"/>
      <c r="AA12" s="309"/>
      <c r="AB12" s="311"/>
      <c r="AC12" s="311"/>
      <c r="AD12" s="311"/>
      <c r="AE12" s="358"/>
      <c r="AF12" s="359" t="s">
        <v>128</v>
      </c>
      <c r="AG12" s="359" t="s">
        <v>129</v>
      </c>
      <c r="AH12" s="359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</row>
    <row r="13" spans="1:47" ht="21.75" customHeight="1" thickBot="1">
      <c r="A13" s="4"/>
      <c r="B13" s="2" t="s">
        <v>0</v>
      </c>
      <c r="C13" s="2"/>
      <c r="D13" s="2"/>
      <c r="E13" s="2"/>
      <c r="F13" s="3"/>
      <c r="G13" s="3"/>
      <c r="H13" s="19" t="s">
        <v>1</v>
      </c>
      <c r="I13" s="3"/>
      <c r="J13" s="3"/>
      <c r="K13" s="3"/>
      <c r="L13" s="4"/>
      <c r="M13" s="4"/>
      <c r="N13" s="4"/>
      <c r="O13" s="4"/>
      <c r="P13" s="4"/>
      <c r="AA13" s="24"/>
      <c r="AB13" s="358"/>
      <c r="AC13" s="358"/>
      <c r="AD13" s="358"/>
      <c r="AE13" s="358"/>
      <c r="AF13" s="358" t="s">
        <v>5</v>
      </c>
      <c r="AG13" s="358" t="s">
        <v>5</v>
      </c>
      <c r="AH13" s="358"/>
      <c r="AI13" s="358"/>
      <c r="AJ13" s="358"/>
      <c r="AK13" s="358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</row>
    <row r="14" spans="1:47" ht="24" customHeight="1" thickBot="1">
      <c r="A14" s="4"/>
      <c r="B14" s="569">
        <f>Summary!$A$11</f>
        <v>0</v>
      </c>
      <c r="C14" s="570"/>
      <c r="D14" s="570"/>
      <c r="E14" s="570"/>
      <c r="F14" s="571"/>
      <c r="G14" s="412"/>
      <c r="H14" s="572"/>
      <c r="I14" s="573"/>
      <c r="J14" s="573"/>
      <c r="K14" s="573"/>
      <c r="L14" s="573"/>
      <c r="M14" s="574"/>
      <c r="N14" s="4"/>
      <c r="O14" s="533" t="str">
        <f>IF(Summary!A11="","Please fill Federation Name (Summary Sheet)","")</f>
        <v>Please fill Federation Name (Summary Sheet)</v>
      </c>
      <c r="P14" s="533"/>
      <c r="Q14" s="533"/>
      <c r="R14" s="533"/>
      <c r="S14" s="533"/>
      <c r="T14" s="533"/>
      <c r="U14" s="529" t="str">
        <f>IF(COUNTIF(R25:Z64,"Double (1 Bed)"),"Please make sure that you want 1 big (double) bed for 1 person - check room tipology","")</f>
        <v/>
      </c>
      <c r="V14" s="529"/>
      <c r="W14" s="529"/>
      <c r="X14" s="529"/>
      <c r="Y14" s="529"/>
      <c r="Z14" s="529"/>
      <c r="AA14" s="24"/>
      <c r="AB14" s="358"/>
      <c r="AC14" s="358"/>
      <c r="AD14" s="358"/>
      <c r="AE14" s="358"/>
      <c r="AF14" s="358" t="s">
        <v>104</v>
      </c>
      <c r="AG14" s="358" t="s">
        <v>104</v>
      </c>
      <c r="AH14" s="358"/>
      <c r="AI14" s="358"/>
      <c r="AJ14" s="358"/>
      <c r="AK14" s="358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</row>
    <row r="15" spans="1:47" ht="26" customHeight="1" thickBot="1">
      <c r="A15" s="4"/>
      <c r="B15" s="413" t="s">
        <v>2</v>
      </c>
      <c r="C15" s="413"/>
      <c r="D15" s="413"/>
      <c r="E15" s="413"/>
      <c r="F15" s="414"/>
      <c r="G15" s="415"/>
      <c r="H15" s="416" t="s">
        <v>3</v>
      </c>
      <c r="I15" s="417"/>
      <c r="J15" s="417"/>
      <c r="K15" s="417"/>
      <c r="L15" s="417"/>
      <c r="M15" s="417"/>
      <c r="N15" s="20"/>
      <c r="O15" s="530" t="str">
        <f>IF(Summary!A14="","Please fill Email (Summary Sheet)","")</f>
        <v>Please fill Email (Summary Sheet)</v>
      </c>
      <c r="P15" s="530"/>
      <c r="Q15" s="530"/>
      <c r="R15" s="530"/>
      <c r="S15" s="530"/>
      <c r="U15" s="529"/>
      <c r="V15" s="529"/>
      <c r="W15" s="529"/>
      <c r="X15" s="529"/>
      <c r="Y15" s="529"/>
      <c r="Z15" s="529"/>
      <c r="AA15" s="24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</row>
    <row r="16" spans="1:47" ht="30" customHeight="1" thickBot="1">
      <c r="A16" s="4"/>
      <c r="B16" s="569">
        <f>Summary!$A$14</f>
        <v>0</v>
      </c>
      <c r="C16" s="573"/>
      <c r="D16" s="573"/>
      <c r="E16" s="573"/>
      <c r="F16" s="574"/>
      <c r="G16" s="412"/>
      <c r="H16" s="575">
        <f>Summary!$A$20</f>
        <v>0</v>
      </c>
      <c r="I16" s="573"/>
      <c r="J16" s="573"/>
      <c r="K16" s="573"/>
      <c r="L16" s="573"/>
      <c r="M16" s="574"/>
      <c r="N16" s="22"/>
      <c r="O16" s="530" t="str">
        <f>IF(Summary!A17="","Please fill Contact Person (Summary Sheet)","")</f>
        <v>Please fill Contact Person (Summary Sheet)</v>
      </c>
      <c r="P16" s="530"/>
      <c r="Q16" s="530"/>
      <c r="R16" s="530"/>
      <c r="S16" s="530"/>
      <c r="T16" s="4"/>
      <c r="U16" s="529"/>
      <c r="V16" s="529"/>
      <c r="W16" s="529"/>
      <c r="X16" s="529"/>
      <c r="Y16" s="529"/>
      <c r="Z16" s="529"/>
      <c r="AA16" s="24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  <c r="AO16" s="358"/>
      <c r="AP16" s="358"/>
      <c r="AQ16" s="358"/>
      <c r="AR16" s="358"/>
      <c r="AS16" s="358"/>
      <c r="AT16" s="358"/>
      <c r="AU16" s="358"/>
    </row>
    <row r="17" spans="1:47" ht="21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3"/>
      <c r="O17" s="532" t="str">
        <f>IF(Summary!A20="","Please fill Phone (Summary Sheet)","")</f>
        <v>Please fill Phone (Summary Sheet)</v>
      </c>
      <c r="P17" s="532"/>
      <c r="Q17" s="532"/>
      <c r="R17" s="532"/>
      <c r="S17" s="532"/>
      <c r="T17" s="4"/>
      <c r="U17" s="4"/>
      <c r="V17" s="4"/>
      <c r="W17" s="4"/>
      <c r="X17" s="4"/>
      <c r="Y17" s="4"/>
      <c r="Z17" s="4"/>
      <c r="AA17" s="24"/>
      <c r="AB17" s="93"/>
      <c r="AC17" s="93"/>
      <c r="AD17" s="93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</row>
    <row r="18" spans="1:47" ht="21.75" customHeight="1" thickBot="1">
      <c r="A18" s="4"/>
      <c r="B18" s="1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1"/>
      <c r="R18" s="14"/>
      <c r="S18" s="14"/>
      <c r="T18" s="14"/>
      <c r="U18" s="14"/>
      <c r="V18" s="14"/>
      <c r="W18" s="14"/>
      <c r="X18" s="14"/>
      <c r="Y18" s="14"/>
      <c r="Z18" s="14"/>
      <c r="AA18" s="16"/>
      <c r="AB18" s="93"/>
      <c r="AC18" s="93"/>
      <c r="AD18" s="93"/>
      <c r="AE18" s="358"/>
      <c r="AF18" s="358"/>
      <c r="AG18" s="358"/>
      <c r="AH18" s="358"/>
      <c r="AI18" s="358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58"/>
      <c r="AU18" s="358"/>
    </row>
    <row r="19" spans="1:47" ht="21.75" customHeight="1">
      <c r="A19" s="24"/>
      <c r="B19" s="583" t="s">
        <v>9</v>
      </c>
      <c r="C19" s="589" t="s">
        <v>10</v>
      </c>
      <c r="D19" s="592" t="s">
        <v>11</v>
      </c>
      <c r="E19" s="600" t="s">
        <v>73</v>
      </c>
      <c r="F19" s="594" t="s">
        <v>12</v>
      </c>
      <c r="G19" s="596" t="s">
        <v>13</v>
      </c>
      <c r="H19" s="597"/>
      <c r="I19" s="597"/>
      <c r="J19" s="597"/>
      <c r="K19" s="597"/>
      <c r="L19" s="597"/>
      <c r="M19" s="597"/>
      <c r="N19" s="597"/>
      <c r="O19" s="597"/>
      <c r="P19" s="597"/>
      <c r="Q19" s="536" t="s">
        <v>86</v>
      </c>
      <c r="R19" s="537"/>
      <c r="S19" s="537"/>
      <c r="T19" s="537"/>
      <c r="U19" s="537"/>
      <c r="V19" s="537"/>
      <c r="W19" s="537"/>
      <c r="X19" s="537"/>
      <c r="Y19" s="537"/>
      <c r="Z19" s="537"/>
      <c r="AA19" s="525" t="s">
        <v>14</v>
      </c>
      <c r="AB19" s="360"/>
      <c r="AC19" s="360"/>
      <c r="AD19" s="360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</row>
    <row r="20" spans="1:47" ht="31.5" customHeight="1" thickBot="1">
      <c r="A20" s="24"/>
      <c r="B20" s="584"/>
      <c r="C20" s="590"/>
      <c r="D20" s="593"/>
      <c r="E20" s="601"/>
      <c r="F20" s="595"/>
      <c r="G20" s="598"/>
      <c r="H20" s="599"/>
      <c r="I20" s="599"/>
      <c r="J20" s="599"/>
      <c r="K20" s="599"/>
      <c r="L20" s="599"/>
      <c r="M20" s="599"/>
      <c r="N20" s="599"/>
      <c r="O20" s="599"/>
      <c r="P20" s="599"/>
      <c r="Q20" s="538"/>
      <c r="R20" s="539"/>
      <c r="S20" s="539"/>
      <c r="T20" s="539"/>
      <c r="U20" s="539"/>
      <c r="V20" s="539"/>
      <c r="W20" s="539"/>
      <c r="X20" s="539"/>
      <c r="Y20" s="539"/>
      <c r="Z20" s="539"/>
      <c r="AA20" s="526"/>
      <c r="AB20" s="360"/>
      <c r="AC20" s="360"/>
      <c r="AD20" s="360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</row>
    <row r="21" spans="1:47" ht="30.75" customHeight="1">
      <c r="A21" s="24"/>
      <c r="B21" s="584"/>
      <c r="C21" s="590"/>
      <c r="D21" s="593"/>
      <c r="E21" s="601"/>
      <c r="F21" s="595"/>
      <c r="G21" s="603" t="s">
        <v>15</v>
      </c>
      <c r="H21" s="597"/>
      <c r="I21" s="597"/>
      <c r="J21" s="597"/>
      <c r="K21" s="604"/>
      <c r="L21" s="603" t="s">
        <v>16</v>
      </c>
      <c r="M21" s="597"/>
      <c r="N21" s="597"/>
      <c r="O21" s="597"/>
      <c r="P21" s="597"/>
      <c r="Q21" s="534" t="s">
        <v>68</v>
      </c>
      <c r="R21" s="540" t="s">
        <v>90</v>
      </c>
      <c r="S21" s="541"/>
      <c r="T21" s="542"/>
      <c r="U21" s="543" t="s">
        <v>82</v>
      </c>
      <c r="V21" s="544"/>
      <c r="W21" s="545" t="s">
        <v>124</v>
      </c>
      <c r="X21" s="546"/>
      <c r="Y21" s="547"/>
      <c r="Z21" s="396" t="s">
        <v>123</v>
      </c>
      <c r="AA21" s="526"/>
      <c r="AB21" s="361"/>
      <c r="AC21" s="360"/>
      <c r="AD21" s="360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</row>
    <row r="22" spans="1:47" ht="21.75" customHeight="1" thickBot="1">
      <c r="A22" s="24"/>
      <c r="B22" s="584"/>
      <c r="C22" s="591"/>
      <c r="D22" s="593"/>
      <c r="E22" s="602"/>
      <c r="F22" s="595"/>
      <c r="G22" s="25" t="s">
        <v>18</v>
      </c>
      <c r="H22" s="26" t="s">
        <v>19</v>
      </c>
      <c r="I22" s="565" t="s">
        <v>20</v>
      </c>
      <c r="J22" s="566"/>
      <c r="K22" s="27" t="s">
        <v>21</v>
      </c>
      <c r="L22" s="25" t="s">
        <v>18</v>
      </c>
      <c r="M22" s="26" t="s">
        <v>19</v>
      </c>
      <c r="N22" s="565" t="s">
        <v>22</v>
      </c>
      <c r="O22" s="566"/>
      <c r="P22" s="66" t="s">
        <v>21</v>
      </c>
      <c r="Q22" s="535"/>
      <c r="R22" s="429">
        <v>45777</v>
      </c>
      <c r="S22" s="430">
        <v>45778</v>
      </c>
      <c r="T22" s="430">
        <v>45779</v>
      </c>
      <c r="U22" s="381">
        <v>45780</v>
      </c>
      <c r="V22" s="381">
        <v>45781</v>
      </c>
      <c r="W22" s="431">
        <v>45782</v>
      </c>
      <c r="X22" s="431">
        <v>45783</v>
      </c>
      <c r="Y22" s="431">
        <v>45784</v>
      </c>
      <c r="Z22" s="432">
        <v>45785</v>
      </c>
      <c r="AA22" s="526"/>
      <c r="AB22" s="361"/>
      <c r="AC22" s="360"/>
      <c r="AD22" s="360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</row>
    <row r="23" spans="1:47" ht="21.75" customHeight="1" thickTop="1">
      <c r="A23" s="28"/>
      <c r="B23" s="29" t="s">
        <v>23</v>
      </c>
      <c r="C23" s="30" t="s">
        <v>58</v>
      </c>
      <c r="D23" s="31" t="s">
        <v>59</v>
      </c>
      <c r="E23" s="251" t="s">
        <v>76</v>
      </c>
      <c r="F23" s="322" t="s">
        <v>91</v>
      </c>
      <c r="G23" s="393">
        <v>45778</v>
      </c>
      <c r="H23" s="33">
        <v>0.54166666666666663</v>
      </c>
      <c r="I23" s="548" t="s">
        <v>24</v>
      </c>
      <c r="J23" s="549"/>
      <c r="K23" s="34" t="s">
        <v>25</v>
      </c>
      <c r="L23" s="32">
        <v>45784</v>
      </c>
      <c r="M23" s="33">
        <v>0.29166666666666669</v>
      </c>
      <c r="N23" s="548" t="s">
        <v>24</v>
      </c>
      <c r="O23" s="549"/>
      <c r="P23" s="34" t="s">
        <v>26</v>
      </c>
      <c r="Q23" s="405" t="s">
        <v>129</v>
      </c>
      <c r="R23" s="418"/>
      <c r="S23" s="419" t="s">
        <v>104</v>
      </c>
      <c r="T23" s="419" t="s">
        <v>104</v>
      </c>
      <c r="U23" s="420" t="s">
        <v>104</v>
      </c>
      <c r="V23" s="420" t="s">
        <v>104</v>
      </c>
      <c r="W23" s="421" t="s">
        <v>104</v>
      </c>
      <c r="X23" s="421" t="s">
        <v>104</v>
      </c>
      <c r="Y23" s="421" t="s">
        <v>104</v>
      </c>
      <c r="Z23" s="422"/>
      <c r="AA23" s="444">
        <f t="shared" ref="AA23:AA64" si="0">IF(ISBLANK(C23),"0€",
IF(Q23="CAT A - Arena Grand Hotel Quba",
IF(R23="Single",SingleA,0)+IF(R23="Twin",TwinA,0)+
IF(S23="Single",SingleA,0)+IF(S23="Twin",TwinA,0)+
IF(T23="Single",SingleA,0)+IF(T23="Twin",TwinA,0)+
IF(U23="Single",SingleA,0)+IF(U23="Twin",TwinA,0)+
IF(V23="Single",SingleA,0)+IF(V23="Twin",TwinA,0)+
IF(W23="Single",SingleA,0)+IF(W23="Twin",TwinA,0)+
IF(X23="Single",SingleA,0)+IF(X23="Twin",TwinA,0)+
IF(Y23="Single",SingleA,0)+IF(Y23="Twin",TwinA,0)+
IF(Z23="Single",SingleA,0)+IF(Z23="Twin",TwinA,0)))+
IF(Q23="CAT B - Arena Sport Hotel Quba",
IF(R23="Single",SingleB,0)+IF(R23="Twin",TwinB,0)+
IF(S23="Single",SingleB,0)+IF(S23="Twin",TwinB,0)+
IF(T23="Single",SingleB,0)+IF(T23="Twin",TwinB,0)+
IF(U23="Single",SingleB,0)+IF(U23="Twin",TwinB,0)+
IF(V23="Single",SingleB,0)+IF(V23="Twin",TwinB,0)+
IF(W23="Single",SingleB,0)+IF(W23="Twin",TwinB,0)+
IF(X23="Single",SingleB,0)+IF(X23="Twin",TwinB,0)+
IF(Y23="Single",SingleB,0)+IF(Y23="Twin",TwinB,0)+
IF(Z23="Single",SingleB,0)+IF(Z23="Twin",TwinB,0))</f>
        <v>630</v>
      </c>
      <c r="AB23" s="362"/>
      <c r="AC23" s="363"/>
      <c r="AD23" s="363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</row>
    <row r="24" spans="1:47" ht="21.75" customHeight="1" thickBot="1">
      <c r="A24" s="35"/>
      <c r="B24" s="36" t="s">
        <v>27</v>
      </c>
      <c r="C24" s="37" t="s">
        <v>60</v>
      </c>
      <c r="D24" s="38" t="s">
        <v>61</v>
      </c>
      <c r="E24" s="252" t="s">
        <v>81</v>
      </c>
      <c r="F24" s="321" t="s">
        <v>121</v>
      </c>
      <c r="G24" s="392">
        <v>45779</v>
      </c>
      <c r="H24" s="40">
        <v>0.52083333333333337</v>
      </c>
      <c r="I24" s="577" t="s">
        <v>28</v>
      </c>
      <c r="J24" s="578"/>
      <c r="K24" s="41" t="s">
        <v>29</v>
      </c>
      <c r="L24" s="39">
        <v>45783</v>
      </c>
      <c r="M24" s="40">
        <v>0.9375</v>
      </c>
      <c r="N24" s="579" t="s">
        <v>28</v>
      </c>
      <c r="O24" s="580"/>
      <c r="P24" s="337" t="s">
        <v>30</v>
      </c>
      <c r="Q24" s="406" t="s">
        <v>130</v>
      </c>
      <c r="R24" s="445"/>
      <c r="S24" s="446"/>
      <c r="T24" s="446" t="s">
        <v>5</v>
      </c>
      <c r="U24" s="447" t="s">
        <v>5</v>
      </c>
      <c r="V24" s="447" t="s">
        <v>5</v>
      </c>
      <c r="W24" s="448" t="s">
        <v>5</v>
      </c>
      <c r="X24" s="448" t="s">
        <v>5</v>
      </c>
      <c r="Y24" s="448"/>
      <c r="Z24" s="449"/>
      <c r="AA24" s="398">
        <f t="shared" si="0"/>
        <v>725</v>
      </c>
      <c r="AB24" s="364"/>
      <c r="AC24" s="365"/>
      <c r="AD24" s="365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</row>
    <row r="25" spans="1:47" s="304" customFormat="1" ht="21.75" customHeight="1">
      <c r="A25" s="21"/>
      <c r="B25" s="407">
        <v>1</v>
      </c>
      <c r="C25" s="108"/>
      <c r="D25" s="109"/>
      <c r="E25" s="270"/>
      <c r="F25" s="320"/>
      <c r="G25" s="347"/>
      <c r="H25" s="110"/>
      <c r="I25" s="550"/>
      <c r="J25" s="551"/>
      <c r="K25" s="111"/>
      <c r="L25" s="119"/>
      <c r="M25" s="110"/>
      <c r="N25" s="550"/>
      <c r="O25" s="551"/>
      <c r="P25" s="111"/>
      <c r="Q25" s="408"/>
      <c r="R25" s="450"/>
      <c r="S25" s="389"/>
      <c r="T25" s="389"/>
      <c r="U25" s="390"/>
      <c r="V25" s="390"/>
      <c r="W25" s="391"/>
      <c r="X25" s="391"/>
      <c r="Y25" s="391"/>
      <c r="Z25" s="451"/>
      <c r="AA25" s="464">
        <f t="shared" si="0"/>
        <v>0</v>
      </c>
      <c r="AB25" s="267"/>
      <c r="AC25" s="21"/>
      <c r="AD25" s="21"/>
      <c r="AE25" s="356"/>
      <c r="AF25" s="356"/>
      <c r="AG25" s="356"/>
      <c r="AH25" s="356"/>
      <c r="AI25" s="356"/>
      <c r="AJ25" s="356"/>
      <c r="AK25" s="356"/>
      <c r="AL25" s="356"/>
      <c r="AM25" s="356"/>
      <c r="AN25" s="356"/>
      <c r="AO25" s="356"/>
      <c r="AP25" s="356"/>
    </row>
    <row r="26" spans="1:47" ht="21.75" customHeight="1">
      <c r="A26" s="21"/>
      <c r="B26" s="407">
        <f>B25+1</f>
        <v>2</v>
      </c>
      <c r="C26" s="108"/>
      <c r="D26" s="109"/>
      <c r="E26" s="270"/>
      <c r="F26" s="320"/>
      <c r="G26" s="119"/>
      <c r="H26" s="110"/>
      <c r="I26" s="550"/>
      <c r="J26" s="551"/>
      <c r="K26" s="111"/>
      <c r="L26" s="119"/>
      <c r="M26" s="110"/>
      <c r="N26" s="550"/>
      <c r="O26" s="551"/>
      <c r="P26" s="111"/>
      <c r="Q26" s="408"/>
      <c r="R26" s="452"/>
      <c r="S26" s="385"/>
      <c r="T26" s="385"/>
      <c r="U26" s="386"/>
      <c r="V26" s="386"/>
      <c r="W26" s="383"/>
      <c r="X26" s="383"/>
      <c r="Y26" s="383"/>
      <c r="Z26" s="453"/>
      <c r="AA26" s="464">
        <f t="shared" si="0"/>
        <v>0</v>
      </c>
      <c r="AB26" s="267"/>
      <c r="AC26" s="21"/>
      <c r="AD26" s="21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</row>
    <row r="27" spans="1:47" ht="21.75" customHeight="1">
      <c r="A27" s="21"/>
      <c r="B27" s="407">
        <f>B26+1</f>
        <v>3</v>
      </c>
      <c r="C27" s="108"/>
      <c r="D27" s="109"/>
      <c r="E27" s="270"/>
      <c r="F27" s="320"/>
      <c r="G27" s="119"/>
      <c r="H27" s="110"/>
      <c r="I27" s="550"/>
      <c r="J27" s="551"/>
      <c r="K27" s="111"/>
      <c r="L27" s="119"/>
      <c r="M27" s="110"/>
      <c r="N27" s="550"/>
      <c r="O27" s="551"/>
      <c r="P27" s="111"/>
      <c r="Q27" s="408"/>
      <c r="R27" s="452"/>
      <c r="S27" s="385"/>
      <c r="T27" s="385"/>
      <c r="U27" s="386"/>
      <c r="V27" s="386"/>
      <c r="W27" s="383"/>
      <c r="X27" s="383"/>
      <c r="Y27" s="383"/>
      <c r="Z27" s="453"/>
      <c r="AA27" s="464">
        <f t="shared" si="0"/>
        <v>0</v>
      </c>
      <c r="AB27" s="267"/>
      <c r="AC27" s="21"/>
      <c r="AD27" s="21"/>
      <c r="AE27" s="356"/>
      <c r="AF27" s="356"/>
      <c r="AG27" s="356"/>
      <c r="AH27" s="356"/>
      <c r="AI27" s="356"/>
      <c r="AJ27" s="356"/>
      <c r="AK27" s="356"/>
      <c r="AL27" s="356"/>
      <c r="AM27" s="356"/>
      <c r="AN27" s="356"/>
      <c r="AO27" s="356"/>
      <c r="AP27" s="356"/>
    </row>
    <row r="28" spans="1:47" ht="21.75" customHeight="1">
      <c r="A28" s="21"/>
      <c r="B28" s="407">
        <f t="shared" ref="B28:B64" si="1">B27+1</f>
        <v>4</v>
      </c>
      <c r="C28" s="108"/>
      <c r="D28" s="109"/>
      <c r="E28" s="270"/>
      <c r="F28" s="320"/>
      <c r="G28" s="119"/>
      <c r="H28" s="110"/>
      <c r="I28" s="550"/>
      <c r="J28" s="551"/>
      <c r="K28" s="111"/>
      <c r="L28" s="119"/>
      <c r="M28" s="110"/>
      <c r="N28" s="550"/>
      <c r="O28" s="551"/>
      <c r="P28" s="111"/>
      <c r="Q28" s="408"/>
      <c r="R28" s="452"/>
      <c r="S28" s="385"/>
      <c r="T28" s="385"/>
      <c r="U28" s="386"/>
      <c r="V28" s="386"/>
      <c r="W28" s="383"/>
      <c r="X28" s="383"/>
      <c r="Y28" s="383"/>
      <c r="Z28" s="453"/>
      <c r="AA28" s="464">
        <f t="shared" si="0"/>
        <v>0</v>
      </c>
      <c r="AB28" s="268"/>
      <c r="AC28" s="21"/>
      <c r="AD28" s="21"/>
      <c r="AE28" s="356"/>
      <c r="AF28" s="356"/>
      <c r="AG28" s="356"/>
      <c r="AH28" s="356"/>
      <c r="AI28" s="356"/>
      <c r="AJ28" s="356"/>
      <c r="AK28" s="356"/>
      <c r="AL28" s="356"/>
      <c r="AM28" s="356"/>
    </row>
    <row r="29" spans="1:47" ht="21.75" customHeight="1">
      <c r="A29" s="21"/>
      <c r="B29" s="407">
        <f t="shared" si="1"/>
        <v>5</v>
      </c>
      <c r="C29" s="108"/>
      <c r="D29" s="109"/>
      <c r="E29" s="270"/>
      <c r="F29" s="320"/>
      <c r="G29" s="119"/>
      <c r="H29" s="110"/>
      <c r="I29" s="550"/>
      <c r="J29" s="551"/>
      <c r="K29" s="111"/>
      <c r="L29" s="119"/>
      <c r="M29" s="110"/>
      <c r="N29" s="550"/>
      <c r="O29" s="551"/>
      <c r="P29" s="111"/>
      <c r="Q29" s="408"/>
      <c r="R29" s="452"/>
      <c r="S29" s="385"/>
      <c r="T29" s="385"/>
      <c r="U29" s="386"/>
      <c r="V29" s="386"/>
      <c r="W29" s="383"/>
      <c r="X29" s="383"/>
      <c r="Y29" s="383"/>
      <c r="Z29" s="453"/>
      <c r="AA29" s="464">
        <f t="shared" si="0"/>
        <v>0</v>
      </c>
      <c r="AB29" s="267"/>
      <c r="AC29" s="21"/>
      <c r="AD29" s="21"/>
      <c r="AE29" s="356"/>
      <c r="AF29" s="356"/>
      <c r="AG29" s="356"/>
      <c r="AH29" s="356"/>
      <c r="AI29" s="356"/>
      <c r="AJ29" s="356"/>
      <c r="AK29" s="356"/>
      <c r="AL29" s="356"/>
      <c r="AM29" s="356"/>
    </row>
    <row r="30" spans="1:47" ht="21.75" customHeight="1">
      <c r="A30" s="21"/>
      <c r="B30" s="407">
        <f t="shared" si="1"/>
        <v>6</v>
      </c>
      <c r="C30" s="108"/>
      <c r="D30" s="109"/>
      <c r="E30" s="270"/>
      <c r="F30" s="320"/>
      <c r="G30" s="119"/>
      <c r="H30" s="110"/>
      <c r="I30" s="550"/>
      <c r="J30" s="551"/>
      <c r="K30" s="111"/>
      <c r="L30" s="119"/>
      <c r="M30" s="110"/>
      <c r="N30" s="550"/>
      <c r="O30" s="551"/>
      <c r="P30" s="111"/>
      <c r="Q30" s="408"/>
      <c r="R30" s="452"/>
      <c r="S30" s="385"/>
      <c r="T30" s="385"/>
      <c r="U30" s="386"/>
      <c r="V30" s="386"/>
      <c r="W30" s="383"/>
      <c r="X30" s="383"/>
      <c r="Y30" s="383"/>
      <c r="Z30" s="453"/>
      <c r="AA30" s="464">
        <f t="shared" si="0"/>
        <v>0</v>
      </c>
      <c r="AB30" s="267"/>
      <c r="AC30" s="21"/>
      <c r="AD30" s="21"/>
      <c r="AE30" s="356"/>
      <c r="AF30" s="356"/>
      <c r="AG30" s="356"/>
      <c r="AH30" s="356"/>
      <c r="AI30" s="356"/>
      <c r="AJ30" s="356"/>
      <c r="AK30" s="356"/>
      <c r="AL30" s="356"/>
      <c r="AM30" s="356"/>
    </row>
    <row r="31" spans="1:47" ht="21.75" customHeight="1">
      <c r="A31" s="21"/>
      <c r="B31" s="407">
        <f t="shared" si="1"/>
        <v>7</v>
      </c>
      <c r="C31" s="395"/>
      <c r="D31" s="109"/>
      <c r="E31" s="270"/>
      <c r="F31" s="320"/>
      <c r="G31" s="119"/>
      <c r="H31" s="110"/>
      <c r="I31" s="550"/>
      <c r="J31" s="551"/>
      <c r="K31" s="111"/>
      <c r="L31" s="119"/>
      <c r="M31" s="110"/>
      <c r="N31" s="550"/>
      <c r="O31" s="551"/>
      <c r="P31" s="111"/>
      <c r="Q31" s="408"/>
      <c r="R31" s="452"/>
      <c r="S31" s="385"/>
      <c r="T31" s="385"/>
      <c r="U31" s="386"/>
      <c r="V31" s="386"/>
      <c r="W31" s="383"/>
      <c r="X31" s="383"/>
      <c r="Y31" s="383"/>
      <c r="Z31" s="453"/>
      <c r="AA31" s="464">
        <f t="shared" si="0"/>
        <v>0</v>
      </c>
      <c r="AB31" s="267"/>
      <c r="AC31" s="21"/>
      <c r="AD31" s="21"/>
      <c r="AE31" s="356"/>
      <c r="AF31" s="356"/>
      <c r="AG31" s="356"/>
      <c r="AH31" s="356"/>
      <c r="AI31" s="356"/>
      <c r="AJ31" s="356"/>
      <c r="AK31" s="356"/>
      <c r="AL31" s="356"/>
      <c r="AM31" s="356"/>
    </row>
    <row r="32" spans="1:47" ht="21.75" customHeight="1">
      <c r="A32" s="21"/>
      <c r="B32" s="407">
        <f t="shared" si="1"/>
        <v>8</v>
      </c>
      <c r="C32" s="108"/>
      <c r="D32" s="109"/>
      <c r="E32" s="270"/>
      <c r="F32" s="320"/>
      <c r="G32" s="119"/>
      <c r="H32" s="110"/>
      <c r="I32" s="550"/>
      <c r="J32" s="551"/>
      <c r="K32" s="111"/>
      <c r="L32" s="119"/>
      <c r="M32" s="110"/>
      <c r="N32" s="550"/>
      <c r="O32" s="551"/>
      <c r="P32" s="367"/>
      <c r="Q32" s="408"/>
      <c r="R32" s="452"/>
      <c r="S32" s="385"/>
      <c r="T32" s="385"/>
      <c r="U32" s="386"/>
      <c r="V32" s="386"/>
      <c r="W32" s="383"/>
      <c r="X32" s="383"/>
      <c r="Y32" s="383"/>
      <c r="Z32" s="453"/>
      <c r="AA32" s="464">
        <f t="shared" si="0"/>
        <v>0</v>
      </c>
      <c r="AB32" s="267"/>
      <c r="AC32" s="21"/>
      <c r="AD32" s="21"/>
      <c r="AE32" s="356"/>
      <c r="AF32" s="356"/>
      <c r="AG32" s="356"/>
      <c r="AH32" s="356"/>
      <c r="AI32" s="356"/>
      <c r="AJ32" s="356"/>
      <c r="AK32" s="356"/>
      <c r="AL32" s="356"/>
      <c r="AM32" s="356"/>
    </row>
    <row r="33" spans="1:39" ht="21.75" customHeight="1">
      <c r="A33" s="21"/>
      <c r="B33" s="407">
        <f t="shared" si="1"/>
        <v>9</v>
      </c>
      <c r="C33" s="108"/>
      <c r="D33" s="109"/>
      <c r="E33" s="270"/>
      <c r="F33" s="320"/>
      <c r="G33" s="119"/>
      <c r="H33" s="110"/>
      <c r="I33" s="550"/>
      <c r="J33" s="551"/>
      <c r="K33" s="111"/>
      <c r="L33" s="119"/>
      <c r="M33" s="110"/>
      <c r="N33" s="550"/>
      <c r="O33" s="551"/>
      <c r="P33" s="111"/>
      <c r="Q33" s="408"/>
      <c r="R33" s="452"/>
      <c r="S33" s="385"/>
      <c r="T33" s="385"/>
      <c r="U33" s="386"/>
      <c r="V33" s="386"/>
      <c r="W33" s="383"/>
      <c r="X33" s="383"/>
      <c r="Y33" s="383"/>
      <c r="Z33" s="453"/>
      <c r="AA33" s="464">
        <f t="shared" si="0"/>
        <v>0</v>
      </c>
      <c r="AB33" s="21"/>
      <c r="AC33" s="21"/>
      <c r="AD33" s="21"/>
      <c r="AE33" s="356"/>
      <c r="AF33" s="356"/>
      <c r="AG33" s="356"/>
      <c r="AH33" s="356"/>
      <c r="AI33" s="356"/>
      <c r="AJ33" s="356"/>
      <c r="AK33" s="356"/>
      <c r="AL33" s="356"/>
      <c r="AM33" s="356"/>
    </row>
    <row r="34" spans="1:39" ht="21.75" customHeight="1">
      <c r="A34" s="21"/>
      <c r="B34" s="407">
        <f t="shared" si="1"/>
        <v>10</v>
      </c>
      <c r="C34" s="108"/>
      <c r="D34" s="109"/>
      <c r="E34" s="270"/>
      <c r="F34" s="320"/>
      <c r="G34" s="119"/>
      <c r="H34" s="110"/>
      <c r="I34" s="550"/>
      <c r="J34" s="551"/>
      <c r="K34" s="111"/>
      <c r="L34" s="119"/>
      <c r="M34" s="110"/>
      <c r="N34" s="550"/>
      <c r="O34" s="551"/>
      <c r="P34" s="111"/>
      <c r="Q34" s="408"/>
      <c r="R34" s="452"/>
      <c r="S34" s="385"/>
      <c r="T34" s="385"/>
      <c r="U34" s="386"/>
      <c r="V34" s="386"/>
      <c r="W34" s="383"/>
      <c r="X34" s="383"/>
      <c r="Y34" s="383"/>
      <c r="Z34" s="453"/>
      <c r="AA34" s="464">
        <f t="shared" si="0"/>
        <v>0</v>
      </c>
      <c r="AB34" s="21"/>
      <c r="AC34" s="21"/>
      <c r="AD34" s="21"/>
      <c r="AE34" s="356"/>
      <c r="AF34" s="356"/>
      <c r="AG34" s="356"/>
      <c r="AH34" s="356"/>
      <c r="AI34" s="356"/>
      <c r="AJ34" s="356"/>
      <c r="AK34" s="356"/>
      <c r="AL34" s="356"/>
      <c r="AM34" s="356"/>
    </row>
    <row r="35" spans="1:39" ht="21.75" customHeight="1">
      <c r="A35" s="21"/>
      <c r="B35" s="407">
        <f>B34+1</f>
        <v>11</v>
      </c>
      <c r="C35" s="108"/>
      <c r="D35" s="109"/>
      <c r="E35" s="270"/>
      <c r="F35" s="320"/>
      <c r="G35" s="119"/>
      <c r="H35" s="110"/>
      <c r="I35" s="550"/>
      <c r="J35" s="551"/>
      <c r="K35" s="111"/>
      <c r="L35" s="119"/>
      <c r="M35" s="110"/>
      <c r="N35" s="550"/>
      <c r="O35" s="551"/>
      <c r="P35" s="111"/>
      <c r="Q35" s="408"/>
      <c r="R35" s="452"/>
      <c r="S35" s="385"/>
      <c r="T35" s="385"/>
      <c r="U35" s="386"/>
      <c r="V35" s="386"/>
      <c r="W35" s="383"/>
      <c r="X35" s="383"/>
      <c r="Y35" s="383"/>
      <c r="Z35" s="453"/>
      <c r="AA35" s="464">
        <f t="shared" si="0"/>
        <v>0</v>
      </c>
      <c r="AB35" s="21"/>
      <c r="AC35" s="21"/>
      <c r="AD35" s="21"/>
      <c r="AE35" s="356"/>
      <c r="AF35" s="356"/>
      <c r="AG35" s="356"/>
      <c r="AH35" s="356"/>
      <c r="AI35" s="356"/>
      <c r="AJ35" s="356"/>
      <c r="AK35" s="356"/>
      <c r="AL35" s="356"/>
      <c r="AM35" s="356"/>
    </row>
    <row r="36" spans="1:39" ht="21.75" customHeight="1">
      <c r="A36" s="21"/>
      <c r="B36" s="407">
        <f t="shared" si="1"/>
        <v>12</v>
      </c>
      <c r="C36" s="108"/>
      <c r="D36" s="109"/>
      <c r="E36" s="270"/>
      <c r="F36" s="320"/>
      <c r="G36" s="119"/>
      <c r="H36" s="110"/>
      <c r="I36" s="550"/>
      <c r="J36" s="551"/>
      <c r="K36" s="111"/>
      <c r="L36" s="119"/>
      <c r="M36" s="110"/>
      <c r="N36" s="550"/>
      <c r="O36" s="551"/>
      <c r="P36" s="111"/>
      <c r="Q36" s="408"/>
      <c r="R36" s="452"/>
      <c r="S36" s="385"/>
      <c r="T36" s="385"/>
      <c r="U36" s="386"/>
      <c r="V36" s="386"/>
      <c r="W36" s="383"/>
      <c r="X36" s="383"/>
      <c r="Y36" s="383"/>
      <c r="Z36" s="453"/>
      <c r="AA36" s="464">
        <f t="shared" si="0"/>
        <v>0</v>
      </c>
      <c r="AB36" s="21"/>
      <c r="AC36" s="21"/>
      <c r="AD36" s="21"/>
      <c r="AE36" s="356"/>
      <c r="AF36" s="356"/>
      <c r="AG36" s="356"/>
      <c r="AH36" s="356"/>
      <c r="AI36" s="356"/>
      <c r="AJ36" s="356"/>
      <c r="AK36" s="356"/>
      <c r="AL36" s="356"/>
      <c r="AM36" s="356"/>
    </row>
    <row r="37" spans="1:39" ht="21.75" customHeight="1">
      <c r="A37" s="21"/>
      <c r="B37" s="407">
        <f t="shared" si="1"/>
        <v>13</v>
      </c>
      <c r="C37" s="108"/>
      <c r="D37" s="109"/>
      <c r="E37" s="270"/>
      <c r="F37" s="320"/>
      <c r="G37" s="119"/>
      <c r="H37" s="110"/>
      <c r="I37" s="550"/>
      <c r="J37" s="551"/>
      <c r="K37" s="111"/>
      <c r="L37" s="119"/>
      <c r="M37" s="110"/>
      <c r="N37" s="550"/>
      <c r="O37" s="551"/>
      <c r="P37" s="111"/>
      <c r="Q37" s="408"/>
      <c r="R37" s="452"/>
      <c r="S37" s="385"/>
      <c r="T37" s="385"/>
      <c r="U37" s="386"/>
      <c r="V37" s="386"/>
      <c r="W37" s="383"/>
      <c r="X37" s="383"/>
      <c r="Y37" s="383"/>
      <c r="Z37" s="453"/>
      <c r="AA37" s="464">
        <f t="shared" si="0"/>
        <v>0</v>
      </c>
      <c r="AB37" s="21"/>
      <c r="AC37" s="21"/>
      <c r="AD37" s="21"/>
      <c r="AE37" s="356"/>
      <c r="AF37" s="356"/>
      <c r="AG37" s="356"/>
      <c r="AH37" s="356"/>
      <c r="AI37" s="356"/>
      <c r="AJ37" s="356"/>
      <c r="AK37" s="356"/>
      <c r="AL37" s="356"/>
      <c r="AM37" s="356"/>
    </row>
    <row r="38" spans="1:39" ht="21.75" customHeight="1">
      <c r="A38" s="21"/>
      <c r="B38" s="407">
        <f t="shared" si="1"/>
        <v>14</v>
      </c>
      <c r="C38" s="395"/>
      <c r="D38" s="109"/>
      <c r="E38" s="270"/>
      <c r="F38" s="320"/>
      <c r="G38" s="119"/>
      <c r="H38" s="110"/>
      <c r="I38" s="550"/>
      <c r="J38" s="551"/>
      <c r="K38" s="111"/>
      <c r="L38" s="119"/>
      <c r="M38" s="110"/>
      <c r="N38" s="550"/>
      <c r="O38" s="551"/>
      <c r="P38" s="111"/>
      <c r="Q38" s="408"/>
      <c r="R38" s="452"/>
      <c r="S38" s="385"/>
      <c r="T38" s="385"/>
      <c r="U38" s="386"/>
      <c r="V38" s="386"/>
      <c r="W38" s="383"/>
      <c r="X38" s="383"/>
      <c r="Y38" s="383"/>
      <c r="Z38" s="453"/>
      <c r="AA38" s="464">
        <f t="shared" si="0"/>
        <v>0</v>
      </c>
      <c r="AC38" s="21"/>
      <c r="AD38" s="21"/>
      <c r="AE38" s="356"/>
      <c r="AF38" s="356"/>
      <c r="AG38" s="356"/>
      <c r="AH38" s="356"/>
      <c r="AI38" s="356"/>
      <c r="AJ38" s="356"/>
      <c r="AK38" s="356"/>
      <c r="AL38" s="356"/>
      <c r="AM38" s="356"/>
    </row>
    <row r="39" spans="1:39" ht="21.75" customHeight="1">
      <c r="A39" s="21"/>
      <c r="B39" s="407">
        <f t="shared" si="1"/>
        <v>15</v>
      </c>
      <c r="C39" s="108"/>
      <c r="D39" s="109"/>
      <c r="E39" s="270"/>
      <c r="F39" s="320"/>
      <c r="G39" s="119"/>
      <c r="H39" s="110"/>
      <c r="I39" s="550"/>
      <c r="J39" s="551"/>
      <c r="K39" s="111"/>
      <c r="L39" s="119"/>
      <c r="M39" s="110"/>
      <c r="N39" s="550"/>
      <c r="O39" s="551"/>
      <c r="P39" s="111"/>
      <c r="Q39" s="408"/>
      <c r="R39" s="452"/>
      <c r="S39" s="385"/>
      <c r="T39" s="385"/>
      <c r="U39" s="386"/>
      <c r="V39" s="386"/>
      <c r="W39" s="383"/>
      <c r="X39" s="383"/>
      <c r="Y39" s="383"/>
      <c r="Z39" s="453"/>
      <c r="AA39" s="464">
        <f t="shared" si="0"/>
        <v>0</v>
      </c>
      <c r="AB39" s="21"/>
      <c r="AC39" s="21"/>
      <c r="AD39" s="21"/>
      <c r="AE39" s="356"/>
      <c r="AF39" s="356"/>
      <c r="AG39" s="356"/>
      <c r="AH39" s="356"/>
      <c r="AI39" s="356"/>
      <c r="AJ39" s="356"/>
      <c r="AK39" s="356"/>
      <c r="AL39" s="356"/>
      <c r="AM39" s="356"/>
    </row>
    <row r="40" spans="1:39" ht="21.75" customHeight="1">
      <c r="A40" s="21"/>
      <c r="B40" s="407">
        <f t="shared" si="1"/>
        <v>16</v>
      </c>
      <c r="C40" s="108"/>
      <c r="D40" s="109"/>
      <c r="E40" s="270"/>
      <c r="F40" s="320"/>
      <c r="G40" s="119"/>
      <c r="H40" s="110"/>
      <c r="I40" s="550"/>
      <c r="J40" s="551"/>
      <c r="K40" s="111"/>
      <c r="L40" s="119"/>
      <c r="M40" s="110"/>
      <c r="N40" s="550"/>
      <c r="O40" s="551"/>
      <c r="P40" s="111"/>
      <c r="Q40" s="408"/>
      <c r="R40" s="452"/>
      <c r="S40" s="385"/>
      <c r="T40" s="385"/>
      <c r="U40" s="386"/>
      <c r="V40" s="386"/>
      <c r="W40" s="383"/>
      <c r="X40" s="383"/>
      <c r="Y40" s="383"/>
      <c r="Z40" s="453"/>
      <c r="AA40" s="464">
        <f t="shared" si="0"/>
        <v>0</v>
      </c>
      <c r="AB40" s="21"/>
      <c r="AC40" s="21"/>
      <c r="AD40" s="21"/>
      <c r="AE40" s="356"/>
      <c r="AF40" s="356"/>
      <c r="AG40" s="356"/>
      <c r="AH40" s="356"/>
      <c r="AI40" s="356"/>
      <c r="AJ40" s="356"/>
      <c r="AK40" s="356"/>
      <c r="AL40" s="356"/>
      <c r="AM40" s="356"/>
    </row>
    <row r="41" spans="1:39" ht="21.75" customHeight="1">
      <c r="A41" s="21"/>
      <c r="B41" s="409">
        <f t="shared" si="1"/>
        <v>17</v>
      </c>
      <c r="C41" s="108"/>
      <c r="D41" s="109"/>
      <c r="E41" s="270"/>
      <c r="F41" s="320"/>
      <c r="G41" s="119"/>
      <c r="H41" s="110"/>
      <c r="I41" s="550"/>
      <c r="J41" s="551"/>
      <c r="K41" s="111"/>
      <c r="L41" s="119"/>
      <c r="M41" s="110"/>
      <c r="N41" s="550"/>
      <c r="O41" s="551"/>
      <c r="P41" s="111"/>
      <c r="Q41" s="408"/>
      <c r="R41" s="452"/>
      <c r="S41" s="385"/>
      <c r="T41" s="385"/>
      <c r="U41" s="386"/>
      <c r="V41" s="386"/>
      <c r="W41" s="383"/>
      <c r="X41" s="383"/>
      <c r="Y41" s="383"/>
      <c r="Z41" s="453"/>
      <c r="AA41" s="464">
        <f t="shared" si="0"/>
        <v>0</v>
      </c>
      <c r="AB41" s="21"/>
      <c r="AC41" s="21"/>
      <c r="AD41" s="21"/>
      <c r="AE41" s="356"/>
      <c r="AF41" s="356"/>
      <c r="AG41" s="356"/>
      <c r="AH41" s="356"/>
      <c r="AI41" s="356"/>
      <c r="AJ41" s="356"/>
      <c r="AK41" s="356"/>
      <c r="AL41" s="356"/>
      <c r="AM41" s="356"/>
    </row>
    <row r="42" spans="1:39" ht="21.75" customHeight="1">
      <c r="A42" s="21"/>
      <c r="B42" s="409">
        <f t="shared" si="1"/>
        <v>18</v>
      </c>
      <c r="C42" s="112"/>
      <c r="D42" s="109"/>
      <c r="E42" s="270"/>
      <c r="F42" s="320"/>
      <c r="G42" s="119"/>
      <c r="H42" s="110"/>
      <c r="I42" s="550"/>
      <c r="J42" s="551"/>
      <c r="K42" s="111"/>
      <c r="L42" s="119"/>
      <c r="M42" s="110"/>
      <c r="N42" s="550"/>
      <c r="O42" s="551"/>
      <c r="P42" s="111"/>
      <c r="Q42" s="408"/>
      <c r="R42" s="452"/>
      <c r="S42" s="385"/>
      <c r="T42" s="385"/>
      <c r="U42" s="386"/>
      <c r="V42" s="386"/>
      <c r="W42" s="383"/>
      <c r="X42" s="383"/>
      <c r="Y42" s="383"/>
      <c r="Z42" s="453"/>
      <c r="AA42" s="464">
        <f t="shared" si="0"/>
        <v>0</v>
      </c>
      <c r="AB42" s="21"/>
      <c r="AC42" s="21"/>
      <c r="AD42" s="21"/>
      <c r="AE42" s="356"/>
      <c r="AF42" s="356"/>
      <c r="AG42" s="356"/>
      <c r="AH42" s="356"/>
      <c r="AI42" s="356"/>
      <c r="AJ42" s="356"/>
      <c r="AK42" s="356"/>
      <c r="AL42" s="356"/>
      <c r="AM42" s="356"/>
    </row>
    <row r="43" spans="1:39" ht="21.75" customHeight="1">
      <c r="A43" s="21"/>
      <c r="B43" s="409">
        <f t="shared" si="1"/>
        <v>19</v>
      </c>
      <c r="C43" s="112"/>
      <c r="D43" s="109"/>
      <c r="E43" s="270"/>
      <c r="F43" s="320"/>
      <c r="G43" s="119"/>
      <c r="H43" s="110"/>
      <c r="I43" s="550"/>
      <c r="J43" s="551"/>
      <c r="K43" s="111"/>
      <c r="L43" s="119"/>
      <c r="M43" s="110"/>
      <c r="N43" s="550"/>
      <c r="O43" s="551"/>
      <c r="P43" s="111"/>
      <c r="Q43" s="408"/>
      <c r="R43" s="452"/>
      <c r="S43" s="385"/>
      <c r="T43" s="385"/>
      <c r="U43" s="386"/>
      <c r="V43" s="386"/>
      <c r="W43" s="383"/>
      <c r="X43" s="383"/>
      <c r="Y43" s="383"/>
      <c r="Z43" s="453"/>
      <c r="AA43" s="464">
        <f t="shared" si="0"/>
        <v>0</v>
      </c>
      <c r="AB43" s="21"/>
      <c r="AC43" s="21"/>
      <c r="AD43" s="21"/>
      <c r="AE43" s="356"/>
      <c r="AF43" s="356"/>
      <c r="AG43" s="356"/>
      <c r="AH43" s="356"/>
      <c r="AI43" s="356"/>
      <c r="AJ43" s="356"/>
      <c r="AK43" s="356"/>
      <c r="AL43" s="356"/>
      <c r="AM43" s="356"/>
    </row>
    <row r="44" spans="1:39" ht="21.75" customHeight="1">
      <c r="A44" s="21"/>
      <c r="B44" s="409">
        <f t="shared" si="1"/>
        <v>20</v>
      </c>
      <c r="C44" s="112"/>
      <c r="D44" s="109"/>
      <c r="E44" s="270"/>
      <c r="F44" s="320"/>
      <c r="G44" s="119"/>
      <c r="H44" s="110"/>
      <c r="I44" s="550"/>
      <c r="J44" s="551"/>
      <c r="K44" s="111"/>
      <c r="L44" s="119"/>
      <c r="M44" s="110"/>
      <c r="N44" s="550"/>
      <c r="O44" s="551"/>
      <c r="P44" s="111"/>
      <c r="Q44" s="408"/>
      <c r="R44" s="452"/>
      <c r="S44" s="385"/>
      <c r="T44" s="385"/>
      <c r="U44" s="386"/>
      <c r="V44" s="386"/>
      <c r="W44" s="383"/>
      <c r="X44" s="383"/>
      <c r="Y44" s="383"/>
      <c r="Z44" s="453"/>
      <c r="AA44" s="464">
        <f t="shared" si="0"/>
        <v>0</v>
      </c>
      <c r="AB44" s="21"/>
      <c r="AC44" s="21"/>
      <c r="AD44" s="21"/>
      <c r="AE44" s="356"/>
      <c r="AF44" s="356"/>
      <c r="AG44" s="356"/>
      <c r="AH44" s="356"/>
      <c r="AI44" s="356"/>
      <c r="AJ44" s="356"/>
      <c r="AK44" s="356"/>
      <c r="AL44" s="356"/>
      <c r="AM44" s="356"/>
    </row>
    <row r="45" spans="1:39" ht="21.75" customHeight="1">
      <c r="A45" s="21"/>
      <c r="B45" s="409">
        <f t="shared" si="1"/>
        <v>21</v>
      </c>
      <c r="C45" s="112"/>
      <c r="D45" s="109"/>
      <c r="E45" s="270"/>
      <c r="F45" s="320"/>
      <c r="G45" s="119"/>
      <c r="H45" s="110"/>
      <c r="I45" s="550"/>
      <c r="J45" s="551"/>
      <c r="K45" s="111"/>
      <c r="L45" s="119"/>
      <c r="M45" s="110"/>
      <c r="N45" s="550"/>
      <c r="O45" s="551"/>
      <c r="P45" s="111"/>
      <c r="Q45" s="408"/>
      <c r="R45" s="452"/>
      <c r="S45" s="385"/>
      <c r="T45" s="385"/>
      <c r="U45" s="386"/>
      <c r="V45" s="386"/>
      <c r="W45" s="383"/>
      <c r="X45" s="383"/>
      <c r="Y45" s="383"/>
      <c r="Z45" s="453"/>
      <c r="AA45" s="464">
        <f t="shared" si="0"/>
        <v>0</v>
      </c>
      <c r="AB45" s="21"/>
      <c r="AC45" s="21"/>
      <c r="AD45" s="21"/>
      <c r="AE45" s="356"/>
      <c r="AF45" s="356"/>
      <c r="AG45" s="356"/>
      <c r="AH45" s="356"/>
      <c r="AI45" s="356"/>
      <c r="AJ45" s="356"/>
      <c r="AK45" s="356"/>
      <c r="AL45" s="356"/>
      <c r="AM45" s="356"/>
    </row>
    <row r="46" spans="1:39" ht="21.75" customHeight="1">
      <c r="A46" s="21"/>
      <c r="B46" s="409">
        <f t="shared" si="1"/>
        <v>22</v>
      </c>
      <c r="C46" s="112"/>
      <c r="D46" s="109"/>
      <c r="E46" s="270"/>
      <c r="F46" s="320"/>
      <c r="G46" s="119"/>
      <c r="H46" s="110"/>
      <c r="I46" s="550"/>
      <c r="J46" s="551"/>
      <c r="K46" s="111"/>
      <c r="L46" s="119"/>
      <c r="M46" s="110"/>
      <c r="N46" s="550"/>
      <c r="O46" s="551"/>
      <c r="P46" s="111"/>
      <c r="Q46" s="408"/>
      <c r="R46" s="452"/>
      <c r="S46" s="385"/>
      <c r="T46" s="385"/>
      <c r="U46" s="386"/>
      <c r="V46" s="386"/>
      <c r="W46" s="383"/>
      <c r="X46" s="383"/>
      <c r="Y46" s="383"/>
      <c r="Z46" s="453"/>
      <c r="AA46" s="464">
        <f t="shared" si="0"/>
        <v>0</v>
      </c>
      <c r="AB46" s="21"/>
      <c r="AC46" s="21"/>
      <c r="AD46" s="21"/>
      <c r="AE46" s="356"/>
      <c r="AF46" s="356"/>
      <c r="AG46" s="356"/>
      <c r="AH46" s="356"/>
      <c r="AI46" s="356"/>
      <c r="AJ46" s="356"/>
      <c r="AK46" s="356"/>
      <c r="AL46" s="356"/>
      <c r="AM46" s="356"/>
    </row>
    <row r="47" spans="1:39" ht="21.75" customHeight="1">
      <c r="A47" s="21"/>
      <c r="B47" s="409">
        <f t="shared" si="1"/>
        <v>23</v>
      </c>
      <c r="C47" s="112"/>
      <c r="D47" s="109"/>
      <c r="E47" s="270"/>
      <c r="F47" s="320"/>
      <c r="G47" s="119"/>
      <c r="H47" s="110"/>
      <c r="I47" s="550"/>
      <c r="J47" s="551"/>
      <c r="K47" s="111"/>
      <c r="L47" s="119"/>
      <c r="M47" s="110"/>
      <c r="N47" s="550"/>
      <c r="O47" s="551"/>
      <c r="P47" s="111"/>
      <c r="Q47" s="408"/>
      <c r="R47" s="452"/>
      <c r="S47" s="385"/>
      <c r="T47" s="385"/>
      <c r="U47" s="386"/>
      <c r="V47" s="386"/>
      <c r="W47" s="383"/>
      <c r="X47" s="383"/>
      <c r="Y47" s="383"/>
      <c r="Z47" s="453"/>
      <c r="AA47" s="464">
        <f t="shared" si="0"/>
        <v>0</v>
      </c>
      <c r="AB47" s="21"/>
      <c r="AC47" s="21"/>
      <c r="AD47" s="21"/>
      <c r="AE47" s="356"/>
      <c r="AF47" s="356"/>
      <c r="AG47" s="356"/>
      <c r="AH47" s="356"/>
      <c r="AI47" s="356"/>
      <c r="AJ47" s="356"/>
      <c r="AK47" s="356"/>
      <c r="AL47" s="356"/>
      <c r="AM47" s="356"/>
    </row>
    <row r="48" spans="1:39" ht="21.75" customHeight="1">
      <c r="A48" s="21"/>
      <c r="B48" s="409">
        <f t="shared" si="1"/>
        <v>24</v>
      </c>
      <c r="C48" s="112"/>
      <c r="D48" s="109"/>
      <c r="E48" s="270"/>
      <c r="F48" s="320"/>
      <c r="G48" s="119"/>
      <c r="H48" s="110"/>
      <c r="I48" s="550"/>
      <c r="J48" s="551"/>
      <c r="K48" s="111"/>
      <c r="L48" s="119"/>
      <c r="M48" s="110"/>
      <c r="N48" s="550"/>
      <c r="O48" s="551"/>
      <c r="P48" s="111"/>
      <c r="Q48" s="463"/>
      <c r="R48" s="452"/>
      <c r="S48" s="385"/>
      <c r="T48" s="385"/>
      <c r="U48" s="386"/>
      <c r="V48" s="386"/>
      <c r="W48" s="383"/>
      <c r="X48" s="383"/>
      <c r="Y48" s="383"/>
      <c r="Z48" s="453"/>
      <c r="AA48" s="464">
        <f t="shared" si="0"/>
        <v>0</v>
      </c>
      <c r="AB48" s="21"/>
      <c r="AC48" s="21"/>
      <c r="AD48" s="21"/>
      <c r="AE48" s="356"/>
      <c r="AF48" s="356"/>
      <c r="AG48" s="356"/>
      <c r="AH48" s="356"/>
      <c r="AI48" s="356"/>
      <c r="AJ48" s="356"/>
      <c r="AK48" s="356"/>
      <c r="AL48" s="356"/>
      <c r="AM48" s="356"/>
    </row>
    <row r="49" spans="1:39" s="369" customFormat="1" ht="21.75" customHeight="1">
      <c r="A49" s="21"/>
      <c r="B49" s="409">
        <f t="shared" si="1"/>
        <v>25</v>
      </c>
      <c r="C49" s="112"/>
      <c r="D49" s="109"/>
      <c r="E49" s="270"/>
      <c r="F49" s="320"/>
      <c r="G49" s="459"/>
      <c r="H49" s="460"/>
      <c r="I49" s="461"/>
      <c r="J49" s="462"/>
      <c r="K49" s="461"/>
      <c r="L49" s="459"/>
      <c r="M49" s="460"/>
      <c r="N49" s="461"/>
      <c r="O49" s="462"/>
      <c r="P49" s="461"/>
      <c r="Q49" s="463"/>
      <c r="R49" s="452"/>
      <c r="S49" s="385"/>
      <c r="T49" s="385"/>
      <c r="U49" s="386"/>
      <c r="V49" s="386"/>
      <c r="W49" s="383"/>
      <c r="X49" s="383"/>
      <c r="Y49" s="383"/>
      <c r="Z49" s="453"/>
      <c r="AA49" s="464">
        <f t="shared" si="0"/>
        <v>0</v>
      </c>
      <c r="AB49" s="21"/>
      <c r="AC49" s="21"/>
      <c r="AD49" s="21"/>
      <c r="AE49" s="356"/>
      <c r="AF49" s="356"/>
      <c r="AG49" s="356"/>
      <c r="AH49" s="356"/>
      <c r="AI49" s="356"/>
      <c r="AJ49" s="356"/>
      <c r="AK49" s="356"/>
      <c r="AL49" s="356"/>
      <c r="AM49" s="356"/>
    </row>
    <row r="50" spans="1:39" s="369" customFormat="1" ht="21.75" customHeight="1">
      <c r="A50" s="21"/>
      <c r="B50" s="409">
        <f t="shared" si="1"/>
        <v>26</v>
      </c>
      <c r="C50" s="112"/>
      <c r="D50" s="109"/>
      <c r="E50" s="270"/>
      <c r="F50" s="320"/>
      <c r="G50" s="459"/>
      <c r="H50" s="460"/>
      <c r="I50" s="461"/>
      <c r="J50" s="462"/>
      <c r="K50" s="461"/>
      <c r="L50" s="459"/>
      <c r="M50" s="460"/>
      <c r="N50" s="461"/>
      <c r="O50" s="462"/>
      <c r="P50" s="461"/>
      <c r="Q50" s="463"/>
      <c r="R50" s="452"/>
      <c r="S50" s="385"/>
      <c r="T50" s="385"/>
      <c r="U50" s="386"/>
      <c r="V50" s="386"/>
      <c r="W50" s="383"/>
      <c r="X50" s="383"/>
      <c r="Y50" s="383"/>
      <c r="Z50" s="453"/>
      <c r="AA50" s="464">
        <f t="shared" si="0"/>
        <v>0</v>
      </c>
      <c r="AB50" s="21"/>
      <c r="AC50" s="21"/>
      <c r="AD50" s="21"/>
      <c r="AE50" s="356"/>
      <c r="AF50" s="356"/>
      <c r="AG50" s="356"/>
      <c r="AH50" s="356"/>
      <c r="AI50" s="356"/>
      <c r="AJ50" s="356"/>
      <c r="AK50" s="356"/>
      <c r="AL50" s="356"/>
      <c r="AM50" s="356"/>
    </row>
    <row r="51" spans="1:39" s="369" customFormat="1" ht="21.75" customHeight="1">
      <c r="A51" s="21"/>
      <c r="B51" s="409">
        <f t="shared" si="1"/>
        <v>27</v>
      </c>
      <c r="C51" s="112"/>
      <c r="D51" s="109"/>
      <c r="E51" s="270"/>
      <c r="F51" s="320"/>
      <c r="G51" s="459"/>
      <c r="H51" s="460"/>
      <c r="I51" s="461"/>
      <c r="J51" s="462"/>
      <c r="K51" s="461"/>
      <c r="L51" s="459"/>
      <c r="M51" s="460"/>
      <c r="N51" s="461"/>
      <c r="O51" s="462"/>
      <c r="P51" s="461"/>
      <c r="Q51" s="463"/>
      <c r="R51" s="452"/>
      <c r="S51" s="385"/>
      <c r="T51" s="385"/>
      <c r="U51" s="386"/>
      <c r="V51" s="386"/>
      <c r="W51" s="383"/>
      <c r="X51" s="383"/>
      <c r="Y51" s="383"/>
      <c r="Z51" s="453"/>
      <c r="AA51" s="464">
        <f t="shared" si="0"/>
        <v>0</v>
      </c>
      <c r="AB51" s="21"/>
      <c r="AC51" s="21"/>
      <c r="AD51" s="21"/>
      <c r="AE51" s="356"/>
      <c r="AF51" s="356"/>
      <c r="AG51" s="356"/>
      <c r="AH51" s="356"/>
      <c r="AI51" s="356"/>
      <c r="AJ51" s="356"/>
      <c r="AK51" s="356"/>
      <c r="AL51" s="356"/>
      <c r="AM51" s="356"/>
    </row>
    <row r="52" spans="1:39" s="369" customFormat="1" ht="21.75" customHeight="1">
      <c r="A52" s="21"/>
      <c r="B52" s="409">
        <f t="shared" si="1"/>
        <v>28</v>
      </c>
      <c r="C52" s="112"/>
      <c r="D52" s="109"/>
      <c r="E52" s="270"/>
      <c r="F52" s="320"/>
      <c r="G52" s="459"/>
      <c r="H52" s="460"/>
      <c r="I52" s="461"/>
      <c r="J52" s="462"/>
      <c r="K52" s="461"/>
      <c r="L52" s="459"/>
      <c r="M52" s="460"/>
      <c r="N52" s="461"/>
      <c r="O52" s="462"/>
      <c r="P52" s="461"/>
      <c r="Q52" s="463"/>
      <c r="R52" s="452"/>
      <c r="S52" s="385"/>
      <c r="T52" s="385"/>
      <c r="U52" s="386"/>
      <c r="V52" s="386"/>
      <c r="W52" s="383"/>
      <c r="X52" s="383"/>
      <c r="Y52" s="383"/>
      <c r="Z52" s="453"/>
      <c r="AA52" s="464">
        <f t="shared" si="0"/>
        <v>0</v>
      </c>
      <c r="AB52" s="21"/>
      <c r="AC52" s="21"/>
      <c r="AD52" s="21"/>
      <c r="AE52" s="356"/>
      <c r="AF52" s="356"/>
      <c r="AG52" s="356"/>
      <c r="AH52" s="356"/>
      <c r="AI52" s="356"/>
      <c r="AJ52" s="356"/>
      <c r="AK52" s="356"/>
      <c r="AL52" s="356"/>
      <c r="AM52" s="356"/>
    </row>
    <row r="53" spans="1:39" s="369" customFormat="1" ht="21.75" customHeight="1">
      <c r="A53" s="21"/>
      <c r="B53" s="409">
        <f t="shared" si="1"/>
        <v>29</v>
      </c>
      <c r="C53" s="112"/>
      <c r="D53" s="109"/>
      <c r="E53" s="270"/>
      <c r="F53" s="320"/>
      <c r="G53" s="459"/>
      <c r="H53" s="460"/>
      <c r="I53" s="461"/>
      <c r="J53" s="462"/>
      <c r="K53" s="461"/>
      <c r="L53" s="459"/>
      <c r="M53" s="460"/>
      <c r="N53" s="461"/>
      <c r="O53" s="462"/>
      <c r="P53" s="461"/>
      <c r="Q53" s="463"/>
      <c r="R53" s="452"/>
      <c r="S53" s="385"/>
      <c r="T53" s="385"/>
      <c r="U53" s="386"/>
      <c r="V53" s="386"/>
      <c r="W53" s="383"/>
      <c r="X53" s="383"/>
      <c r="Y53" s="383"/>
      <c r="Z53" s="453"/>
      <c r="AA53" s="464">
        <f t="shared" si="0"/>
        <v>0</v>
      </c>
      <c r="AB53" s="21"/>
      <c r="AC53" s="21"/>
      <c r="AD53" s="21"/>
      <c r="AE53" s="356"/>
      <c r="AF53" s="356"/>
      <c r="AG53" s="356"/>
      <c r="AH53" s="356"/>
      <c r="AI53" s="356"/>
      <c r="AJ53" s="356"/>
      <c r="AK53" s="356"/>
      <c r="AL53" s="356"/>
      <c r="AM53" s="356"/>
    </row>
    <row r="54" spans="1:39" s="369" customFormat="1" ht="21.75" customHeight="1">
      <c r="A54" s="21"/>
      <c r="B54" s="409">
        <f t="shared" si="1"/>
        <v>30</v>
      </c>
      <c r="C54" s="112"/>
      <c r="D54" s="109"/>
      <c r="E54" s="270"/>
      <c r="F54" s="320"/>
      <c r="G54" s="459"/>
      <c r="H54" s="460"/>
      <c r="I54" s="461"/>
      <c r="J54" s="462"/>
      <c r="K54" s="461"/>
      <c r="L54" s="459"/>
      <c r="M54" s="460"/>
      <c r="N54" s="461"/>
      <c r="O54" s="462"/>
      <c r="P54" s="461"/>
      <c r="Q54" s="463"/>
      <c r="R54" s="452"/>
      <c r="S54" s="385"/>
      <c r="T54" s="385"/>
      <c r="U54" s="386"/>
      <c r="V54" s="386"/>
      <c r="W54" s="383"/>
      <c r="X54" s="383"/>
      <c r="Y54" s="383"/>
      <c r="Z54" s="453"/>
      <c r="AA54" s="464">
        <f t="shared" si="0"/>
        <v>0</v>
      </c>
      <c r="AB54" s="21"/>
      <c r="AC54" s="21"/>
      <c r="AD54" s="21"/>
      <c r="AE54" s="356"/>
      <c r="AF54" s="356"/>
      <c r="AG54" s="356"/>
      <c r="AH54" s="356"/>
      <c r="AI54" s="356"/>
      <c r="AJ54" s="356"/>
      <c r="AK54" s="356"/>
      <c r="AL54" s="356"/>
      <c r="AM54" s="356"/>
    </row>
    <row r="55" spans="1:39" s="369" customFormat="1" ht="21.75" customHeight="1">
      <c r="A55" s="21"/>
      <c r="B55" s="409">
        <f t="shared" si="1"/>
        <v>31</v>
      </c>
      <c r="C55" s="112"/>
      <c r="D55" s="109"/>
      <c r="E55" s="270"/>
      <c r="F55" s="320"/>
      <c r="G55" s="459"/>
      <c r="H55" s="460"/>
      <c r="I55" s="461"/>
      <c r="J55" s="462"/>
      <c r="K55" s="461"/>
      <c r="L55" s="459"/>
      <c r="M55" s="460"/>
      <c r="N55" s="461"/>
      <c r="O55" s="462"/>
      <c r="P55" s="461"/>
      <c r="Q55" s="463"/>
      <c r="R55" s="452"/>
      <c r="S55" s="385"/>
      <c r="T55" s="385"/>
      <c r="U55" s="386"/>
      <c r="V55" s="386"/>
      <c r="W55" s="383"/>
      <c r="X55" s="383"/>
      <c r="Y55" s="383"/>
      <c r="Z55" s="453"/>
      <c r="AA55" s="464">
        <f t="shared" si="0"/>
        <v>0</v>
      </c>
      <c r="AB55" s="21"/>
      <c r="AC55" s="21"/>
      <c r="AD55" s="21"/>
      <c r="AE55" s="356"/>
      <c r="AF55" s="356"/>
      <c r="AG55" s="356"/>
      <c r="AH55" s="356"/>
      <c r="AI55" s="356"/>
      <c r="AJ55" s="356"/>
      <c r="AK55" s="356"/>
      <c r="AL55" s="356"/>
      <c r="AM55" s="356"/>
    </row>
    <row r="56" spans="1:39" s="369" customFormat="1" ht="21.75" customHeight="1">
      <c r="A56" s="21"/>
      <c r="B56" s="409">
        <f t="shared" si="1"/>
        <v>32</v>
      </c>
      <c r="C56" s="112"/>
      <c r="D56" s="109"/>
      <c r="E56" s="270"/>
      <c r="F56" s="320"/>
      <c r="G56" s="459"/>
      <c r="H56" s="460"/>
      <c r="I56" s="461"/>
      <c r="J56" s="462"/>
      <c r="K56" s="461"/>
      <c r="L56" s="459"/>
      <c r="M56" s="460"/>
      <c r="N56" s="461"/>
      <c r="O56" s="462"/>
      <c r="P56" s="461"/>
      <c r="Q56" s="463"/>
      <c r="R56" s="452"/>
      <c r="S56" s="385"/>
      <c r="T56" s="385"/>
      <c r="U56" s="386"/>
      <c r="V56" s="386"/>
      <c r="W56" s="383"/>
      <c r="X56" s="383"/>
      <c r="Y56" s="383"/>
      <c r="Z56" s="453"/>
      <c r="AA56" s="464">
        <f t="shared" si="0"/>
        <v>0</v>
      </c>
      <c r="AB56" s="21"/>
      <c r="AC56" s="21"/>
      <c r="AD56" s="21"/>
      <c r="AE56" s="356"/>
      <c r="AF56" s="356"/>
      <c r="AG56" s="356"/>
      <c r="AH56" s="356"/>
      <c r="AI56" s="356"/>
      <c r="AJ56" s="356"/>
      <c r="AK56" s="356"/>
      <c r="AL56" s="356"/>
      <c r="AM56" s="356"/>
    </row>
    <row r="57" spans="1:39" s="369" customFormat="1" ht="21.75" customHeight="1">
      <c r="A57" s="21"/>
      <c r="B57" s="409">
        <f t="shared" si="1"/>
        <v>33</v>
      </c>
      <c r="C57" s="112"/>
      <c r="D57" s="109"/>
      <c r="E57" s="270"/>
      <c r="F57" s="320"/>
      <c r="G57" s="459"/>
      <c r="H57" s="460"/>
      <c r="I57" s="461"/>
      <c r="J57" s="462"/>
      <c r="K57" s="461"/>
      <c r="L57" s="459"/>
      <c r="M57" s="460"/>
      <c r="N57" s="461"/>
      <c r="O57" s="462"/>
      <c r="P57" s="461"/>
      <c r="Q57" s="463"/>
      <c r="R57" s="452"/>
      <c r="S57" s="385"/>
      <c r="T57" s="385"/>
      <c r="U57" s="386"/>
      <c r="V57" s="386"/>
      <c r="W57" s="383"/>
      <c r="X57" s="383"/>
      <c r="Y57" s="383"/>
      <c r="Z57" s="453"/>
      <c r="AA57" s="464">
        <f t="shared" si="0"/>
        <v>0</v>
      </c>
      <c r="AB57" s="21"/>
      <c r="AC57" s="21"/>
      <c r="AD57" s="21"/>
      <c r="AE57" s="356"/>
      <c r="AF57" s="356"/>
      <c r="AG57" s="356"/>
      <c r="AH57" s="356"/>
      <c r="AI57" s="356"/>
      <c r="AJ57" s="356"/>
      <c r="AK57" s="356"/>
      <c r="AL57" s="356"/>
      <c r="AM57" s="356"/>
    </row>
    <row r="58" spans="1:39" s="369" customFormat="1" ht="21.75" customHeight="1">
      <c r="A58" s="21"/>
      <c r="B58" s="409">
        <f t="shared" si="1"/>
        <v>34</v>
      </c>
      <c r="C58" s="112"/>
      <c r="D58" s="109"/>
      <c r="E58" s="270"/>
      <c r="F58" s="320"/>
      <c r="G58" s="459"/>
      <c r="H58" s="460"/>
      <c r="I58" s="461"/>
      <c r="J58" s="462"/>
      <c r="K58" s="461"/>
      <c r="L58" s="459"/>
      <c r="M58" s="460"/>
      <c r="N58" s="461"/>
      <c r="O58" s="462"/>
      <c r="P58" s="461"/>
      <c r="Q58" s="463"/>
      <c r="R58" s="452"/>
      <c r="S58" s="385"/>
      <c r="T58" s="385"/>
      <c r="U58" s="386"/>
      <c r="V58" s="386"/>
      <c r="W58" s="383"/>
      <c r="X58" s="383"/>
      <c r="Y58" s="383"/>
      <c r="Z58" s="453"/>
      <c r="AA58" s="464">
        <f t="shared" si="0"/>
        <v>0</v>
      </c>
      <c r="AB58" s="21"/>
      <c r="AC58" s="21"/>
      <c r="AD58" s="21"/>
      <c r="AE58" s="356"/>
      <c r="AF58" s="356"/>
      <c r="AG58" s="356"/>
      <c r="AH58" s="356"/>
      <c r="AI58" s="356"/>
      <c r="AJ58" s="356"/>
      <c r="AK58" s="356"/>
      <c r="AL58" s="356"/>
      <c r="AM58" s="356"/>
    </row>
    <row r="59" spans="1:39" s="369" customFormat="1" ht="21.75" customHeight="1">
      <c r="A59" s="21"/>
      <c r="B59" s="409">
        <f t="shared" si="1"/>
        <v>35</v>
      </c>
      <c r="C59" s="112"/>
      <c r="D59" s="109"/>
      <c r="E59" s="270"/>
      <c r="F59" s="320"/>
      <c r="G59" s="459"/>
      <c r="H59" s="460"/>
      <c r="I59" s="461"/>
      <c r="J59" s="462"/>
      <c r="K59" s="461"/>
      <c r="L59" s="459"/>
      <c r="M59" s="460"/>
      <c r="N59" s="461"/>
      <c r="O59" s="462"/>
      <c r="P59" s="461"/>
      <c r="Q59" s="463"/>
      <c r="R59" s="452"/>
      <c r="S59" s="385"/>
      <c r="T59" s="385"/>
      <c r="U59" s="386"/>
      <c r="V59" s="386"/>
      <c r="W59" s="383"/>
      <c r="X59" s="383"/>
      <c r="Y59" s="383"/>
      <c r="Z59" s="453"/>
      <c r="AA59" s="464">
        <f t="shared" si="0"/>
        <v>0</v>
      </c>
      <c r="AB59" s="21"/>
      <c r="AC59" s="21"/>
      <c r="AD59" s="21"/>
      <c r="AE59" s="356"/>
      <c r="AF59" s="356"/>
      <c r="AG59" s="356"/>
      <c r="AH59" s="356"/>
      <c r="AI59" s="356"/>
      <c r="AJ59" s="356"/>
      <c r="AK59" s="356"/>
      <c r="AL59" s="356"/>
      <c r="AM59" s="356"/>
    </row>
    <row r="60" spans="1:39" s="369" customFormat="1" ht="21.75" customHeight="1">
      <c r="A60" s="21"/>
      <c r="B60" s="409">
        <f t="shared" si="1"/>
        <v>36</v>
      </c>
      <c r="C60" s="112"/>
      <c r="D60" s="109"/>
      <c r="E60" s="270"/>
      <c r="F60" s="320"/>
      <c r="G60" s="459"/>
      <c r="H60" s="460"/>
      <c r="I60" s="461"/>
      <c r="J60" s="462"/>
      <c r="K60" s="461"/>
      <c r="L60" s="459"/>
      <c r="M60" s="460"/>
      <c r="N60" s="461"/>
      <c r="O60" s="462"/>
      <c r="P60" s="461"/>
      <c r="Q60" s="463"/>
      <c r="R60" s="452"/>
      <c r="S60" s="385"/>
      <c r="T60" s="385"/>
      <c r="U60" s="386"/>
      <c r="V60" s="386"/>
      <c r="W60" s="383"/>
      <c r="X60" s="383"/>
      <c r="Y60" s="383"/>
      <c r="Z60" s="453"/>
      <c r="AA60" s="464">
        <f t="shared" si="0"/>
        <v>0</v>
      </c>
      <c r="AB60" s="21"/>
      <c r="AC60" s="21"/>
      <c r="AD60" s="21"/>
      <c r="AE60" s="356"/>
      <c r="AF60" s="356"/>
      <c r="AG60" s="356"/>
      <c r="AH60" s="356"/>
      <c r="AI60" s="356"/>
      <c r="AJ60" s="356"/>
      <c r="AK60" s="356"/>
      <c r="AL60" s="356"/>
      <c r="AM60" s="356"/>
    </row>
    <row r="61" spans="1:39" s="369" customFormat="1" ht="21.75" customHeight="1">
      <c r="A61" s="21"/>
      <c r="B61" s="409">
        <f t="shared" si="1"/>
        <v>37</v>
      </c>
      <c r="C61" s="112"/>
      <c r="D61" s="109"/>
      <c r="E61" s="270"/>
      <c r="F61" s="320"/>
      <c r="G61" s="459"/>
      <c r="H61" s="460"/>
      <c r="I61" s="461"/>
      <c r="J61" s="462"/>
      <c r="K61" s="461"/>
      <c r="L61" s="459"/>
      <c r="M61" s="460"/>
      <c r="N61" s="461"/>
      <c r="O61" s="462"/>
      <c r="P61" s="461"/>
      <c r="Q61" s="463"/>
      <c r="R61" s="452"/>
      <c r="S61" s="385"/>
      <c r="T61" s="385"/>
      <c r="U61" s="386"/>
      <c r="V61" s="386"/>
      <c r="W61" s="383"/>
      <c r="X61" s="383"/>
      <c r="Y61" s="383"/>
      <c r="Z61" s="453"/>
      <c r="AA61" s="464">
        <f t="shared" si="0"/>
        <v>0</v>
      </c>
      <c r="AB61" s="21"/>
      <c r="AC61" s="21"/>
      <c r="AD61" s="21"/>
      <c r="AE61" s="356"/>
      <c r="AF61" s="356"/>
      <c r="AG61" s="356"/>
      <c r="AH61" s="356"/>
      <c r="AI61" s="356"/>
      <c r="AJ61" s="356"/>
      <c r="AK61" s="356"/>
      <c r="AL61" s="356"/>
      <c r="AM61" s="356"/>
    </row>
    <row r="62" spans="1:39" s="369" customFormat="1" ht="21.75" customHeight="1">
      <c r="A62" s="21"/>
      <c r="B62" s="409">
        <f t="shared" si="1"/>
        <v>38</v>
      </c>
      <c r="C62" s="112"/>
      <c r="D62" s="109"/>
      <c r="E62" s="270"/>
      <c r="F62" s="320"/>
      <c r="G62" s="459"/>
      <c r="H62" s="460"/>
      <c r="I62" s="461"/>
      <c r="J62" s="462"/>
      <c r="K62" s="461"/>
      <c r="L62" s="459"/>
      <c r="M62" s="460"/>
      <c r="N62" s="461"/>
      <c r="O62" s="462"/>
      <c r="P62" s="461"/>
      <c r="Q62" s="463"/>
      <c r="R62" s="452"/>
      <c r="S62" s="385"/>
      <c r="T62" s="385"/>
      <c r="U62" s="386"/>
      <c r="V62" s="386"/>
      <c r="W62" s="383"/>
      <c r="X62" s="383"/>
      <c r="Y62" s="383"/>
      <c r="Z62" s="453"/>
      <c r="AA62" s="464">
        <f t="shared" si="0"/>
        <v>0</v>
      </c>
      <c r="AB62" s="21"/>
      <c r="AC62" s="21"/>
      <c r="AD62" s="21"/>
      <c r="AE62" s="356"/>
      <c r="AF62" s="356"/>
      <c r="AG62" s="356"/>
      <c r="AH62" s="356"/>
      <c r="AI62" s="356"/>
      <c r="AJ62" s="356"/>
      <c r="AK62" s="356"/>
      <c r="AL62" s="356"/>
      <c r="AM62" s="356"/>
    </row>
    <row r="63" spans="1:39" s="369" customFormat="1" ht="21.75" customHeight="1">
      <c r="A63" s="21"/>
      <c r="B63" s="409">
        <f t="shared" si="1"/>
        <v>39</v>
      </c>
      <c r="C63" s="457"/>
      <c r="D63" s="458"/>
      <c r="E63" s="270"/>
      <c r="F63" s="320"/>
      <c r="G63" s="459"/>
      <c r="H63" s="460"/>
      <c r="I63" s="461"/>
      <c r="J63" s="462"/>
      <c r="K63" s="461"/>
      <c r="L63" s="459"/>
      <c r="M63" s="460"/>
      <c r="N63" s="461"/>
      <c r="O63" s="462"/>
      <c r="P63" s="461"/>
      <c r="Q63" s="410"/>
      <c r="R63" s="452"/>
      <c r="S63" s="385"/>
      <c r="T63" s="385"/>
      <c r="U63" s="386"/>
      <c r="V63" s="386"/>
      <c r="W63" s="383"/>
      <c r="X63" s="383"/>
      <c r="Y63" s="383"/>
      <c r="Z63" s="453"/>
      <c r="AA63" s="464">
        <f t="shared" si="0"/>
        <v>0</v>
      </c>
      <c r="AB63" s="21"/>
      <c r="AC63" s="21"/>
      <c r="AD63" s="21"/>
      <c r="AE63" s="356"/>
      <c r="AF63" s="356"/>
      <c r="AG63" s="356"/>
      <c r="AH63" s="356"/>
      <c r="AI63" s="356"/>
      <c r="AJ63" s="356"/>
      <c r="AK63" s="356"/>
      <c r="AL63" s="356"/>
      <c r="AM63" s="356"/>
    </row>
    <row r="64" spans="1:39" ht="21.75" customHeight="1" thickBot="1">
      <c r="A64" s="21"/>
      <c r="B64" s="409">
        <f t="shared" si="1"/>
        <v>40</v>
      </c>
      <c r="C64" s="113"/>
      <c r="D64" s="250"/>
      <c r="E64" s="270"/>
      <c r="F64" s="320"/>
      <c r="G64" s="394"/>
      <c r="H64" s="114"/>
      <c r="I64" s="581"/>
      <c r="J64" s="582"/>
      <c r="K64" s="115"/>
      <c r="L64" s="394"/>
      <c r="M64" s="114"/>
      <c r="N64" s="581"/>
      <c r="O64" s="582"/>
      <c r="P64" s="382"/>
      <c r="Q64" s="411"/>
      <c r="R64" s="423"/>
      <c r="S64" s="387"/>
      <c r="T64" s="387"/>
      <c r="U64" s="388"/>
      <c r="V64" s="388"/>
      <c r="W64" s="384"/>
      <c r="X64" s="384"/>
      <c r="Y64" s="384"/>
      <c r="Z64" s="454"/>
      <c r="AA64" s="464">
        <f t="shared" si="0"/>
        <v>0</v>
      </c>
      <c r="AB64" s="21"/>
      <c r="AC64" s="21"/>
      <c r="AD64" s="21"/>
      <c r="AE64" s="356"/>
      <c r="AF64" s="356"/>
      <c r="AG64" s="356"/>
      <c r="AH64" s="356"/>
      <c r="AI64" s="356"/>
      <c r="AJ64" s="356"/>
      <c r="AK64" s="356"/>
      <c r="AL64" s="356"/>
      <c r="AM64" s="356"/>
    </row>
    <row r="65" spans="1:30" s="88" customFormat="1" ht="21.75" customHeight="1" thickBot="1">
      <c r="A65" s="89"/>
      <c r="B65" s="90"/>
      <c r="C65" s="90"/>
      <c r="D65" s="587"/>
      <c r="E65" s="587"/>
      <c r="F65" s="165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89"/>
      <c r="AC65" s="89"/>
      <c r="AD65" s="89"/>
    </row>
    <row r="66" spans="1:30" s="146" customFormat="1" ht="21.75" customHeight="1" thickBot="1">
      <c r="A66" s="89"/>
      <c r="B66" s="90"/>
      <c r="C66" s="90"/>
      <c r="D66" s="151"/>
      <c r="E66" s="151"/>
      <c r="F66" s="152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562" t="s">
        <v>63</v>
      </c>
      <c r="X66" s="563"/>
      <c r="Y66" s="563"/>
      <c r="Z66" s="563"/>
      <c r="AA66" s="399">
        <f>SUM(AA25:AA64)</f>
        <v>0</v>
      </c>
      <c r="AC66" s="89"/>
      <c r="AD66" s="89"/>
    </row>
    <row r="67" spans="1:30" s="146" customFormat="1" ht="21.75" customHeight="1" thickBot="1">
      <c r="A67" s="89"/>
      <c r="B67" s="90"/>
      <c r="C67" s="90"/>
      <c r="D67" s="151"/>
      <c r="E67" s="151"/>
      <c r="F67" s="152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564"/>
      <c r="X67" s="564"/>
      <c r="Y67" s="564"/>
      <c r="Z67" s="564"/>
      <c r="AA67" s="90"/>
      <c r="AB67" s="89"/>
      <c r="AC67" s="89"/>
      <c r="AD67" s="89"/>
    </row>
    <row r="68" spans="1:30" s="88" customFormat="1" ht="21.75" customHeight="1">
      <c r="A68" s="89"/>
      <c r="B68" s="588" t="s">
        <v>57</v>
      </c>
      <c r="C68" s="588"/>
      <c r="D68" s="588"/>
      <c r="E68" s="154"/>
      <c r="F68" s="90"/>
      <c r="G68" s="147" t="s">
        <v>34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552" t="s">
        <v>64</v>
      </c>
      <c r="S68" s="553"/>
      <c r="T68" s="554"/>
      <c r="U68" s="90"/>
      <c r="V68" s="90"/>
      <c r="W68" s="564"/>
      <c r="X68" s="564"/>
      <c r="Y68" s="564"/>
      <c r="Z68" s="564"/>
      <c r="AA68" s="400"/>
    </row>
    <row r="69" spans="1:30" ht="21.75" customHeight="1">
      <c r="A69" s="21"/>
      <c r="B69" s="585"/>
      <c r="C69" s="586"/>
      <c r="D69" s="586"/>
      <c r="E69" s="156"/>
      <c r="F69" s="42"/>
      <c r="G69" s="585" t="s">
        <v>131</v>
      </c>
      <c r="H69" s="586"/>
      <c r="I69" s="586"/>
      <c r="J69" s="92" t="s">
        <v>31</v>
      </c>
      <c r="K69" s="43"/>
      <c r="L69" s="21"/>
      <c r="M69" s="561" t="s">
        <v>55</v>
      </c>
      <c r="N69" s="561"/>
      <c r="O69" s="561"/>
      <c r="P69" s="561"/>
      <c r="Q69" s="286"/>
      <c r="R69" s="555"/>
      <c r="S69" s="556"/>
      <c r="T69" s="557"/>
      <c r="U69" s="89"/>
      <c r="V69" s="89"/>
      <c r="W69" s="15"/>
      <c r="X69" s="15"/>
      <c r="Y69" s="15"/>
      <c r="Z69" s="15"/>
    </row>
    <row r="70" spans="1:30" ht="21.75" customHeight="1" thickBot="1">
      <c r="A70" s="21"/>
      <c r="B70" s="586"/>
      <c r="C70" s="586"/>
      <c r="D70" s="586"/>
      <c r="E70" s="156"/>
      <c r="F70" s="42"/>
      <c r="G70" s="585" t="s">
        <v>132</v>
      </c>
      <c r="H70" s="586"/>
      <c r="I70" s="586"/>
      <c r="J70" s="92" t="s">
        <v>33</v>
      </c>
      <c r="K70" s="43"/>
      <c r="L70" s="4"/>
      <c r="M70" s="561"/>
      <c r="N70" s="561"/>
      <c r="O70" s="561"/>
      <c r="P70" s="561"/>
      <c r="Q70" s="286"/>
      <c r="R70" s="558"/>
      <c r="S70" s="559"/>
      <c r="T70" s="560"/>
      <c r="U70" s="89"/>
      <c r="V70" s="89"/>
      <c r="W70" s="4"/>
      <c r="X70" s="4"/>
      <c r="Y70" s="4"/>
      <c r="Z70" s="4"/>
    </row>
    <row r="71" spans="1:30" ht="21.75" customHeight="1">
      <c r="A71" s="21"/>
      <c r="B71" s="586"/>
      <c r="C71" s="586"/>
      <c r="D71" s="586"/>
      <c r="E71" s="156"/>
      <c r="F71" s="42"/>
      <c r="K71" s="43"/>
      <c r="L71" s="4"/>
      <c r="M71" s="561"/>
      <c r="N71" s="561"/>
      <c r="O71" s="561"/>
      <c r="P71" s="561"/>
      <c r="Q71" s="286"/>
      <c r="R71" s="15"/>
      <c r="S71" s="21"/>
      <c r="T71" s="21"/>
      <c r="U71" s="21"/>
      <c r="V71" s="21"/>
      <c r="W71" s="21"/>
      <c r="X71" s="21"/>
      <c r="Y71" s="21"/>
      <c r="Z71" s="21"/>
      <c r="AA71" s="402"/>
      <c r="AB71" s="21"/>
      <c r="AC71" s="21"/>
      <c r="AD71" s="21"/>
    </row>
    <row r="72" spans="1:30" ht="21.75" customHeight="1">
      <c r="A72" s="4"/>
      <c r="B72" s="586"/>
      <c r="C72" s="586"/>
      <c r="D72" s="586"/>
      <c r="E72" s="156"/>
      <c r="F72" s="42"/>
      <c r="G72" s="95"/>
      <c r="H72" s="95"/>
      <c r="I72" s="95"/>
      <c r="J72" s="95"/>
      <c r="K72" s="43"/>
      <c r="L72" s="4"/>
      <c r="M72" s="286"/>
      <c r="N72" s="286"/>
      <c r="O72" s="286"/>
      <c r="P72" s="286"/>
      <c r="Q72" s="286"/>
      <c r="R72" s="15"/>
      <c r="S72" s="4"/>
      <c r="T72" s="4"/>
      <c r="U72" s="4"/>
      <c r="V72" s="4"/>
      <c r="W72" s="4"/>
      <c r="X72" s="4"/>
      <c r="Y72" s="4"/>
      <c r="Z72" s="4"/>
      <c r="AA72" s="16"/>
      <c r="AB72" s="4"/>
      <c r="AC72" s="4"/>
      <c r="AD72" s="4"/>
    </row>
    <row r="73" spans="1:30" ht="21.75" customHeight="1">
      <c r="A73" s="4"/>
      <c r="B73" s="586"/>
      <c r="C73" s="586"/>
      <c r="D73" s="586"/>
      <c r="E73" s="156"/>
      <c r="F73" s="42"/>
      <c r="G73" s="43"/>
      <c r="H73" s="43"/>
      <c r="I73" s="43"/>
      <c r="J73" s="43"/>
      <c r="K73" s="43"/>
      <c r="L73" s="4"/>
      <c r="M73" s="286"/>
      <c r="N73" s="286"/>
      <c r="O73" s="286"/>
      <c r="P73" s="286"/>
      <c r="Q73" s="286"/>
      <c r="R73" s="15"/>
      <c r="S73" s="4"/>
      <c r="T73" s="4"/>
      <c r="U73" s="4"/>
      <c r="V73" s="4"/>
      <c r="W73" s="4"/>
      <c r="X73" s="4"/>
      <c r="Y73" s="4"/>
      <c r="Z73" s="4"/>
      <c r="AA73" s="16"/>
      <c r="AB73" s="4"/>
      <c r="AC73" s="4"/>
      <c r="AD73" s="4"/>
    </row>
    <row r="74" spans="1:30" ht="21.75" customHeight="1">
      <c r="A74" s="4"/>
      <c r="B74" s="586"/>
      <c r="C74" s="586"/>
      <c r="D74" s="586"/>
      <c r="E74" s="156"/>
      <c r="F74" s="42"/>
      <c r="G74" s="42"/>
      <c r="H74" s="45"/>
      <c r="I74" s="4"/>
      <c r="J74" s="4"/>
      <c r="K74" s="4"/>
      <c r="L74" s="4"/>
      <c r="M74" s="286"/>
      <c r="N74" s="286"/>
      <c r="O74" s="286"/>
      <c r="P74" s="286"/>
      <c r="Q74" s="286"/>
      <c r="R74" s="45"/>
      <c r="S74" s="4"/>
      <c r="T74" s="4"/>
      <c r="U74" s="4"/>
      <c r="V74" s="4"/>
      <c r="W74" s="4"/>
      <c r="X74" s="4"/>
      <c r="Y74" s="4"/>
      <c r="Z74" s="4"/>
      <c r="AA74" s="16"/>
      <c r="AB74" s="4"/>
      <c r="AC74" s="4"/>
      <c r="AD74" s="4"/>
    </row>
    <row r="75" spans="1:30" ht="21.75" customHeight="1">
      <c r="A75" s="4"/>
      <c r="B75" s="1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2"/>
      <c r="O75" s="12"/>
      <c r="P75" s="12"/>
      <c r="Q75" s="12"/>
      <c r="R75" s="45"/>
      <c r="S75" s="4"/>
      <c r="T75" s="4"/>
      <c r="U75" s="4"/>
      <c r="V75" s="4"/>
      <c r="W75" s="4"/>
      <c r="X75" s="4"/>
      <c r="Y75" s="4"/>
      <c r="Z75" s="4"/>
      <c r="AA75" s="16"/>
      <c r="AB75" s="4"/>
      <c r="AC75" s="4"/>
      <c r="AD75" s="4"/>
    </row>
    <row r="76" spans="1:30" ht="21.75" customHeight="1">
      <c r="A76" s="4"/>
      <c r="B76" s="4"/>
      <c r="C76" s="86"/>
      <c r="D76"/>
      <c r="F7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5"/>
      <c r="S76" s="44"/>
      <c r="T76" s="44"/>
      <c r="U76" s="44"/>
      <c r="V76" s="44"/>
      <c r="W76" s="44"/>
      <c r="X76" s="44"/>
      <c r="Y76" s="44"/>
      <c r="Z76" s="44"/>
      <c r="AA76" s="16"/>
      <c r="AB76" s="4"/>
      <c r="AC76" s="4"/>
      <c r="AD76" s="4"/>
    </row>
    <row r="77" spans="1:30" ht="21" customHeight="1">
      <c r="A77" s="4"/>
      <c r="B77" s="4"/>
      <c r="C77" s="87"/>
      <c r="D77"/>
      <c r="F77" s="8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5"/>
      <c r="S77" s="45"/>
      <c r="T77" s="45"/>
      <c r="U77" s="45"/>
      <c r="V77" s="45"/>
      <c r="W77" s="45"/>
      <c r="X77" s="45"/>
      <c r="Y77" s="45"/>
      <c r="Z77" s="45"/>
      <c r="AA77" s="16"/>
      <c r="AB77" s="4"/>
      <c r="AC77" s="4"/>
      <c r="AD77" s="4"/>
    </row>
    <row r="78" spans="1:30" ht="21.75" hidden="1" customHeight="1">
      <c r="A78" s="4"/>
      <c r="B78" s="4"/>
      <c r="C78" s="87"/>
      <c r="D78"/>
      <c r="F78" s="8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5"/>
      <c r="S78" s="45"/>
      <c r="T78" s="45"/>
      <c r="U78" s="45"/>
      <c r="V78" s="45"/>
      <c r="W78" s="45"/>
      <c r="X78" s="45"/>
      <c r="Y78" s="45"/>
      <c r="Z78" s="45"/>
      <c r="AA78" s="16"/>
      <c r="AB78" s="4"/>
      <c r="AC78" s="4"/>
      <c r="AD78" s="4"/>
    </row>
    <row r="79" spans="1:30" ht="21.75" hidden="1" customHeight="1">
      <c r="A79" s="4"/>
      <c r="B79" s="4"/>
      <c r="C79" s="87"/>
      <c r="D79" s="142"/>
      <c r="E79" s="142"/>
      <c r="F79" s="87"/>
      <c r="G79" s="4"/>
      <c r="H79" s="4"/>
      <c r="I79" s="4"/>
      <c r="J79" s="4"/>
      <c r="K79" s="4"/>
      <c r="L79" s="4"/>
      <c r="M79" s="4"/>
      <c r="N79" s="4"/>
      <c r="O79" s="4"/>
      <c r="P79" s="4"/>
      <c r="Q79" s="46"/>
      <c r="R79" s="258" t="s">
        <v>5</v>
      </c>
      <c r="S79" s="258" t="s">
        <v>5</v>
      </c>
      <c r="T79" s="258" t="s">
        <v>5</v>
      </c>
      <c r="U79" s="258" t="s">
        <v>5</v>
      </c>
      <c r="V79" s="258" t="s">
        <v>5</v>
      </c>
      <c r="W79" s="258" t="s">
        <v>5</v>
      </c>
      <c r="X79" s="258" t="s">
        <v>5</v>
      </c>
      <c r="Y79" s="258" t="s">
        <v>5</v>
      </c>
      <c r="Z79" s="258" t="s">
        <v>5</v>
      </c>
      <c r="AA79" s="16"/>
      <c r="AB79" s="4"/>
      <c r="AC79" s="4"/>
      <c r="AD79" s="4"/>
    </row>
    <row r="80" spans="1:30" ht="21.75" hidden="1" customHeight="1">
      <c r="A80" s="4"/>
      <c r="B80" s="4"/>
      <c r="C80" s="87"/>
      <c r="D80" s="142"/>
      <c r="E80" s="142"/>
      <c r="F80" s="87"/>
      <c r="G80" s="4"/>
      <c r="H80" s="4"/>
      <c r="I80" s="4"/>
      <c r="J80" s="4"/>
      <c r="K80" s="4"/>
      <c r="L80" s="4"/>
      <c r="M80" s="4"/>
      <c r="N80" s="4"/>
      <c r="O80" s="4"/>
      <c r="P80" s="4"/>
      <c r="Q80" s="81" t="s">
        <v>130</v>
      </c>
      <c r="R80" s="259">
        <f>COUNTIFS($Q$25:$Q$64,$Q$80,$R$25:$R$64,R79)</f>
        <v>0</v>
      </c>
      <c r="S80" s="259">
        <f>COUNTIFS($Q$25:$Q$64,$Q$80,$S$25:$S$64,S79)</f>
        <v>0</v>
      </c>
      <c r="T80" s="259">
        <f t="shared" ref="T80:Z80" si="2">COUNTIFS($Q$25:$Q$64,$Q$80,T$25:T$64,T79)</f>
        <v>0</v>
      </c>
      <c r="U80" s="259">
        <f t="shared" si="2"/>
        <v>0</v>
      </c>
      <c r="V80" s="259">
        <f t="shared" si="2"/>
        <v>0</v>
      </c>
      <c r="W80" s="259">
        <f t="shared" si="2"/>
        <v>0</v>
      </c>
      <c r="X80" s="259">
        <f t="shared" si="2"/>
        <v>0</v>
      </c>
      <c r="Y80" s="259">
        <f t="shared" si="2"/>
        <v>0</v>
      </c>
      <c r="Z80" s="259">
        <f t="shared" si="2"/>
        <v>0</v>
      </c>
      <c r="AA80" s="16"/>
      <c r="AB80" s="4"/>
      <c r="AC80" s="4"/>
      <c r="AD80" s="4"/>
    </row>
    <row r="81" spans="1:30" ht="21.75" hidden="1" customHeight="1">
      <c r="A81" s="4"/>
      <c r="B81" s="4"/>
      <c r="C81" s="87"/>
      <c r="D81"/>
      <c r="F81" s="8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258" t="s">
        <v>104</v>
      </c>
      <c r="S81" s="258" t="s">
        <v>104</v>
      </c>
      <c r="T81" s="258" t="s">
        <v>104</v>
      </c>
      <c r="U81" s="258" t="s">
        <v>104</v>
      </c>
      <c r="V81" s="258" t="s">
        <v>104</v>
      </c>
      <c r="W81" s="258" t="s">
        <v>104</v>
      </c>
      <c r="X81" s="258" t="s">
        <v>104</v>
      </c>
      <c r="Y81" s="258" t="s">
        <v>104</v>
      </c>
      <c r="Z81" s="258" t="s">
        <v>104</v>
      </c>
      <c r="AA81" s="16"/>
      <c r="AB81" s="4"/>
      <c r="AC81" s="4"/>
      <c r="AD81" s="4"/>
    </row>
    <row r="82" spans="1:30" ht="21.75" hidden="1" customHeight="1">
      <c r="A82" s="4"/>
      <c r="B82" s="4"/>
      <c r="C82" s="87"/>
      <c r="D82"/>
      <c r="F82" s="87"/>
      <c r="G82" s="4"/>
      <c r="H82" s="4"/>
      <c r="I82" s="4"/>
      <c r="J82" s="4"/>
      <c r="K82" s="4"/>
      <c r="L82" s="4"/>
      <c r="M82" s="4"/>
      <c r="N82" s="4"/>
      <c r="O82" s="4"/>
      <c r="P82" s="4"/>
      <c r="Q82" s="81" t="s">
        <v>130</v>
      </c>
      <c r="R82" s="259">
        <f>COUNTIFS($Q$25:$Q$64,$Q$82,$R$25:$R$64,R81)</f>
        <v>0</v>
      </c>
      <c r="S82" s="259">
        <f>COUNTIFS($Q$25:$Q$64,$Q$82,$S$25:$S$64,S81)</f>
        <v>0</v>
      </c>
      <c r="T82" s="259">
        <f t="shared" ref="T82:Z82" si="3">COUNTIFS($Q$25:$Q$64,$Q$82,T$25:T$64,T81)</f>
        <v>0</v>
      </c>
      <c r="U82" s="259">
        <f t="shared" si="3"/>
        <v>0</v>
      </c>
      <c r="V82" s="259">
        <f t="shared" si="3"/>
        <v>0</v>
      </c>
      <c r="W82" s="259">
        <f t="shared" si="3"/>
        <v>0</v>
      </c>
      <c r="X82" s="259">
        <f t="shared" si="3"/>
        <v>0</v>
      </c>
      <c r="Y82" s="259">
        <f t="shared" si="3"/>
        <v>0</v>
      </c>
      <c r="Z82" s="259">
        <f t="shared" si="3"/>
        <v>0</v>
      </c>
      <c r="AA82" s="16"/>
      <c r="AB82" s="4"/>
      <c r="AC82" s="4"/>
      <c r="AD82" s="4"/>
    </row>
    <row r="83" spans="1:30" ht="21.75" hidden="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16"/>
      <c r="AB83" s="4"/>
      <c r="AC83" s="4"/>
      <c r="AD83" s="4"/>
    </row>
    <row r="84" spans="1:30" ht="21.75" hidden="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6"/>
      <c r="R84" s="258" t="s">
        <v>5</v>
      </c>
      <c r="S84" s="258" t="s">
        <v>5</v>
      </c>
      <c r="T84" s="258" t="s">
        <v>5</v>
      </c>
      <c r="U84" s="258" t="s">
        <v>5</v>
      </c>
      <c r="V84" s="258" t="s">
        <v>5</v>
      </c>
      <c r="W84" s="258" t="s">
        <v>5</v>
      </c>
      <c r="X84" s="258" t="s">
        <v>5</v>
      </c>
      <c r="Y84" s="258" t="s">
        <v>5</v>
      </c>
      <c r="Z84" s="258" t="s">
        <v>5</v>
      </c>
      <c r="AA84" s="403"/>
      <c r="AB84" s="4"/>
      <c r="AC84" s="4"/>
      <c r="AD84" s="4"/>
    </row>
    <row r="85" spans="1:30" ht="21.75" hidden="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81" t="s">
        <v>129</v>
      </c>
      <c r="R85" s="259">
        <f>COUNTIFS($Q$25:$Q$64,$Q$85,$R$25:$R$64,R84)</f>
        <v>0</v>
      </c>
      <c r="S85" s="259">
        <f>COUNTIFS($Q$25:$Q$64,$Q$85,$S$25:$S$64,S84)</f>
        <v>0</v>
      </c>
      <c r="T85" s="259">
        <f>COUNTIFS($Q$25:$Q$64,$Q$85,$T$25:$T$64,T84)</f>
        <v>0</v>
      </c>
      <c r="U85" s="259">
        <f>COUNTIFS($Q$25:$Q$64,$Q$85,$U$25:$U$64,U84)</f>
        <v>0</v>
      </c>
      <c r="V85" s="259">
        <f>COUNTIFS($Q$25:$Q$64,$Q$85,$V$25:$V$64,V84)</f>
        <v>0</v>
      </c>
      <c r="W85" s="259">
        <f>COUNTIFS($Q$25:$Q$64,$Q$85,$W$25:$W$64,W84)</f>
        <v>0</v>
      </c>
      <c r="X85" s="259">
        <f>COUNTIFS($Q$25:$Q$64,$Q$85,$X$25:$X$64,X84)</f>
        <v>0</v>
      </c>
      <c r="Y85" s="259">
        <f>COUNTIFS($Q$25:$Q$64,$Q$85,$Y$25:$Y$64,Y84)</f>
        <v>0</v>
      </c>
      <c r="Z85" s="259">
        <f>COUNTIFS($Q$25:$Q$64,$Q$85,$Z$25:$Z$64,Z84)</f>
        <v>0</v>
      </c>
      <c r="AA85" s="404"/>
      <c r="AB85" s="4"/>
      <c r="AC85" s="4"/>
      <c r="AD85" s="4"/>
    </row>
    <row r="86" spans="1:30" ht="21.75" hidden="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258" t="s">
        <v>104</v>
      </c>
      <c r="S86" s="258" t="s">
        <v>104</v>
      </c>
      <c r="T86" s="258" t="s">
        <v>104</v>
      </c>
      <c r="U86" s="258" t="s">
        <v>104</v>
      </c>
      <c r="V86" s="258" t="s">
        <v>104</v>
      </c>
      <c r="W86" s="258" t="s">
        <v>104</v>
      </c>
      <c r="X86" s="258" t="s">
        <v>104</v>
      </c>
      <c r="Y86" s="258" t="s">
        <v>104</v>
      </c>
      <c r="Z86" s="258" t="s">
        <v>104</v>
      </c>
      <c r="AA86" s="16"/>
      <c r="AB86" s="4"/>
      <c r="AC86" s="4"/>
      <c r="AD86" s="4"/>
    </row>
    <row r="87" spans="1:30" ht="21.75" hidden="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81" t="s">
        <v>129</v>
      </c>
      <c r="R87" s="259">
        <f>COUNTIFS($Q$25:$Q$64,$Q$87,$R$25:$R$64,R86)</f>
        <v>0</v>
      </c>
      <c r="S87" s="259">
        <f>COUNTIFS($Q$25:$Q$64,$Q$87,$S$25:$S$64,S86)</f>
        <v>0</v>
      </c>
      <c r="T87" s="259">
        <f t="shared" ref="T87:Z87" si="4">COUNTIFS($Q$25:$Q$64,$Q$87,T$25:T$64,T86)</f>
        <v>0</v>
      </c>
      <c r="U87" s="259">
        <f t="shared" si="4"/>
        <v>0</v>
      </c>
      <c r="V87" s="259">
        <f t="shared" si="4"/>
        <v>0</v>
      </c>
      <c r="W87" s="259">
        <f t="shared" si="4"/>
        <v>0</v>
      </c>
      <c r="X87" s="259">
        <f t="shared" si="4"/>
        <v>0</v>
      </c>
      <c r="Y87" s="259">
        <f t="shared" si="4"/>
        <v>0</v>
      </c>
      <c r="Z87" s="259">
        <f t="shared" si="4"/>
        <v>0</v>
      </c>
      <c r="AA87" s="16"/>
      <c r="AB87" s="4"/>
      <c r="AC87" s="4"/>
      <c r="AD87" s="4"/>
    </row>
    <row r="88" spans="1:30" ht="21.75" hidden="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2"/>
      <c r="R88" s="73"/>
      <c r="S88" s="72"/>
      <c r="T88" s="72"/>
      <c r="U88" s="72"/>
      <c r="V88" s="72"/>
      <c r="W88" s="72"/>
      <c r="X88" s="72"/>
      <c r="Y88" s="72"/>
      <c r="Z88" s="72"/>
      <c r="AA88" s="16"/>
      <c r="AB88" s="4"/>
      <c r="AC88" s="4"/>
      <c r="AD88" s="4"/>
    </row>
    <row r="89" spans="1:30" ht="21.75" hidden="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6"/>
      <c r="R89" s="258" t="s">
        <v>5</v>
      </c>
      <c r="S89" s="258" t="s">
        <v>5</v>
      </c>
      <c r="T89" s="258" t="s">
        <v>5</v>
      </c>
      <c r="U89" s="258" t="s">
        <v>5</v>
      </c>
      <c r="V89" s="258" t="s">
        <v>5</v>
      </c>
      <c r="W89" s="258" t="s">
        <v>5</v>
      </c>
      <c r="X89" s="258" t="s">
        <v>5</v>
      </c>
      <c r="Y89" s="258" t="s">
        <v>5</v>
      </c>
      <c r="Z89" s="258" t="s">
        <v>5</v>
      </c>
      <c r="AA89" s="16"/>
      <c r="AB89" s="4"/>
      <c r="AC89" s="4"/>
      <c r="AD89" s="4"/>
    </row>
    <row r="90" spans="1:30" ht="21.75" hidden="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81" t="s">
        <v>122</v>
      </c>
      <c r="R90" s="259">
        <f>COUNTIFS($Q$25:$Q$64,$Q$90,$R$25:$R$64,R89)</f>
        <v>0</v>
      </c>
      <c r="S90" s="259">
        <f>COUNTIFS($Q$25:$Q$64,$Q$90,$S$25:$S$64,S89)</f>
        <v>0</v>
      </c>
      <c r="T90" s="259">
        <f>COUNTIFS($Q$25:$Q$64,$Q$90,$T$25:$T$64,T89)</f>
        <v>0</v>
      </c>
      <c r="U90" s="259">
        <f>COUNTIFS($Q$25:$Q$64,$Q$90,$U$25:$U$64,U89)</f>
        <v>0</v>
      </c>
      <c r="V90" s="259">
        <f>COUNTIFS($Q$25:$Q$64,$Q$90,$V$25:$V$64,V89)</f>
        <v>0</v>
      </c>
      <c r="W90" s="259">
        <f>COUNTIFS($Q$25:$Q$64,$Q$90,$W$25:$W$64,W89)</f>
        <v>0</v>
      </c>
      <c r="X90" s="259">
        <f>COUNTIFS($Q$25:$Q$64,$Q$90,$X$25:$X$64,X89)</f>
        <v>0</v>
      </c>
      <c r="Y90" s="259">
        <f>COUNTIFS($Q$25:$Q$64,$Q$90,$Y$25:$Y$64,Y89)</f>
        <v>0</v>
      </c>
      <c r="Z90" s="259">
        <f>COUNTIFS($Q$25:$Q$64,$Q$90,$Z$25:$Z$64,Z89)</f>
        <v>0</v>
      </c>
      <c r="AA90" s="16"/>
      <c r="AB90" s="4"/>
      <c r="AC90" s="4"/>
      <c r="AD90" s="4"/>
    </row>
    <row r="91" spans="1:30" ht="21.75" hidden="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258" t="s">
        <v>104</v>
      </c>
      <c r="S91" s="258" t="s">
        <v>104</v>
      </c>
      <c r="T91" s="258" t="s">
        <v>104</v>
      </c>
      <c r="U91" s="258" t="s">
        <v>104</v>
      </c>
      <c r="V91" s="258" t="s">
        <v>104</v>
      </c>
      <c r="W91" s="258" t="s">
        <v>104</v>
      </c>
      <c r="X91" s="258" t="s">
        <v>104</v>
      </c>
      <c r="Y91" s="258" t="s">
        <v>104</v>
      </c>
      <c r="Z91" s="258" t="s">
        <v>104</v>
      </c>
      <c r="AA91" s="16"/>
      <c r="AB91" s="4"/>
      <c r="AC91" s="4"/>
      <c r="AD91" s="4"/>
    </row>
    <row r="92" spans="1:30" ht="21.75" hidden="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1" t="s">
        <v>122</v>
      </c>
      <c r="R92" s="259">
        <f>COUNTIFS($Q$25:$Q$64,$Q$92,$R$25:$R$64,R91)</f>
        <v>0</v>
      </c>
      <c r="S92" s="259">
        <f>COUNTIFS($Q$25:$Q$64,$Q$92,$S$25:$S$64,S91)</f>
        <v>0</v>
      </c>
      <c r="T92" s="259">
        <f>COUNTIFS($Q$25:$Q$64,$Q$92,$T$25:$T$64,T91)</f>
        <v>0</v>
      </c>
      <c r="U92" s="259">
        <f>COUNTIFS($Q$25:$Q$64,$Q$92,$U$25:$U$64,U91)</f>
        <v>0</v>
      </c>
      <c r="V92" s="259">
        <f>COUNTIFS($Q$25:$Q$64,$Q$92,$V$25:$V$64,V91)</f>
        <v>0</v>
      </c>
      <c r="W92" s="259">
        <f>COUNTIFS($Q$25:$Q$64,$Q$92,$W$25:$W$64,W91)</f>
        <v>0</v>
      </c>
      <c r="X92" s="259">
        <f>COUNTIFS($Q$25:$Q$64,$Q$92,$X$25:$X$64,X91)</f>
        <v>0</v>
      </c>
      <c r="Y92" s="259">
        <f>COUNTIFS($Q$25:$Q$64,$Q$92,$Y$25:$Y$64,Y91)</f>
        <v>0</v>
      </c>
      <c r="Z92" s="259">
        <f>COUNTIFS($Q$25:$Q$64,$Q$92,$Z$25:$Z$64,Z91)</f>
        <v>0</v>
      </c>
      <c r="AA92" s="16"/>
      <c r="AB92" s="4"/>
      <c r="AC92" s="4"/>
      <c r="AD92" s="4"/>
    </row>
    <row r="93" spans="1:30" ht="21.75" hidden="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258" t="s">
        <v>105</v>
      </c>
      <c r="S93" s="258" t="s">
        <v>105</v>
      </c>
      <c r="T93" s="258" t="s">
        <v>105</v>
      </c>
      <c r="U93" s="258" t="s">
        <v>105</v>
      </c>
      <c r="V93" s="258" t="s">
        <v>105</v>
      </c>
      <c r="W93" s="258" t="s">
        <v>105</v>
      </c>
      <c r="X93" s="258" t="s">
        <v>105</v>
      </c>
      <c r="Y93" s="258" t="s">
        <v>105</v>
      </c>
      <c r="Z93" s="258" t="s">
        <v>105</v>
      </c>
      <c r="AA93" s="16"/>
      <c r="AB93" s="4"/>
      <c r="AC93" s="4"/>
      <c r="AD93" s="4"/>
    </row>
    <row r="94" spans="1:30" ht="21.75" hidden="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81" t="s">
        <v>122</v>
      </c>
      <c r="R94" s="259">
        <f>COUNTIFS($Q$25:$Q$64,$Q$94,$R$25:$R$64,R93)</f>
        <v>0</v>
      </c>
      <c r="S94" s="259">
        <f>COUNTIFS($Q$25:$Q$64,$Q$94,$S$25:$S$64,S93)</f>
        <v>0</v>
      </c>
      <c r="T94" s="259">
        <f>COUNTIFS($Q$25:$Q$64,$Q$94,$T$25:$T$64,T93)</f>
        <v>0</v>
      </c>
      <c r="U94" s="259">
        <f>COUNTIFS($Q$25:$Q$64,$Q$94,$U$25:$U$64,U93)</f>
        <v>0</v>
      </c>
      <c r="V94" s="259">
        <f>COUNTIFS($Q$25:$Q$64,$Q$94,$V$25:$V$64,V93)</f>
        <v>0</v>
      </c>
      <c r="W94" s="259">
        <f>COUNTIFS($Q$25:$Q$64,$Q$94,$W$25:$W$64,W93)</f>
        <v>0</v>
      </c>
      <c r="X94" s="259">
        <f>COUNTIFS($Q$25:$Q$64,$Q$94,$X$25:$X$64,X93)</f>
        <v>0</v>
      </c>
      <c r="Y94" s="259">
        <f>COUNTIFS($Q$25:$Q$64,$Q$94,$Y$25:$Y$64,Y93)</f>
        <v>0</v>
      </c>
      <c r="Z94" s="259">
        <f>COUNTIFS($Q$25:$Q$64,$Q$94,$Z$25:$Z$64,Z93)</f>
        <v>0</v>
      </c>
      <c r="AA94" s="16"/>
      <c r="AB94" s="4"/>
      <c r="AC94" s="4"/>
      <c r="AD94" s="4"/>
    </row>
    <row r="95" spans="1:30" ht="21.75" hidden="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5"/>
      <c r="S95" s="4"/>
      <c r="T95" s="4"/>
      <c r="U95" s="4"/>
      <c r="V95" s="4"/>
      <c r="W95" s="4"/>
      <c r="X95" s="4"/>
      <c r="Y95" s="4"/>
      <c r="Z95" s="4"/>
      <c r="AA95" s="16"/>
      <c r="AB95" s="4"/>
      <c r="AC95" s="4"/>
      <c r="AD95" s="4"/>
    </row>
    <row r="96" spans="1:30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5"/>
      <c r="S96" s="4"/>
      <c r="T96" s="4"/>
      <c r="U96" s="4"/>
      <c r="V96" s="4"/>
      <c r="W96" s="4"/>
      <c r="X96" s="4"/>
      <c r="Y96" s="4"/>
      <c r="Z96" s="4"/>
      <c r="AA96" s="16"/>
      <c r="AB96" s="4"/>
      <c r="AC96" s="4"/>
      <c r="AD96" s="4"/>
    </row>
    <row r="97" spans="1:30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5"/>
      <c r="S97" s="4"/>
      <c r="T97" s="4"/>
      <c r="U97" s="4"/>
      <c r="V97" s="4"/>
      <c r="W97" s="4"/>
      <c r="X97" s="4"/>
      <c r="Y97" s="4"/>
      <c r="Z97" s="4"/>
      <c r="AA97" s="16"/>
      <c r="AB97" s="4"/>
      <c r="AC97" s="4"/>
      <c r="AD97" s="4"/>
    </row>
    <row r="98" spans="1:30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5"/>
      <c r="S98" s="4"/>
      <c r="T98" s="4"/>
      <c r="U98" s="4"/>
      <c r="V98" s="4"/>
      <c r="W98" s="4"/>
      <c r="X98" s="4"/>
      <c r="Y98" s="4"/>
      <c r="Z98" s="4"/>
      <c r="AA98" s="16"/>
      <c r="AB98" s="4"/>
      <c r="AC98" s="4"/>
      <c r="AD98" s="4"/>
    </row>
    <row r="99" spans="1:30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5"/>
      <c r="S99" s="4"/>
      <c r="T99" s="4"/>
      <c r="U99" s="4"/>
      <c r="V99" s="4"/>
      <c r="W99" s="4"/>
      <c r="X99" s="4"/>
      <c r="Y99" s="4"/>
      <c r="Z99" s="4"/>
      <c r="AA99" s="16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5"/>
      <c r="S100" s="4"/>
      <c r="T100" s="4"/>
      <c r="U100" s="4"/>
      <c r="V100" s="4"/>
      <c r="W100" s="4"/>
      <c r="X100" s="4"/>
      <c r="Y100" s="4"/>
      <c r="Z100" s="4"/>
      <c r="AA100" s="16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5"/>
      <c r="S101" s="4"/>
      <c r="T101" s="4"/>
      <c r="U101" s="4"/>
      <c r="V101" s="4"/>
      <c r="W101" s="4"/>
      <c r="X101" s="4"/>
      <c r="Y101" s="4"/>
      <c r="Z101" s="4"/>
      <c r="AA101" s="16"/>
      <c r="AB101" s="4"/>
      <c r="AC101" s="4"/>
      <c r="AD101" s="4"/>
    </row>
    <row r="102" spans="1:30" ht="19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5"/>
      <c r="S102" s="4"/>
      <c r="T102" s="4"/>
      <c r="U102" s="4"/>
      <c r="V102" s="4"/>
      <c r="W102" s="4"/>
      <c r="X102" s="4"/>
      <c r="Y102" s="4"/>
      <c r="Z102" s="4"/>
      <c r="AA102" s="16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5"/>
      <c r="S103" s="4"/>
      <c r="T103" s="4"/>
      <c r="U103" s="4"/>
      <c r="V103" s="4"/>
      <c r="W103" s="4"/>
      <c r="X103" s="4"/>
      <c r="Y103" s="4"/>
      <c r="Z103" s="4"/>
      <c r="AA103" s="16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5"/>
      <c r="S104" s="4"/>
      <c r="T104" s="4"/>
      <c r="U104" s="4"/>
      <c r="V104" s="4"/>
      <c r="W104" s="4"/>
      <c r="X104" s="4"/>
      <c r="Y104" s="4"/>
      <c r="Z104" s="4"/>
      <c r="AA104" s="16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5"/>
      <c r="S105" s="4"/>
      <c r="T105" s="4"/>
      <c r="U105" s="4"/>
      <c r="V105" s="4"/>
      <c r="W105" s="4"/>
      <c r="X105" s="4"/>
      <c r="Y105" s="4"/>
      <c r="Z105" s="4"/>
      <c r="AA105" s="16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5"/>
      <c r="S106" s="4"/>
      <c r="T106" s="4"/>
      <c r="U106" s="4"/>
      <c r="V106" s="4"/>
      <c r="W106" s="4"/>
      <c r="X106" s="4"/>
      <c r="Y106" s="4"/>
      <c r="Z106" s="4"/>
      <c r="AA106" s="16"/>
      <c r="AB106" s="4"/>
      <c r="AC106" s="4"/>
      <c r="AD106" s="4"/>
    </row>
    <row r="107" spans="1:30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5"/>
      <c r="S107" s="4"/>
      <c r="T107" s="4"/>
      <c r="U107" s="4"/>
      <c r="V107" s="4"/>
      <c r="W107" s="4"/>
      <c r="X107" s="4"/>
      <c r="Y107" s="4"/>
      <c r="Z107" s="4"/>
      <c r="AA107" s="16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5"/>
      <c r="S108" s="4"/>
      <c r="T108" s="4"/>
      <c r="U108" s="4"/>
      <c r="V108" s="4"/>
      <c r="W108" s="4"/>
      <c r="X108" s="4"/>
      <c r="Y108" s="4"/>
      <c r="Z108" s="4"/>
      <c r="AA108" s="16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5"/>
      <c r="S109" s="4"/>
      <c r="T109" s="4"/>
      <c r="U109" s="4"/>
      <c r="V109" s="4"/>
      <c r="W109" s="4"/>
      <c r="X109" s="4"/>
      <c r="Y109" s="4"/>
      <c r="Z109" s="4"/>
      <c r="AA109" s="16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5"/>
      <c r="S110" s="4"/>
      <c r="T110" s="4"/>
      <c r="U110" s="4"/>
      <c r="V110" s="4"/>
      <c r="W110" s="4"/>
      <c r="X110" s="4"/>
      <c r="Y110" s="4"/>
      <c r="Z110" s="4"/>
      <c r="AA110" s="16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5"/>
      <c r="S111" s="4"/>
      <c r="T111" s="4"/>
      <c r="U111" s="4"/>
      <c r="V111" s="4"/>
      <c r="W111" s="4"/>
      <c r="X111" s="4"/>
      <c r="Y111" s="4"/>
      <c r="Z111" s="4"/>
      <c r="AA111" s="16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5"/>
      <c r="S112" s="4"/>
      <c r="T112" s="4"/>
      <c r="U112" s="4"/>
      <c r="V112" s="4"/>
      <c r="W112" s="4"/>
      <c r="X112" s="4"/>
      <c r="Y112" s="4"/>
      <c r="Z112" s="4"/>
      <c r="AA112" s="16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5"/>
      <c r="S113" s="4"/>
      <c r="T113" s="4"/>
      <c r="U113" s="4"/>
      <c r="V113" s="4"/>
      <c r="W113" s="4"/>
      <c r="X113" s="4"/>
      <c r="Y113" s="4"/>
      <c r="Z113" s="4"/>
      <c r="AA113" s="16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5"/>
      <c r="S114" s="4"/>
      <c r="T114" s="4"/>
      <c r="U114" s="4"/>
      <c r="V114" s="4"/>
      <c r="W114" s="4"/>
      <c r="X114" s="4"/>
      <c r="Y114" s="4"/>
      <c r="Z114" s="4"/>
      <c r="AA114" s="16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5"/>
      <c r="S115" s="4"/>
      <c r="T115" s="4"/>
      <c r="U115" s="4"/>
      <c r="V115" s="4"/>
      <c r="W115" s="4"/>
      <c r="X115" s="4"/>
      <c r="Y115" s="4"/>
      <c r="Z115" s="4"/>
      <c r="AA115" s="16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5"/>
      <c r="S116" s="4"/>
      <c r="T116" s="4"/>
      <c r="U116" s="4"/>
      <c r="V116" s="4"/>
      <c r="W116" s="4"/>
      <c r="X116" s="4"/>
      <c r="Y116" s="4"/>
      <c r="Z116" s="4"/>
      <c r="AA116" s="16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5"/>
      <c r="S117" s="4"/>
      <c r="T117" s="4"/>
      <c r="U117" s="4"/>
      <c r="V117" s="4"/>
      <c r="W117" s="4"/>
      <c r="X117" s="4"/>
      <c r="Y117" s="4"/>
      <c r="Z117" s="4"/>
      <c r="AA117" s="16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5"/>
      <c r="S118" s="4"/>
      <c r="T118" s="4"/>
      <c r="U118" s="4"/>
      <c r="V118" s="4"/>
      <c r="W118" s="4"/>
      <c r="X118" s="4"/>
      <c r="Y118" s="4"/>
      <c r="Z118" s="4"/>
      <c r="AA118" s="16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5"/>
      <c r="S119" s="4"/>
      <c r="T119" s="4"/>
      <c r="U119" s="4"/>
      <c r="V119" s="4"/>
      <c r="W119" s="4"/>
      <c r="X119" s="4"/>
      <c r="Y119" s="4"/>
      <c r="Z119" s="4"/>
      <c r="AA119" s="16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5"/>
      <c r="S120" s="4"/>
      <c r="T120" s="4"/>
      <c r="U120" s="4"/>
      <c r="V120" s="4"/>
      <c r="W120" s="4"/>
      <c r="X120" s="4"/>
      <c r="Y120" s="4"/>
      <c r="Z120" s="4"/>
      <c r="AA120" s="16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5"/>
      <c r="S121" s="4"/>
      <c r="T121" s="4"/>
      <c r="U121" s="4"/>
      <c r="V121" s="4"/>
      <c r="W121" s="4"/>
      <c r="X121" s="4"/>
      <c r="Y121" s="4"/>
      <c r="Z121" s="4"/>
      <c r="AA121" s="16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5"/>
      <c r="S122" s="4"/>
      <c r="T122" s="4"/>
      <c r="U122" s="4"/>
      <c r="V122" s="4"/>
      <c r="W122" s="4"/>
      <c r="X122" s="4"/>
      <c r="Y122" s="4"/>
      <c r="Z122" s="4"/>
      <c r="AA122" s="16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5"/>
      <c r="S123" s="4"/>
      <c r="T123" s="4"/>
      <c r="U123" s="4"/>
      <c r="V123" s="4"/>
      <c r="W123" s="4"/>
      <c r="X123" s="4"/>
      <c r="Y123" s="4"/>
      <c r="Z123" s="4"/>
      <c r="AA123" s="16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5"/>
      <c r="S124" s="4"/>
      <c r="T124" s="4"/>
      <c r="U124" s="4"/>
      <c r="V124" s="4"/>
      <c r="W124" s="4"/>
      <c r="X124" s="4"/>
      <c r="Y124" s="4"/>
      <c r="Z124" s="4"/>
      <c r="AA124" s="16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5"/>
      <c r="S125" s="4"/>
      <c r="T125" s="4"/>
      <c r="U125" s="4"/>
      <c r="V125" s="4"/>
      <c r="W125" s="4"/>
      <c r="X125" s="4"/>
      <c r="Y125" s="4"/>
      <c r="Z125" s="4"/>
      <c r="AA125" s="16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5"/>
      <c r="S126" s="4"/>
      <c r="T126" s="4"/>
      <c r="U126" s="4"/>
      <c r="V126" s="4"/>
      <c r="W126" s="4"/>
      <c r="X126" s="4"/>
      <c r="Y126" s="4"/>
      <c r="Z126" s="4"/>
      <c r="AA126" s="16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5"/>
      <c r="S127" s="4"/>
      <c r="T127" s="4"/>
      <c r="U127" s="4"/>
      <c r="V127" s="4"/>
      <c r="W127" s="4"/>
      <c r="X127" s="4"/>
      <c r="Y127" s="4"/>
      <c r="Z127" s="4"/>
      <c r="AA127" s="16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5"/>
      <c r="S128" s="4"/>
      <c r="T128" s="4"/>
      <c r="U128" s="4"/>
      <c r="V128" s="4"/>
      <c r="W128" s="4"/>
      <c r="X128" s="4"/>
      <c r="Y128" s="4"/>
      <c r="Z128" s="4"/>
      <c r="AA128" s="16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5"/>
      <c r="S129" s="4"/>
      <c r="T129" s="4"/>
      <c r="U129" s="4"/>
      <c r="V129" s="4"/>
      <c r="W129" s="4"/>
      <c r="X129" s="4"/>
      <c r="Y129" s="4"/>
      <c r="Z129" s="4"/>
      <c r="AA129" s="16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5"/>
      <c r="S130" s="4"/>
      <c r="T130" s="4"/>
      <c r="U130" s="4"/>
      <c r="V130" s="4"/>
      <c r="W130" s="4"/>
      <c r="X130" s="4"/>
      <c r="Y130" s="4"/>
      <c r="Z130" s="4"/>
      <c r="AA130" s="16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5"/>
      <c r="S131" s="4"/>
      <c r="T131" s="4"/>
      <c r="U131" s="4"/>
      <c r="V131" s="4"/>
      <c r="W131" s="4"/>
      <c r="X131" s="4"/>
      <c r="Y131" s="4"/>
      <c r="Z131" s="4"/>
      <c r="AA131" s="16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5"/>
      <c r="S132" s="4"/>
      <c r="T132" s="4"/>
      <c r="U132" s="4"/>
      <c r="V132" s="4"/>
      <c r="W132" s="4"/>
      <c r="X132" s="4"/>
      <c r="Y132" s="4"/>
      <c r="Z132" s="4"/>
      <c r="AA132" s="16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5"/>
      <c r="S133" s="4"/>
      <c r="T133" s="4"/>
      <c r="U133" s="4"/>
      <c r="V133" s="4"/>
      <c r="W133" s="4"/>
      <c r="X133" s="4"/>
      <c r="Y133" s="4"/>
      <c r="Z133" s="4"/>
      <c r="AA133" s="16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5"/>
      <c r="S134" s="4"/>
      <c r="T134" s="4"/>
      <c r="U134" s="4"/>
      <c r="V134" s="4"/>
      <c r="W134" s="4"/>
      <c r="X134" s="4"/>
      <c r="Y134" s="4"/>
      <c r="Z134" s="4"/>
      <c r="AA134" s="16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5"/>
      <c r="S135" s="4"/>
      <c r="T135" s="4"/>
      <c r="U135" s="4"/>
      <c r="V135" s="4"/>
      <c r="W135" s="4"/>
      <c r="X135" s="4"/>
      <c r="Y135" s="4"/>
      <c r="Z135" s="4"/>
      <c r="AA135" s="16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5"/>
      <c r="S136" s="4"/>
      <c r="T136" s="4"/>
      <c r="U136" s="4"/>
      <c r="V136" s="4"/>
      <c r="W136" s="4"/>
      <c r="X136" s="4"/>
      <c r="Y136" s="4"/>
      <c r="Z136" s="4"/>
      <c r="AA136" s="16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5"/>
      <c r="S137" s="4"/>
      <c r="T137" s="4"/>
      <c r="U137" s="4"/>
      <c r="V137" s="4"/>
      <c r="W137" s="4"/>
      <c r="X137" s="4"/>
      <c r="Y137" s="4"/>
      <c r="Z137" s="4"/>
      <c r="AA137" s="16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5"/>
      <c r="S138" s="4"/>
      <c r="T138" s="4"/>
      <c r="U138" s="4"/>
      <c r="V138" s="4"/>
      <c r="W138" s="4"/>
      <c r="X138" s="4"/>
      <c r="Y138" s="4"/>
      <c r="Z138" s="4"/>
      <c r="AA138" s="16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5"/>
      <c r="S139" s="4"/>
      <c r="T139" s="4"/>
      <c r="U139" s="4"/>
      <c r="V139" s="4"/>
      <c r="W139" s="4"/>
      <c r="X139" s="4"/>
      <c r="Y139" s="4"/>
      <c r="Z139" s="4"/>
      <c r="AA139" s="16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5"/>
      <c r="S140" s="4"/>
      <c r="T140" s="4"/>
      <c r="U140" s="4"/>
      <c r="V140" s="4"/>
      <c r="W140" s="4"/>
      <c r="X140" s="4"/>
      <c r="Y140" s="4"/>
      <c r="Z140" s="4"/>
      <c r="AA140" s="16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5"/>
      <c r="S141" s="4"/>
      <c r="T141" s="4"/>
      <c r="U141" s="4"/>
      <c r="V141" s="4"/>
      <c r="W141" s="4"/>
      <c r="X141" s="4"/>
      <c r="Y141" s="4"/>
      <c r="Z141" s="4"/>
      <c r="AA141" s="16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5"/>
      <c r="S142" s="4"/>
      <c r="T142" s="4"/>
      <c r="U142" s="4"/>
      <c r="V142" s="4"/>
      <c r="W142" s="4"/>
      <c r="X142" s="4"/>
      <c r="Y142" s="4"/>
      <c r="Z142" s="4"/>
      <c r="AA142" s="16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5"/>
      <c r="S143" s="4"/>
      <c r="T143" s="4"/>
      <c r="U143" s="4"/>
      <c r="V143" s="4"/>
      <c r="W143" s="4"/>
      <c r="X143" s="4"/>
      <c r="Y143" s="4"/>
      <c r="Z143" s="4"/>
      <c r="AA143" s="16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5"/>
      <c r="S144" s="4"/>
      <c r="T144" s="4"/>
      <c r="U144" s="4"/>
      <c r="V144" s="4"/>
      <c r="W144" s="4"/>
      <c r="X144" s="4"/>
      <c r="Y144" s="4"/>
      <c r="Z144" s="4"/>
      <c r="AA144" s="16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5"/>
      <c r="S145" s="4"/>
      <c r="T145" s="4"/>
      <c r="U145" s="4"/>
      <c r="V145" s="4"/>
      <c r="W145" s="4"/>
      <c r="X145" s="4"/>
      <c r="Y145" s="4"/>
      <c r="Z145" s="4"/>
      <c r="AA145" s="16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5"/>
      <c r="S146" s="4"/>
      <c r="T146" s="4"/>
      <c r="U146" s="4"/>
      <c r="V146" s="4"/>
      <c r="W146" s="4"/>
      <c r="X146" s="4"/>
      <c r="Y146" s="4"/>
      <c r="Z146" s="4"/>
      <c r="AA146" s="16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5"/>
      <c r="S147" s="4"/>
      <c r="T147" s="4"/>
      <c r="U147" s="4"/>
      <c r="V147" s="4"/>
      <c r="W147" s="4"/>
      <c r="X147" s="4"/>
      <c r="Y147" s="4"/>
      <c r="Z147" s="4"/>
      <c r="AA147" s="16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5"/>
      <c r="S148" s="4"/>
      <c r="T148" s="4"/>
      <c r="U148" s="4"/>
      <c r="V148" s="4"/>
      <c r="W148" s="4"/>
      <c r="X148" s="4"/>
      <c r="Y148" s="4"/>
      <c r="Z148" s="4"/>
      <c r="AA148" s="16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5"/>
      <c r="S149" s="4"/>
      <c r="T149" s="4"/>
      <c r="U149" s="4"/>
      <c r="V149" s="4"/>
      <c r="W149" s="4"/>
      <c r="X149" s="4"/>
      <c r="Y149" s="4"/>
      <c r="Z149" s="4"/>
      <c r="AA149" s="16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5"/>
      <c r="S150" s="4"/>
      <c r="T150" s="4"/>
      <c r="U150" s="4"/>
      <c r="V150" s="4"/>
      <c r="W150" s="4"/>
      <c r="X150" s="4"/>
      <c r="Y150" s="4"/>
      <c r="Z150" s="4"/>
      <c r="AA150" s="16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5"/>
      <c r="S151" s="4"/>
      <c r="T151" s="4"/>
      <c r="U151" s="4"/>
      <c r="V151" s="4"/>
      <c r="W151" s="4"/>
      <c r="X151" s="4"/>
      <c r="Y151" s="4"/>
      <c r="Z151" s="4"/>
      <c r="AA151" s="16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5"/>
      <c r="S152" s="4"/>
      <c r="T152" s="4"/>
      <c r="U152" s="4"/>
      <c r="V152" s="4"/>
      <c r="W152" s="4"/>
      <c r="X152" s="4"/>
      <c r="Y152" s="4"/>
      <c r="Z152" s="4"/>
      <c r="AA152" s="16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5"/>
      <c r="S153" s="4"/>
      <c r="T153" s="4"/>
      <c r="U153" s="4"/>
      <c r="V153" s="4"/>
      <c r="W153" s="4"/>
      <c r="X153" s="4"/>
      <c r="Y153" s="4"/>
      <c r="Z153" s="4"/>
      <c r="AA153" s="16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5"/>
      <c r="S154" s="4"/>
      <c r="T154" s="4"/>
      <c r="U154" s="4"/>
      <c r="V154" s="4"/>
      <c r="W154" s="4"/>
      <c r="X154" s="4"/>
      <c r="Y154" s="4"/>
      <c r="Z154" s="4"/>
      <c r="AA154" s="16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5"/>
      <c r="S155" s="4"/>
      <c r="T155" s="4"/>
      <c r="U155" s="4"/>
      <c r="V155" s="4"/>
      <c r="W155" s="4"/>
      <c r="X155" s="4"/>
      <c r="Y155" s="4"/>
      <c r="Z155" s="4"/>
      <c r="AA155" s="16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5"/>
      <c r="S156" s="4"/>
      <c r="T156" s="4"/>
      <c r="U156" s="4"/>
      <c r="V156" s="4"/>
      <c r="W156" s="4"/>
      <c r="X156" s="4"/>
      <c r="Y156" s="4"/>
      <c r="Z156" s="4"/>
      <c r="AA156" s="16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5"/>
      <c r="S157" s="4"/>
      <c r="T157" s="4"/>
      <c r="U157" s="4"/>
      <c r="V157" s="4"/>
      <c r="W157" s="4"/>
      <c r="X157" s="4"/>
      <c r="Y157" s="4"/>
      <c r="Z157" s="4"/>
      <c r="AA157" s="16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5"/>
      <c r="S158" s="4"/>
      <c r="T158" s="4"/>
      <c r="U158" s="4"/>
      <c r="V158" s="4"/>
      <c r="W158" s="4"/>
      <c r="X158" s="4"/>
      <c r="Y158" s="4"/>
      <c r="Z158" s="4"/>
      <c r="AA158" s="16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5"/>
      <c r="S159" s="4"/>
      <c r="T159" s="4"/>
      <c r="U159" s="4"/>
      <c r="V159" s="4"/>
      <c r="W159" s="4"/>
      <c r="X159" s="4"/>
      <c r="Y159" s="4"/>
      <c r="Z159" s="4"/>
      <c r="AA159" s="16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5"/>
      <c r="S160" s="4"/>
      <c r="T160" s="4"/>
      <c r="U160" s="4"/>
      <c r="V160" s="4"/>
      <c r="W160" s="4"/>
      <c r="X160" s="4"/>
      <c r="Y160" s="4"/>
      <c r="Z160" s="4"/>
      <c r="AA160" s="16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5"/>
      <c r="S161" s="4"/>
      <c r="T161" s="4"/>
      <c r="U161" s="4"/>
      <c r="V161" s="4"/>
      <c r="W161" s="4"/>
      <c r="X161" s="4"/>
      <c r="Y161" s="4"/>
      <c r="Z161" s="4"/>
      <c r="AA161" s="16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5"/>
      <c r="S162" s="4"/>
      <c r="T162" s="4"/>
      <c r="U162" s="4"/>
      <c r="V162" s="4"/>
      <c r="W162" s="4"/>
      <c r="X162" s="4"/>
      <c r="Y162" s="4"/>
      <c r="Z162" s="4"/>
      <c r="AA162" s="16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5"/>
      <c r="S163" s="4"/>
      <c r="T163" s="4"/>
      <c r="U163" s="4"/>
      <c r="V163" s="4"/>
      <c r="W163" s="4"/>
      <c r="X163" s="4"/>
      <c r="Y163" s="4"/>
      <c r="Z163" s="4"/>
      <c r="AA163" s="16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5"/>
      <c r="S164" s="4"/>
      <c r="T164" s="4"/>
      <c r="U164" s="4"/>
      <c r="V164" s="4"/>
      <c r="W164" s="4"/>
      <c r="X164" s="4"/>
      <c r="Y164" s="4"/>
      <c r="Z164" s="4"/>
      <c r="AA164" s="16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5"/>
      <c r="S165" s="4"/>
      <c r="T165" s="4"/>
      <c r="U165" s="4"/>
      <c r="V165" s="4"/>
      <c r="W165" s="4"/>
      <c r="X165" s="4"/>
      <c r="Y165" s="4"/>
      <c r="Z165" s="4"/>
      <c r="AA165" s="16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5"/>
      <c r="S166" s="4"/>
      <c r="T166" s="4"/>
      <c r="U166" s="4"/>
      <c r="V166" s="4"/>
      <c r="W166" s="4"/>
      <c r="X166" s="4"/>
      <c r="Y166" s="4"/>
      <c r="Z166" s="4"/>
      <c r="AA166" s="16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5"/>
      <c r="S167" s="4"/>
      <c r="T167" s="4"/>
      <c r="U167" s="4"/>
      <c r="V167" s="4"/>
      <c r="W167" s="4"/>
      <c r="X167" s="4"/>
      <c r="Y167" s="4"/>
      <c r="Z167" s="4"/>
      <c r="AA167" s="16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5"/>
      <c r="S168" s="4"/>
      <c r="T168" s="4"/>
      <c r="U168" s="4"/>
      <c r="V168" s="4"/>
      <c r="W168" s="4"/>
      <c r="X168" s="4"/>
      <c r="Y168" s="4"/>
      <c r="Z168" s="4"/>
      <c r="AA168" s="16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5"/>
      <c r="S169" s="4"/>
      <c r="T169" s="4"/>
      <c r="U169" s="4"/>
      <c r="V169" s="4"/>
      <c r="W169" s="4"/>
      <c r="X169" s="4"/>
      <c r="Y169" s="4"/>
      <c r="Z169" s="4"/>
      <c r="AA169" s="16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5"/>
      <c r="S170" s="4"/>
      <c r="T170" s="4"/>
      <c r="U170" s="4"/>
      <c r="V170" s="4"/>
      <c r="W170" s="4"/>
      <c r="X170" s="4"/>
      <c r="Y170" s="4"/>
      <c r="Z170" s="4"/>
      <c r="AA170" s="16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5"/>
      <c r="S171" s="4"/>
      <c r="T171" s="4"/>
      <c r="U171" s="4"/>
      <c r="V171" s="4"/>
      <c r="W171" s="4"/>
      <c r="X171" s="4"/>
      <c r="Y171" s="4"/>
      <c r="Z171" s="4"/>
      <c r="AA171" s="16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5"/>
      <c r="S172" s="4"/>
      <c r="T172" s="4"/>
      <c r="U172" s="4"/>
      <c r="V172" s="4"/>
      <c r="W172" s="4"/>
      <c r="X172" s="4"/>
      <c r="Y172" s="4"/>
      <c r="Z172" s="4"/>
      <c r="AA172" s="16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5"/>
      <c r="S173" s="4"/>
      <c r="T173" s="4"/>
      <c r="U173" s="4"/>
      <c r="V173" s="4"/>
      <c r="W173" s="4"/>
      <c r="X173" s="4"/>
      <c r="Y173" s="4"/>
      <c r="Z173" s="4"/>
      <c r="AA173" s="16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5"/>
      <c r="S174" s="4"/>
      <c r="T174" s="4"/>
      <c r="U174" s="4"/>
      <c r="V174" s="4"/>
      <c r="W174" s="4"/>
      <c r="X174" s="4"/>
      <c r="Y174" s="4"/>
      <c r="Z174" s="4"/>
      <c r="AA174" s="16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5"/>
      <c r="S175" s="4"/>
      <c r="T175" s="4"/>
      <c r="U175" s="4"/>
      <c r="V175" s="4"/>
      <c r="W175" s="4"/>
      <c r="X175" s="4"/>
      <c r="Y175" s="4"/>
      <c r="Z175" s="4"/>
      <c r="AA175" s="16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5"/>
      <c r="S176" s="4"/>
      <c r="T176" s="4"/>
      <c r="U176" s="4"/>
      <c r="V176" s="4"/>
      <c r="W176" s="4"/>
      <c r="X176" s="4"/>
      <c r="Y176" s="4"/>
      <c r="Z176" s="4"/>
      <c r="AA176" s="16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5"/>
      <c r="S177" s="4"/>
      <c r="T177" s="4"/>
      <c r="U177" s="4"/>
      <c r="V177" s="4"/>
      <c r="W177" s="4"/>
      <c r="X177" s="4"/>
      <c r="Y177" s="4"/>
      <c r="Z177" s="4"/>
      <c r="AA177" s="16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5"/>
      <c r="S178" s="4"/>
      <c r="T178" s="4"/>
      <c r="U178" s="4"/>
      <c r="V178" s="4"/>
      <c r="W178" s="4"/>
      <c r="X178" s="4"/>
      <c r="Y178" s="4"/>
      <c r="Z178" s="4"/>
      <c r="AA178" s="16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5"/>
      <c r="S179" s="4"/>
      <c r="T179" s="4"/>
      <c r="U179" s="4"/>
      <c r="V179" s="4"/>
      <c r="W179" s="4"/>
      <c r="X179" s="4"/>
      <c r="Y179" s="4"/>
      <c r="Z179" s="4"/>
      <c r="AA179" s="16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5"/>
      <c r="S180" s="4"/>
      <c r="T180" s="4"/>
      <c r="U180" s="4"/>
      <c r="V180" s="4"/>
      <c r="W180" s="4"/>
      <c r="X180" s="4"/>
      <c r="Y180" s="4"/>
      <c r="Z180" s="4"/>
      <c r="AA180" s="16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5"/>
      <c r="S181" s="4"/>
      <c r="T181" s="4"/>
      <c r="U181" s="4"/>
      <c r="V181" s="4"/>
      <c r="W181" s="4"/>
      <c r="X181" s="4"/>
      <c r="Y181" s="4"/>
      <c r="Z181" s="4"/>
      <c r="AA181" s="16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5"/>
      <c r="S182" s="4"/>
      <c r="T182" s="4"/>
      <c r="U182" s="4"/>
      <c r="V182" s="4"/>
      <c r="W182" s="4"/>
      <c r="X182" s="4"/>
      <c r="Y182" s="4"/>
      <c r="Z182" s="4"/>
      <c r="AA182" s="16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5"/>
      <c r="S183" s="4"/>
      <c r="T183" s="4"/>
      <c r="U183" s="4"/>
      <c r="V183" s="4"/>
      <c r="W183" s="4"/>
      <c r="X183" s="4"/>
      <c r="Y183" s="4"/>
      <c r="Z183" s="4"/>
      <c r="AA183" s="16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5"/>
      <c r="S184" s="4"/>
      <c r="T184" s="4"/>
      <c r="U184" s="4"/>
      <c r="V184" s="4"/>
      <c r="W184" s="4"/>
      <c r="X184" s="4"/>
      <c r="Y184" s="4"/>
      <c r="Z184" s="4"/>
      <c r="AA184" s="16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5"/>
      <c r="S185" s="4"/>
      <c r="T185" s="4"/>
      <c r="U185" s="4"/>
      <c r="V185" s="4"/>
      <c r="W185" s="4"/>
      <c r="X185" s="4"/>
      <c r="Y185" s="4"/>
      <c r="Z185" s="4"/>
      <c r="AA185" s="16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5"/>
      <c r="S186" s="4"/>
      <c r="T186" s="4"/>
      <c r="U186" s="4"/>
      <c r="V186" s="4"/>
      <c r="W186" s="4"/>
      <c r="X186" s="4"/>
      <c r="Y186" s="4"/>
      <c r="Z186" s="4"/>
      <c r="AA186" s="16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5"/>
      <c r="S187" s="4"/>
      <c r="T187" s="4"/>
      <c r="U187" s="4"/>
      <c r="V187" s="4"/>
      <c r="W187" s="4"/>
      <c r="X187" s="4"/>
      <c r="Y187" s="4"/>
      <c r="Z187" s="4"/>
      <c r="AA187" s="16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5"/>
      <c r="S188" s="4"/>
      <c r="T188" s="4"/>
      <c r="U188" s="4"/>
      <c r="V188" s="4"/>
      <c r="W188" s="4"/>
      <c r="X188" s="4"/>
      <c r="Y188" s="4"/>
      <c r="Z188" s="4"/>
      <c r="AA188" s="16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5"/>
      <c r="S189" s="4"/>
      <c r="T189" s="4"/>
      <c r="U189" s="4"/>
      <c r="V189" s="4"/>
      <c r="W189" s="4"/>
      <c r="X189" s="4"/>
      <c r="Y189" s="4"/>
      <c r="Z189" s="4"/>
      <c r="AA189" s="16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5"/>
      <c r="S190" s="4"/>
      <c r="T190" s="4"/>
      <c r="U190" s="4"/>
      <c r="V190" s="4"/>
      <c r="W190" s="4"/>
      <c r="X190" s="4"/>
      <c r="Y190" s="4"/>
      <c r="Z190" s="4"/>
      <c r="AA190" s="16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5"/>
      <c r="S191" s="4"/>
      <c r="T191" s="4"/>
      <c r="U191" s="4"/>
      <c r="V191" s="4"/>
      <c r="W191" s="4"/>
      <c r="X191" s="4"/>
      <c r="Y191" s="4"/>
      <c r="Z191" s="4"/>
      <c r="AA191" s="16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5"/>
      <c r="S192" s="4"/>
      <c r="T192" s="4"/>
      <c r="U192" s="4"/>
      <c r="V192" s="4"/>
      <c r="W192" s="4"/>
      <c r="X192" s="4"/>
      <c r="Y192" s="4"/>
      <c r="Z192" s="4"/>
      <c r="AA192" s="16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5"/>
      <c r="S193" s="4"/>
      <c r="T193" s="4"/>
      <c r="U193" s="4"/>
      <c r="V193" s="4"/>
      <c r="W193" s="4"/>
      <c r="X193" s="4"/>
      <c r="Y193" s="4"/>
      <c r="Z193" s="4"/>
      <c r="AA193" s="16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5"/>
      <c r="S194" s="4"/>
      <c r="T194" s="4"/>
      <c r="U194" s="4"/>
      <c r="V194" s="4"/>
      <c r="W194" s="4"/>
      <c r="X194" s="4"/>
      <c r="Y194" s="4"/>
      <c r="Z194" s="4"/>
      <c r="AA194" s="16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5"/>
      <c r="S195" s="4"/>
      <c r="T195" s="4"/>
      <c r="U195" s="4"/>
      <c r="V195" s="4"/>
      <c r="W195" s="4"/>
      <c r="X195" s="4"/>
      <c r="Y195" s="4"/>
      <c r="Z195" s="4"/>
      <c r="AA195" s="16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5"/>
      <c r="S196" s="4"/>
      <c r="T196" s="4"/>
      <c r="U196" s="4"/>
      <c r="V196" s="4"/>
      <c r="W196" s="4"/>
      <c r="X196" s="4"/>
      <c r="Y196" s="4"/>
      <c r="Z196" s="4"/>
      <c r="AA196" s="16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5"/>
      <c r="S197" s="4"/>
      <c r="T197" s="4"/>
      <c r="U197" s="4"/>
      <c r="V197" s="4"/>
      <c r="W197" s="4"/>
      <c r="X197" s="4"/>
      <c r="Y197" s="4"/>
      <c r="Z197" s="4"/>
      <c r="AA197" s="16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5"/>
      <c r="S198" s="4"/>
      <c r="T198" s="4"/>
      <c r="U198" s="4"/>
      <c r="V198" s="4"/>
      <c r="W198" s="4"/>
      <c r="X198" s="4"/>
      <c r="Y198" s="4"/>
      <c r="Z198" s="4"/>
      <c r="AA198" s="16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5"/>
      <c r="S199" s="4"/>
      <c r="T199" s="4"/>
      <c r="U199" s="4"/>
      <c r="V199" s="4"/>
      <c r="W199" s="4"/>
      <c r="X199" s="4"/>
      <c r="Y199" s="4"/>
      <c r="Z199" s="4"/>
      <c r="AA199" s="16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5"/>
      <c r="S200" s="4"/>
      <c r="T200" s="4"/>
      <c r="U200" s="4"/>
      <c r="V200" s="4"/>
      <c r="W200" s="4"/>
      <c r="X200" s="4"/>
      <c r="Y200" s="4"/>
      <c r="Z200" s="4"/>
      <c r="AA200" s="16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5"/>
      <c r="S201" s="4"/>
      <c r="T201" s="4"/>
      <c r="U201" s="4"/>
      <c r="V201" s="4"/>
      <c r="W201" s="4"/>
      <c r="X201" s="4"/>
      <c r="Y201" s="4"/>
      <c r="Z201" s="4"/>
      <c r="AA201" s="16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5"/>
      <c r="S202" s="4"/>
      <c r="T202" s="4"/>
      <c r="U202" s="4"/>
      <c r="V202" s="4"/>
      <c r="W202" s="4"/>
      <c r="X202" s="4"/>
      <c r="Y202" s="4"/>
      <c r="Z202" s="4"/>
      <c r="AA202" s="16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5"/>
      <c r="S203" s="4"/>
      <c r="T203" s="4"/>
      <c r="U203" s="4"/>
      <c r="V203" s="4"/>
      <c r="W203" s="4"/>
      <c r="X203" s="4"/>
      <c r="Y203" s="4"/>
      <c r="Z203" s="4"/>
      <c r="AA203" s="16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5"/>
      <c r="S204" s="4"/>
      <c r="T204" s="4"/>
      <c r="U204" s="4"/>
      <c r="V204" s="4"/>
      <c r="W204" s="4"/>
      <c r="X204" s="4"/>
      <c r="Y204" s="4"/>
      <c r="Z204" s="4"/>
      <c r="AA204" s="16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5"/>
      <c r="S205" s="4"/>
      <c r="T205" s="4"/>
      <c r="U205" s="4"/>
      <c r="V205" s="4"/>
      <c r="W205" s="4"/>
      <c r="X205" s="4"/>
      <c r="Y205" s="4"/>
      <c r="Z205" s="4"/>
      <c r="AA205" s="16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5"/>
      <c r="S206" s="4"/>
      <c r="T206" s="4"/>
      <c r="U206" s="4"/>
      <c r="V206" s="4"/>
      <c r="W206" s="4"/>
      <c r="X206" s="4"/>
      <c r="Y206" s="4"/>
      <c r="Z206" s="4"/>
      <c r="AA206" s="16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5"/>
      <c r="S207" s="4"/>
      <c r="T207" s="4"/>
      <c r="U207" s="4"/>
      <c r="V207" s="4"/>
      <c r="W207" s="4"/>
      <c r="X207" s="4"/>
      <c r="Y207" s="4"/>
      <c r="Z207" s="4"/>
      <c r="AA207" s="16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5"/>
      <c r="S208" s="4"/>
      <c r="T208" s="4"/>
      <c r="U208" s="4"/>
      <c r="V208" s="4"/>
      <c r="W208" s="4"/>
      <c r="X208" s="4"/>
      <c r="Y208" s="4"/>
      <c r="Z208" s="4"/>
      <c r="AA208" s="16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5"/>
      <c r="S209" s="4"/>
      <c r="T209" s="4"/>
      <c r="U209" s="4"/>
      <c r="V209" s="4"/>
      <c r="W209" s="4"/>
      <c r="X209" s="4"/>
      <c r="Y209" s="4"/>
      <c r="Z209" s="4"/>
      <c r="AA209" s="16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5"/>
      <c r="S210" s="4"/>
      <c r="T210" s="4"/>
      <c r="U210" s="4"/>
      <c r="V210" s="4"/>
      <c r="W210" s="4"/>
      <c r="X210" s="4"/>
      <c r="Y210" s="4"/>
      <c r="Z210" s="4"/>
      <c r="AA210" s="16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5"/>
      <c r="S211" s="4"/>
      <c r="T211" s="4"/>
      <c r="U211" s="4"/>
      <c r="V211" s="4"/>
      <c r="W211" s="4"/>
      <c r="X211" s="4"/>
      <c r="Y211" s="4"/>
      <c r="Z211" s="4"/>
      <c r="AA211" s="16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5"/>
      <c r="S212" s="4"/>
      <c r="T212" s="4"/>
      <c r="U212" s="4"/>
      <c r="V212" s="4"/>
      <c r="W212" s="4"/>
      <c r="X212" s="4"/>
      <c r="Y212" s="4"/>
      <c r="Z212" s="4"/>
      <c r="AA212" s="16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5"/>
      <c r="S213" s="4"/>
      <c r="T213" s="4"/>
      <c r="U213" s="4"/>
      <c r="V213" s="4"/>
      <c r="W213" s="4"/>
      <c r="X213" s="4"/>
      <c r="Y213" s="4"/>
      <c r="Z213" s="4"/>
      <c r="AA213" s="16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5"/>
      <c r="S214" s="4"/>
      <c r="T214" s="4"/>
      <c r="U214" s="4"/>
      <c r="V214" s="4"/>
      <c r="W214" s="4"/>
      <c r="X214" s="4"/>
      <c r="Y214" s="4"/>
      <c r="Z214" s="4"/>
      <c r="AA214" s="16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5"/>
      <c r="S215" s="4"/>
      <c r="T215" s="4"/>
      <c r="U215" s="4"/>
      <c r="V215" s="4"/>
      <c r="W215" s="4"/>
      <c r="X215" s="4"/>
      <c r="Y215" s="4"/>
      <c r="Z215" s="4"/>
      <c r="AA215" s="16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5"/>
      <c r="S216" s="4"/>
      <c r="T216" s="4"/>
      <c r="U216" s="4"/>
      <c r="V216" s="4"/>
      <c r="W216" s="4"/>
      <c r="X216" s="4"/>
      <c r="Y216" s="4"/>
      <c r="Z216" s="4"/>
      <c r="AA216" s="16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5"/>
      <c r="S217" s="4"/>
      <c r="T217" s="4"/>
      <c r="U217" s="4"/>
      <c r="V217" s="4"/>
      <c r="W217" s="4"/>
      <c r="X217" s="4"/>
      <c r="Y217" s="4"/>
      <c r="Z217" s="4"/>
      <c r="AA217" s="16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5"/>
      <c r="S218" s="4"/>
      <c r="T218" s="4"/>
      <c r="U218" s="4"/>
      <c r="V218" s="4"/>
      <c r="W218" s="4"/>
      <c r="X218" s="4"/>
      <c r="Y218" s="4"/>
      <c r="Z218" s="4"/>
      <c r="AA218" s="16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5"/>
      <c r="S219" s="4"/>
      <c r="T219" s="4"/>
      <c r="U219" s="4"/>
      <c r="V219" s="4"/>
      <c r="W219" s="4"/>
      <c r="X219" s="4"/>
      <c r="Y219" s="4"/>
      <c r="Z219" s="4"/>
      <c r="AA219" s="16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5"/>
      <c r="S220" s="4"/>
      <c r="T220" s="4"/>
      <c r="U220" s="4"/>
      <c r="V220" s="4"/>
      <c r="W220" s="4"/>
      <c r="X220" s="4"/>
      <c r="Y220" s="4"/>
      <c r="Z220" s="4"/>
      <c r="AA220" s="16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5"/>
      <c r="S221" s="4"/>
      <c r="T221" s="4"/>
      <c r="U221" s="4"/>
      <c r="V221" s="4"/>
      <c r="W221" s="4"/>
      <c r="X221" s="4"/>
      <c r="Y221" s="4"/>
      <c r="Z221" s="4"/>
      <c r="AA221" s="16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5"/>
      <c r="S222" s="4"/>
      <c r="T222" s="4"/>
      <c r="U222" s="4"/>
      <c r="V222" s="4"/>
      <c r="W222" s="4"/>
      <c r="X222" s="4"/>
      <c r="Y222" s="4"/>
      <c r="Z222" s="4"/>
      <c r="AA222" s="16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5"/>
      <c r="S223" s="4"/>
      <c r="T223" s="4"/>
      <c r="U223" s="4"/>
      <c r="V223" s="4"/>
      <c r="W223" s="4"/>
      <c r="X223" s="4"/>
      <c r="Y223" s="4"/>
      <c r="Z223" s="4"/>
      <c r="AA223" s="16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5"/>
      <c r="S224" s="4"/>
      <c r="T224" s="4"/>
      <c r="U224" s="4"/>
      <c r="V224" s="4"/>
      <c r="W224" s="4"/>
      <c r="X224" s="4"/>
      <c r="Y224" s="4"/>
      <c r="Z224" s="4"/>
      <c r="AA224" s="16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5"/>
      <c r="S225" s="4"/>
      <c r="T225" s="4"/>
      <c r="U225" s="4"/>
      <c r="V225" s="4"/>
      <c r="W225" s="4"/>
      <c r="X225" s="4"/>
      <c r="Y225" s="4"/>
      <c r="Z225" s="4"/>
      <c r="AA225" s="16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5"/>
      <c r="S226" s="4"/>
      <c r="T226" s="4"/>
      <c r="U226" s="4"/>
      <c r="V226" s="4"/>
      <c r="W226" s="4"/>
      <c r="X226" s="4"/>
      <c r="Y226" s="4"/>
      <c r="Z226" s="4"/>
      <c r="AA226" s="16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5"/>
      <c r="S227" s="4"/>
      <c r="T227" s="4"/>
      <c r="U227" s="4"/>
      <c r="V227" s="4"/>
      <c r="W227" s="4"/>
      <c r="X227" s="4"/>
      <c r="Y227" s="4"/>
      <c r="Z227" s="4"/>
      <c r="AA227" s="16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5"/>
      <c r="S228" s="4"/>
      <c r="T228" s="4"/>
      <c r="U228" s="4"/>
      <c r="V228" s="4"/>
      <c r="W228" s="4"/>
      <c r="X228" s="4"/>
      <c r="Y228" s="4"/>
      <c r="Z228" s="4"/>
      <c r="AA228" s="16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5"/>
      <c r="S229" s="4"/>
      <c r="T229" s="4"/>
      <c r="U229" s="4"/>
      <c r="V229" s="4"/>
      <c r="W229" s="4"/>
      <c r="X229" s="4"/>
      <c r="Y229" s="4"/>
      <c r="Z229" s="4"/>
      <c r="AA229" s="16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5"/>
      <c r="S230" s="4"/>
      <c r="T230" s="4"/>
      <c r="U230" s="4"/>
      <c r="V230" s="4"/>
      <c r="W230" s="4"/>
      <c r="X230" s="4"/>
      <c r="Y230" s="4"/>
      <c r="Z230" s="4"/>
      <c r="AA230" s="16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5"/>
      <c r="S231" s="4"/>
      <c r="T231" s="4"/>
      <c r="U231" s="4"/>
      <c r="V231" s="4"/>
      <c r="W231" s="4"/>
      <c r="X231" s="4"/>
      <c r="Y231" s="4"/>
      <c r="Z231" s="4"/>
      <c r="AA231" s="16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5"/>
      <c r="S232" s="4"/>
      <c r="T232" s="4"/>
      <c r="U232" s="4"/>
      <c r="V232" s="4"/>
      <c r="W232" s="4"/>
      <c r="X232" s="4"/>
      <c r="Y232" s="4"/>
      <c r="Z232" s="4"/>
      <c r="AA232" s="16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5"/>
      <c r="S233" s="4"/>
      <c r="T233" s="4"/>
      <c r="U233" s="4"/>
      <c r="V233" s="4"/>
      <c r="W233" s="4"/>
      <c r="X233" s="4"/>
      <c r="Y233" s="4"/>
      <c r="Z233" s="4"/>
      <c r="AA233" s="16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5"/>
      <c r="S234" s="4"/>
      <c r="T234" s="4"/>
      <c r="U234" s="4"/>
      <c r="V234" s="4"/>
      <c r="W234" s="4"/>
      <c r="X234" s="4"/>
      <c r="Y234" s="4"/>
      <c r="Z234" s="4"/>
      <c r="AA234" s="16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5"/>
      <c r="S235" s="4"/>
      <c r="T235" s="4"/>
      <c r="U235" s="4"/>
      <c r="V235" s="4"/>
      <c r="W235" s="4"/>
      <c r="X235" s="4"/>
      <c r="Y235" s="4"/>
      <c r="Z235" s="4"/>
      <c r="AA235" s="16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5"/>
      <c r="S236" s="4"/>
      <c r="T236" s="4"/>
      <c r="U236" s="4"/>
      <c r="V236" s="4"/>
      <c r="W236" s="4"/>
      <c r="X236" s="4"/>
      <c r="Y236" s="4"/>
      <c r="Z236" s="4"/>
      <c r="AA236" s="16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5"/>
      <c r="S237" s="4"/>
      <c r="T237" s="4"/>
      <c r="U237" s="4"/>
      <c r="V237" s="4"/>
      <c r="W237" s="4"/>
      <c r="X237" s="4"/>
      <c r="Y237" s="4"/>
      <c r="Z237" s="4"/>
      <c r="AA237" s="16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5"/>
      <c r="S238" s="4"/>
      <c r="T238" s="4"/>
      <c r="U238" s="4"/>
      <c r="V238" s="4"/>
      <c r="W238" s="4"/>
      <c r="X238" s="4"/>
      <c r="Y238" s="4"/>
      <c r="Z238" s="4"/>
      <c r="AA238" s="16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5"/>
      <c r="S239" s="4"/>
      <c r="T239" s="4"/>
      <c r="U239" s="4"/>
      <c r="V239" s="4"/>
      <c r="W239" s="4"/>
      <c r="X239" s="4"/>
      <c r="Y239" s="4"/>
      <c r="Z239" s="4"/>
      <c r="AA239" s="16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5"/>
      <c r="S240" s="4"/>
      <c r="T240" s="4"/>
      <c r="U240" s="4"/>
      <c r="V240" s="4"/>
      <c r="W240" s="4"/>
      <c r="X240" s="4"/>
      <c r="Y240" s="4"/>
      <c r="Z240" s="4"/>
      <c r="AA240" s="16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5"/>
      <c r="S241" s="4"/>
      <c r="T241" s="4"/>
      <c r="U241" s="4"/>
      <c r="V241" s="4"/>
      <c r="W241" s="4"/>
      <c r="X241" s="4"/>
      <c r="Y241" s="4"/>
      <c r="Z241" s="4"/>
      <c r="AA241" s="16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5"/>
      <c r="S242" s="4"/>
      <c r="T242" s="4"/>
      <c r="U242" s="4"/>
      <c r="V242" s="4"/>
      <c r="W242" s="4"/>
      <c r="X242" s="4"/>
      <c r="Y242" s="4"/>
      <c r="Z242" s="4"/>
      <c r="AA242" s="16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5"/>
      <c r="S243" s="4"/>
      <c r="T243" s="4"/>
      <c r="U243" s="4"/>
      <c r="V243" s="4"/>
      <c r="W243" s="4"/>
      <c r="X243" s="4"/>
      <c r="Y243" s="4"/>
      <c r="Z243" s="4"/>
      <c r="AA243" s="16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5"/>
      <c r="S244" s="4"/>
      <c r="T244" s="4"/>
      <c r="U244" s="4"/>
      <c r="V244" s="4"/>
      <c r="W244" s="4"/>
      <c r="X244" s="4"/>
      <c r="Y244" s="4"/>
      <c r="Z244" s="4"/>
      <c r="AA244" s="16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5"/>
      <c r="S245" s="4"/>
      <c r="T245" s="4"/>
      <c r="U245" s="4"/>
      <c r="V245" s="4"/>
      <c r="W245" s="4"/>
      <c r="X245" s="4"/>
      <c r="Y245" s="4"/>
      <c r="Z245" s="4"/>
      <c r="AA245" s="16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5"/>
      <c r="S246" s="4"/>
      <c r="T246" s="4"/>
      <c r="U246" s="4"/>
      <c r="V246" s="4"/>
      <c r="W246" s="4"/>
      <c r="X246" s="4"/>
      <c r="Y246" s="4"/>
      <c r="Z246" s="4"/>
      <c r="AA246" s="16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5"/>
      <c r="S247" s="4"/>
      <c r="T247" s="4"/>
      <c r="U247" s="4"/>
      <c r="V247" s="4"/>
      <c r="W247" s="4"/>
      <c r="X247" s="4"/>
      <c r="Y247" s="4"/>
      <c r="Z247" s="4"/>
      <c r="AA247" s="16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5"/>
      <c r="S248" s="4"/>
      <c r="T248" s="4"/>
      <c r="U248" s="4"/>
      <c r="V248" s="4"/>
      <c r="W248" s="4"/>
      <c r="X248" s="4"/>
      <c r="Y248" s="4"/>
      <c r="Z248" s="4"/>
      <c r="AA248" s="16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5"/>
      <c r="S249" s="4"/>
      <c r="T249" s="4"/>
      <c r="U249" s="4"/>
      <c r="V249" s="4"/>
      <c r="W249" s="4"/>
      <c r="X249" s="4"/>
      <c r="Y249" s="4"/>
      <c r="Z249" s="4"/>
      <c r="AA249" s="16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5"/>
      <c r="S250" s="4"/>
      <c r="T250" s="4"/>
      <c r="U250" s="4"/>
      <c r="V250" s="4"/>
      <c r="W250" s="4"/>
      <c r="X250" s="4"/>
      <c r="Y250" s="4"/>
      <c r="Z250" s="4"/>
      <c r="AA250" s="16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5"/>
      <c r="S251" s="4"/>
      <c r="T251" s="4"/>
      <c r="U251" s="4"/>
      <c r="V251" s="4"/>
      <c r="W251" s="4"/>
      <c r="X251" s="4"/>
      <c r="Y251" s="4"/>
      <c r="Z251" s="4"/>
      <c r="AA251" s="16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5"/>
      <c r="S252" s="4"/>
      <c r="T252" s="4"/>
      <c r="U252" s="4"/>
      <c r="V252" s="4"/>
      <c r="W252" s="4"/>
      <c r="X252" s="4"/>
      <c r="Y252" s="4"/>
      <c r="Z252" s="4"/>
      <c r="AA252" s="16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5"/>
      <c r="S253" s="4"/>
      <c r="T253" s="4"/>
      <c r="U253" s="4"/>
      <c r="V253" s="4"/>
      <c r="W253" s="4"/>
      <c r="X253" s="4"/>
      <c r="Y253" s="4"/>
      <c r="Z253" s="4"/>
      <c r="AA253" s="16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5"/>
      <c r="S254" s="4"/>
      <c r="T254" s="4"/>
      <c r="U254" s="4"/>
      <c r="V254" s="4"/>
      <c r="W254" s="4"/>
      <c r="X254" s="4"/>
      <c r="Y254" s="4"/>
      <c r="Z254" s="4"/>
      <c r="AA254" s="16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5"/>
      <c r="S255" s="4"/>
      <c r="T255" s="4"/>
      <c r="U255" s="4"/>
      <c r="V255" s="4"/>
      <c r="W255" s="4"/>
      <c r="X255" s="4"/>
      <c r="Y255" s="4"/>
      <c r="Z255" s="4"/>
      <c r="AA255" s="16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5"/>
      <c r="S256" s="4"/>
      <c r="T256" s="4"/>
      <c r="U256" s="4"/>
      <c r="V256" s="4"/>
      <c r="W256" s="4"/>
      <c r="X256" s="4"/>
      <c r="Y256" s="4"/>
      <c r="Z256" s="4"/>
      <c r="AA256" s="16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5"/>
      <c r="S257" s="4"/>
      <c r="T257" s="4"/>
      <c r="U257" s="4"/>
      <c r="V257" s="4"/>
      <c r="W257" s="4"/>
      <c r="X257" s="4"/>
      <c r="Y257" s="4"/>
      <c r="Z257" s="4"/>
      <c r="AA257" s="16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5"/>
      <c r="S258" s="4"/>
      <c r="T258" s="4"/>
      <c r="U258" s="4"/>
      <c r="V258" s="4"/>
      <c r="W258" s="4"/>
      <c r="X258" s="4"/>
      <c r="Y258" s="4"/>
      <c r="Z258" s="4"/>
      <c r="AA258" s="16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5"/>
      <c r="S259" s="4"/>
      <c r="T259" s="4"/>
      <c r="U259" s="4"/>
      <c r="V259" s="4"/>
      <c r="W259" s="4"/>
      <c r="X259" s="4"/>
      <c r="Y259" s="4"/>
      <c r="Z259" s="4"/>
      <c r="AA259" s="16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5"/>
      <c r="S260" s="4"/>
      <c r="T260" s="4"/>
      <c r="U260" s="4"/>
      <c r="V260" s="4"/>
      <c r="W260" s="4"/>
      <c r="X260" s="4"/>
      <c r="Y260" s="4"/>
      <c r="Z260" s="4"/>
      <c r="AA260" s="16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5"/>
      <c r="S261" s="4"/>
      <c r="T261" s="4"/>
      <c r="U261" s="4"/>
      <c r="V261" s="4"/>
      <c r="W261" s="4"/>
      <c r="X261" s="4"/>
      <c r="Y261" s="4"/>
      <c r="Z261" s="4"/>
      <c r="AA261" s="16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5"/>
      <c r="S262" s="4"/>
      <c r="T262" s="4"/>
      <c r="U262" s="4"/>
      <c r="V262" s="4"/>
      <c r="W262" s="4"/>
      <c r="X262" s="4"/>
      <c r="Y262" s="4"/>
      <c r="Z262" s="4"/>
      <c r="AA262" s="16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5"/>
      <c r="S263" s="4"/>
      <c r="T263" s="4"/>
      <c r="U263" s="4"/>
      <c r="V263" s="4"/>
      <c r="W263" s="4"/>
      <c r="X263" s="4"/>
      <c r="Y263" s="4"/>
      <c r="Z263" s="4"/>
      <c r="AA263" s="16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5"/>
      <c r="S264" s="4"/>
      <c r="T264" s="4"/>
      <c r="U264" s="4"/>
      <c r="V264" s="4"/>
      <c r="W264" s="4"/>
      <c r="X264" s="4"/>
      <c r="Y264" s="4"/>
      <c r="Z264" s="4"/>
      <c r="AA264" s="16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5"/>
      <c r="S265" s="4"/>
      <c r="T265" s="4"/>
      <c r="U265" s="4"/>
      <c r="V265" s="4"/>
      <c r="W265" s="4"/>
      <c r="X265" s="4"/>
      <c r="Y265" s="4"/>
      <c r="Z265" s="4"/>
      <c r="AA265" s="16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5"/>
      <c r="S266" s="4"/>
      <c r="T266" s="4"/>
      <c r="U266" s="4"/>
      <c r="V266" s="4"/>
      <c r="W266" s="4"/>
      <c r="X266" s="4"/>
      <c r="Y266" s="4"/>
      <c r="Z266" s="4"/>
      <c r="AA266" s="16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5"/>
      <c r="S267" s="4"/>
      <c r="T267" s="4"/>
      <c r="U267" s="4"/>
      <c r="V267" s="4"/>
      <c r="W267" s="4"/>
      <c r="X267" s="4"/>
      <c r="Y267" s="4"/>
      <c r="Z267" s="4"/>
      <c r="AA267" s="16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5"/>
      <c r="S268" s="4"/>
      <c r="T268" s="4"/>
      <c r="U268" s="4"/>
      <c r="V268" s="4"/>
      <c r="W268" s="4"/>
      <c r="X268" s="4"/>
      <c r="Y268" s="4"/>
      <c r="Z268" s="4"/>
      <c r="AA268" s="16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5"/>
      <c r="S269" s="4"/>
      <c r="T269" s="4"/>
      <c r="U269" s="4"/>
      <c r="V269" s="4"/>
      <c r="W269" s="4"/>
      <c r="X269" s="4"/>
      <c r="Y269" s="4"/>
      <c r="Z269" s="4"/>
      <c r="AA269" s="16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5"/>
      <c r="S270" s="4"/>
      <c r="T270" s="4"/>
      <c r="U270" s="4"/>
      <c r="V270" s="4"/>
      <c r="W270" s="4"/>
      <c r="X270" s="4"/>
      <c r="Y270" s="4"/>
      <c r="Z270" s="4"/>
      <c r="AA270" s="16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5"/>
      <c r="S271" s="4"/>
      <c r="T271" s="4"/>
      <c r="U271" s="4"/>
      <c r="V271" s="4"/>
      <c r="W271" s="4"/>
      <c r="X271" s="4"/>
      <c r="Y271" s="4"/>
      <c r="Z271" s="4"/>
      <c r="AA271" s="16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5"/>
      <c r="S272" s="4"/>
      <c r="T272" s="4"/>
      <c r="U272" s="4"/>
      <c r="V272" s="4"/>
      <c r="W272" s="4"/>
      <c r="X272" s="4"/>
      <c r="Y272" s="4"/>
      <c r="Z272" s="4"/>
      <c r="AA272" s="16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5"/>
      <c r="S273" s="4"/>
      <c r="T273" s="4"/>
      <c r="U273" s="4"/>
      <c r="V273" s="4"/>
      <c r="W273" s="4"/>
      <c r="X273" s="4"/>
      <c r="Y273" s="4"/>
      <c r="Z273" s="4"/>
      <c r="AA273" s="16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5"/>
      <c r="S274" s="4"/>
      <c r="T274" s="4"/>
      <c r="U274" s="4"/>
      <c r="V274" s="4"/>
      <c r="W274" s="4"/>
      <c r="X274" s="4"/>
      <c r="Y274" s="4"/>
      <c r="Z274" s="4"/>
      <c r="AA274" s="16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5"/>
      <c r="S275" s="4"/>
      <c r="T275" s="4"/>
      <c r="U275" s="4"/>
      <c r="V275" s="4"/>
      <c r="W275" s="4"/>
      <c r="X275" s="4"/>
      <c r="Y275" s="4"/>
      <c r="Z275" s="4"/>
      <c r="AA275" s="16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5"/>
      <c r="S276" s="4"/>
      <c r="T276" s="4"/>
      <c r="U276" s="4"/>
      <c r="V276" s="4"/>
      <c r="W276" s="4"/>
      <c r="X276" s="4"/>
      <c r="Y276" s="4"/>
      <c r="Z276" s="4"/>
      <c r="AA276" s="16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5"/>
      <c r="S277" s="4"/>
      <c r="T277" s="4"/>
      <c r="U277" s="4"/>
      <c r="V277" s="4"/>
      <c r="W277" s="4"/>
      <c r="X277" s="4"/>
      <c r="Y277" s="4"/>
      <c r="Z277" s="4"/>
      <c r="AA277" s="16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5"/>
      <c r="S278" s="4"/>
      <c r="T278" s="4"/>
      <c r="U278" s="4"/>
      <c r="V278" s="4"/>
      <c r="W278" s="4"/>
      <c r="X278" s="4"/>
      <c r="Y278" s="4"/>
      <c r="Z278" s="4"/>
      <c r="AA278" s="16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5"/>
      <c r="S279" s="4"/>
      <c r="T279" s="4"/>
      <c r="U279" s="4"/>
      <c r="V279" s="4"/>
      <c r="W279" s="4"/>
      <c r="X279" s="4"/>
      <c r="Y279" s="4"/>
      <c r="Z279" s="4"/>
      <c r="AA279" s="16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5"/>
      <c r="S280" s="4"/>
      <c r="T280" s="4"/>
      <c r="U280" s="4"/>
      <c r="V280" s="4"/>
      <c r="W280" s="4"/>
      <c r="X280" s="4"/>
      <c r="Y280" s="4"/>
      <c r="Z280" s="4"/>
      <c r="AA280" s="16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5"/>
      <c r="S281" s="4"/>
      <c r="T281" s="4"/>
      <c r="U281" s="4"/>
      <c r="V281" s="4"/>
      <c r="W281" s="4"/>
      <c r="X281" s="4"/>
      <c r="Y281" s="4"/>
      <c r="Z281" s="4"/>
      <c r="AA281" s="16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5"/>
      <c r="S282" s="4"/>
      <c r="T282" s="4"/>
      <c r="U282" s="4"/>
      <c r="V282" s="4"/>
      <c r="W282" s="4"/>
      <c r="X282" s="4"/>
      <c r="Y282" s="4"/>
      <c r="Z282" s="4"/>
      <c r="AA282" s="16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5"/>
      <c r="S283" s="4"/>
      <c r="T283" s="4"/>
      <c r="U283" s="4"/>
      <c r="V283" s="4"/>
      <c r="W283" s="4"/>
      <c r="X283" s="4"/>
      <c r="Y283" s="4"/>
      <c r="Z283" s="4"/>
      <c r="AA283" s="16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5"/>
      <c r="S284" s="4"/>
      <c r="T284" s="4"/>
      <c r="U284" s="4"/>
      <c r="V284" s="4"/>
      <c r="W284" s="4"/>
      <c r="X284" s="4"/>
      <c r="Y284" s="4"/>
      <c r="Z284" s="4"/>
      <c r="AA284" s="16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5"/>
      <c r="S285" s="4"/>
      <c r="T285" s="4"/>
      <c r="U285" s="4"/>
      <c r="V285" s="4"/>
      <c r="W285" s="4"/>
      <c r="X285" s="4"/>
      <c r="Y285" s="4"/>
      <c r="Z285" s="4"/>
      <c r="AA285" s="16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5"/>
      <c r="S286" s="4"/>
      <c r="T286" s="4"/>
      <c r="U286" s="4"/>
      <c r="V286" s="4"/>
      <c r="W286" s="4"/>
      <c r="X286" s="4"/>
      <c r="Y286" s="4"/>
      <c r="Z286" s="4"/>
      <c r="AA286" s="16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5"/>
      <c r="S287" s="4"/>
      <c r="T287" s="4"/>
      <c r="U287" s="4"/>
      <c r="V287" s="4"/>
      <c r="W287" s="4"/>
      <c r="X287" s="4"/>
      <c r="Y287" s="4"/>
      <c r="Z287" s="4"/>
      <c r="AA287" s="16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5"/>
      <c r="S288" s="4"/>
      <c r="T288" s="4"/>
      <c r="U288" s="4"/>
      <c r="V288" s="4"/>
      <c r="W288" s="4"/>
      <c r="X288" s="4"/>
      <c r="Y288" s="4"/>
      <c r="Z288" s="4"/>
      <c r="AA288" s="16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5"/>
      <c r="S289" s="4"/>
      <c r="T289" s="4"/>
      <c r="U289" s="4"/>
      <c r="V289" s="4"/>
      <c r="W289" s="4"/>
      <c r="X289" s="4"/>
      <c r="Y289" s="4"/>
      <c r="Z289" s="4"/>
      <c r="AA289" s="16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5"/>
      <c r="S290" s="4"/>
      <c r="T290" s="4"/>
      <c r="U290" s="4"/>
      <c r="V290" s="4"/>
      <c r="W290" s="4"/>
      <c r="X290" s="4"/>
      <c r="Y290" s="4"/>
      <c r="Z290" s="4"/>
      <c r="AA290" s="16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5"/>
      <c r="S291" s="4"/>
      <c r="T291" s="4"/>
      <c r="U291" s="4"/>
      <c r="V291" s="4"/>
      <c r="W291" s="4"/>
      <c r="X291" s="4"/>
      <c r="Y291" s="4"/>
      <c r="Z291" s="4"/>
      <c r="AA291" s="16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5"/>
      <c r="S292" s="4"/>
      <c r="T292" s="4"/>
      <c r="U292" s="4"/>
      <c r="V292" s="4"/>
      <c r="W292" s="4"/>
      <c r="X292" s="4"/>
      <c r="Y292" s="4"/>
      <c r="Z292" s="4"/>
      <c r="AA292" s="16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5"/>
      <c r="S293" s="4"/>
      <c r="T293" s="4"/>
      <c r="U293" s="4"/>
      <c r="V293" s="4"/>
      <c r="W293" s="4"/>
      <c r="X293" s="4"/>
      <c r="Y293" s="4"/>
      <c r="Z293" s="4"/>
      <c r="AA293" s="16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5"/>
      <c r="S294" s="4"/>
      <c r="T294" s="4"/>
      <c r="U294" s="4"/>
      <c r="V294" s="4"/>
      <c r="W294" s="4"/>
      <c r="X294" s="4"/>
      <c r="Y294" s="4"/>
      <c r="Z294" s="4"/>
      <c r="AA294" s="16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5"/>
      <c r="S295" s="4"/>
      <c r="T295" s="4"/>
      <c r="U295" s="4"/>
      <c r="V295" s="4"/>
      <c r="W295" s="4"/>
      <c r="X295" s="4"/>
      <c r="Y295" s="4"/>
      <c r="Z295" s="4"/>
      <c r="AA295" s="16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5"/>
      <c r="S296" s="4"/>
      <c r="T296" s="4"/>
      <c r="U296" s="4"/>
      <c r="V296" s="4"/>
      <c r="W296" s="4"/>
      <c r="X296" s="4"/>
      <c r="Y296" s="4"/>
      <c r="Z296" s="4"/>
      <c r="AA296" s="16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5"/>
      <c r="S297" s="4"/>
      <c r="T297" s="4"/>
      <c r="U297" s="4"/>
      <c r="V297" s="4"/>
      <c r="W297" s="4"/>
      <c r="X297" s="4"/>
      <c r="Y297" s="4"/>
      <c r="Z297" s="4"/>
      <c r="AA297" s="16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5"/>
      <c r="S298" s="4"/>
      <c r="T298" s="4"/>
      <c r="U298" s="4"/>
      <c r="V298" s="4"/>
      <c r="W298" s="4"/>
      <c r="X298" s="4"/>
      <c r="Y298" s="4"/>
      <c r="Z298" s="4"/>
      <c r="AA298" s="16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5"/>
      <c r="S299" s="4"/>
      <c r="T299" s="4"/>
      <c r="U299" s="4"/>
      <c r="V299" s="4"/>
      <c r="W299" s="4"/>
      <c r="X299" s="4"/>
      <c r="Y299" s="4"/>
      <c r="Z299" s="4"/>
      <c r="AA299" s="16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5"/>
      <c r="S300" s="4"/>
      <c r="T300" s="4"/>
      <c r="U300" s="4"/>
      <c r="V300" s="4"/>
      <c r="W300" s="4"/>
      <c r="X300" s="4"/>
      <c r="Y300" s="4"/>
      <c r="Z300" s="4"/>
      <c r="AA300" s="16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5"/>
      <c r="S301" s="4"/>
      <c r="T301" s="4"/>
      <c r="U301" s="4"/>
      <c r="V301" s="4"/>
      <c r="W301" s="4"/>
      <c r="X301" s="4"/>
      <c r="Y301" s="4"/>
      <c r="Z301" s="4"/>
      <c r="AA301" s="16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5"/>
      <c r="S302" s="4"/>
      <c r="T302" s="4"/>
      <c r="U302" s="4"/>
      <c r="V302" s="4"/>
      <c r="W302" s="4"/>
      <c r="X302" s="4"/>
      <c r="Y302" s="4"/>
      <c r="Z302" s="4"/>
      <c r="AA302" s="16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5"/>
      <c r="S303" s="4"/>
      <c r="T303" s="4"/>
      <c r="U303" s="4"/>
      <c r="V303" s="4"/>
      <c r="W303" s="4"/>
      <c r="X303" s="4"/>
      <c r="Y303" s="4"/>
      <c r="Z303" s="4"/>
      <c r="AA303" s="16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5"/>
      <c r="S304" s="4"/>
      <c r="T304" s="4"/>
      <c r="U304" s="4"/>
      <c r="V304" s="4"/>
      <c r="W304" s="4"/>
      <c r="X304" s="4"/>
      <c r="Y304" s="4"/>
      <c r="Z304" s="4"/>
      <c r="AA304" s="16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5"/>
      <c r="S305" s="4"/>
      <c r="T305" s="4"/>
      <c r="U305" s="4"/>
      <c r="V305" s="4"/>
      <c r="W305" s="4"/>
      <c r="X305" s="4"/>
      <c r="Y305" s="4"/>
      <c r="Z305" s="4"/>
      <c r="AA305" s="16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5"/>
      <c r="S306" s="4"/>
      <c r="T306" s="4"/>
      <c r="U306" s="4"/>
      <c r="V306" s="4"/>
      <c r="W306" s="4"/>
      <c r="X306" s="4"/>
      <c r="Y306" s="4"/>
      <c r="Z306" s="4"/>
      <c r="AA306" s="16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5"/>
      <c r="S307" s="4"/>
      <c r="T307" s="4"/>
      <c r="U307" s="4"/>
      <c r="V307" s="4"/>
      <c r="W307" s="4"/>
      <c r="X307" s="4"/>
      <c r="Y307" s="4"/>
      <c r="Z307" s="4"/>
      <c r="AA307" s="16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5"/>
      <c r="S308" s="4"/>
      <c r="T308" s="4"/>
      <c r="U308" s="4"/>
      <c r="V308" s="4"/>
      <c r="W308" s="4"/>
      <c r="X308" s="4"/>
      <c r="Y308" s="4"/>
      <c r="Z308" s="4"/>
      <c r="AA308" s="16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5"/>
      <c r="S309" s="4"/>
      <c r="T309" s="4"/>
      <c r="U309" s="4"/>
      <c r="V309" s="4"/>
      <c r="W309" s="4"/>
      <c r="X309" s="4"/>
      <c r="Y309" s="4"/>
      <c r="Z309" s="4"/>
      <c r="AA309" s="16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5"/>
      <c r="S310" s="4"/>
      <c r="T310" s="4"/>
      <c r="U310" s="4"/>
      <c r="V310" s="4"/>
      <c r="W310" s="4"/>
      <c r="X310" s="4"/>
      <c r="Y310" s="4"/>
      <c r="Z310" s="4"/>
      <c r="AA310" s="16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5"/>
      <c r="S311" s="4"/>
      <c r="T311" s="4"/>
      <c r="U311" s="4"/>
      <c r="V311" s="4"/>
      <c r="W311" s="4"/>
      <c r="X311" s="4"/>
      <c r="Y311" s="4"/>
      <c r="Z311" s="4"/>
      <c r="AA311" s="16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5"/>
      <c r="S312" s="4"/>
      <c r="T312" s="4"/>
      <c r="U312" s="4"/>
      <c r="V312" s="4"/>
      <c r="W312" s="4"/>
      <c r="X312" s="4"/>
      <c r="Y312" s="4"/>
      <c r="Z312" s="4"/>
      <c r="AA312" s="16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5"/>
      <c r="S313" s="4"/>
      <c r="T313" s="4"/>
      <c r="U313" s="4"/>
      <c r="V313" s="4"/>
      <c r="W313" s="4"/>
      <c r="X313" s="4"/>
      <c r="Y313" s="4"/>
      <c r="Z313" s="4"/>
      <c r="AA313" s="16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5"/>
      <c r="S314" s="4"/>
      <c r="T314" s="4"/>
      <c r="U314" s="4"/>
      <c r="V314" s="4"/>
      <c r="W314" s="4"/>
      <c r="X314" s="4"/>
      <c r="Y314" s="4"/>
      <c r="Z314" s="4"/>
      <c r="AA314" s="16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5"/>
      <c r="S315" s="4"/>
      <c r="T315" s="4"/>
      <c r="U315" s="4"/>
      <c r="V315" s="4"/>
      <c r="W315" s="4"/>
      <c r="X315" s="4"/>
      <c r="Y315" s="4"/>
      <c r="Z315" s="4"/>
      <c r="AA315" s="16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5"/>
      <c r="S316" s="4"/>
      <c r="T316" s="4"/>
      <c r="U316" s="4"/>
      <c r="V316" s="4"/>
      <c r="W316" s="4"/>
      <c r="X316" s="4"/>
      <c r="Y316" s="4"/>
      <c r="Z316" s="4"/>
      <c r="AA316" s="16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5"/>
      <c r="S317" s="4"/>
      <c r="T317" s="4"/>
      <c r="U317" s="4"/>
      <c r="V317" s="4"/>
      <c r="W317" s="4"/>
      <c r="X317" s="4"/>
      <c r="Y317" s="4"/>
      <c r="Z317" s="4"/>
      <c r="AA317" s="16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5"/>
      <c r="S318" s="4"/>
      <c r="T318" s="4"/>
      <c r="U318" s="4"/>
      <c r="V318" s="4"/>
      <c r="W318" s="4"/>
      <c r="X318" s="4"/>
      <c r="Y318" s="4"/>
      <c r="Z318" s="4"/>
      <c r="AA318" s="16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5"/>
      <c r="S319" s="4"/>
      <c r="T319" s="4"/>
      <c r="U319" s="4"/>
      <c r="V319" s="4"/>
      <c r="W319" s="4"/>
      <c r="X319" s="4"/>
      <c r="Y319" s="4"/>
      <c r="Z319" s="4"/>
      <c r="AA319" s="16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5"/>
      <c r="S320" s="4"/>
      <c r="T320" s="4"/>
      <c r="U320" s="4"/>
      <c r="V320" s="4"/>
      <c r="W320" s="4"/>
      <c r="X320" s="4"/>
      <c r="Y320" s="4"/>
      <c r="Z320" s="4"/>
      <c r="AA320" s="16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5"/>
      <c r="S321" s="4"/>
      <c r="T321" s="4"/>
      <c r="U321" s="4"/>
      <c r="V321" s="4"/>
      <c r="W321" s="4"/>
      <c r="X321" s="4"/>
      <c r="Y321" s="4"/>
      <c r="Z321" s="4"/>
      <c r="AA321" s="16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5"/>
      <c r="S322" s="4"/>
      <c r="T322" s="4"/>
      <c r="U322" s="4"/>
      <c r="V322" s="4"/>
      <c r="W322" s="4"/>
      <c r="X322" s="4"/>
      <c r="Y322" s="4"/>
      <c r="Z322" s="4"/>
      <c r="AA322" s="16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5"/>
      <c r="S323" s="4"/>
      <c r="T323" s="4"/>
      <c r="U323" s="4"/>
      <c r="V323" s="4"/>
      <c r="W323" s="4"/>
      <c r="X323" s="4"/>
      <c r="Y323" s="4"/>
      <c r="Z323" s="4"/>
      <c r="AA323" s="16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5"/>
      <c r="S324" s="4"/>
      <c r="T324" s="4"/>
      <c r="U324" s="4"/>
      <c r="V324" s="4"/>
      <c r="W324" s="4"/>
      <c r="X324" s="4"/>
      <c r="Y324" s="4"/>
      <c r="Z324" s="4"/>
      <c r="AA324" s="16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5"/>
      <c r="S325" s="4"/>
      <c r="T325" s="4"/>
      <c r="U325" s="4"/>
      <c r="V325" s="4"/>
      <c r="W325" s="4"/>
      <c r="X325" s="4"/>
      <c r="Y325" s="4"/>
      <c r="Z325" s="4"/>
      <c r="AA325" s="16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5"/>
      <c r="S326" s="4"/>
      <c r="T326" s="4"/>
      <c r="U326" s="4"/>
      <c r="V326" s="4"/>
      <c r="W326" s="4"/>
      <c r="X326" s="4"/>
      <c r="Y326" s="4"/>
      <c r="Z326" s="4"/>
      <c r="AA326" s="16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5"/>
      <c r="S327" s="4"/>
      <c r="T327" s="4"/>
      <c r="U327" s="4"/>
      <c r="V327" s="4"/>
      <c r="W327" s="4"/>
      <c r="X327" s="4"/>
      <c r="Y327" s="4"/>
      <c r="Z327" s="4"/>
      <c r="AA327" s="16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5"/>
      <c r="S328" s="4"/>
      <c r="T328" s="4"/>
      <c r="U328" s="4"/>
      <c r="V328" s="4"/>
      <c r="W328" s="4"/>
      <c r="X328" s="4"/>
      <c r="Y328" s="4"/>
      <c r="Z328" s="4"/>
      <c r="AA328" s="16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5"/>
      <c r="S329" s="4"/>
      <c r="T329" s="4"/>
      <c r="U329" s="4"/>
      <c r="V329" s="4"/>
      <c r="W329" s="4"/>
      <c r="X329" s="4"/>
      <c r="Y329" s="4"/>
      <c r="Z329" s="4"/>
      <c r="AA329" s="16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5"/>
      <c r="S330" s="4"/>
      <c r="T330" s="4"/>
      <c r="U330" s="4"/>
      <c r="V330" s="4"/>
      <c r="W330" s="4"/>
      <c r="X330" s="4"/>
      <c r="Y330" s="4"/>
      <c r="Z330" s="4"/>
      <c r="AA330" s="16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5"/>
      <c r="S331" s="4"/>
      <c r="T331" s="4"/>
      <c r="U331" s="4"/>
      <c r="V331" s="4"/>
      <c r="W331" s="4"/>
      <c r="X331" s="4"/>
      <c r="Y331" s="4"/>
      <c r="Z331" s="4"/>
      <c r="AA331" s="16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5"/>
      <c r="S332" s="4"/>
      <c r="T332" s="4"/>
      <c r="U332" s="4"/>
      <c r="V332" s="4"/>
      <c r="W332" s="4"/>
      <c r="X332" s="4"/>
      <c r="Y332" s="4"/>
      <c r="Z332" s="4"/>
      <c r="AA332" s="16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5"/>
      <c r="S333" s="4"/>
      <c r="T333" s="4"/>
      <c r="U333" s="4"/>
      <c r="V333" s="4"/>
      <c r="W333" s="4"/>
      <c r="X333" s="4"/>
      <c r="Y333" s="4"/>
      <c r="Z333" s="4"/>
      <c r="AA333" s="16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5"/>
      <c r="S334" s="4"/>
      <c r="T334" s="4"/>
      <c r="U334" s="4"/>
      <c r="V334" s="4"/>
      <c r="W334" s="4"/>
      <c r="X334" s="4"/>
      <c r="Y334" s="4"/>
      <c r="Z334" s="4"/>
      <c r="AA334" s="16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5"/>
      <c r="S335" s="4"/>
      <c r="T335" s="4"/>
      <c r="U335" s="4"/>
      <c r="V335" s="4"/>
      <c r="W335" s="4"/>
      <c r="X335" s="4"/>
      <c r="Y335" s="4"/>
      <c r="Z335" s="4"/>
      <c r="AA335" s="16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5"/>
      <c r="S336" s="4"/>
      <c r="T336" s="4"/>
      <c r="U336" s="4"/>
      <c r="V336" s="4"/>
      <c r="W336" s="4"/>
      <c r="X336" s="4"/>
      <c r="Y336" s="4"/>
      <c r="Z336" s="4"/>
      <c r="AA336" s="16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5"/>
      <c r="S337" s="4"/>
      <c r="T337" s="4"/>
      <c r="U337" s="4"/>
      <c r="V337" s="4"/>
      <c r="W337" s="4"/>
      <c r="X337" s="4"/>
      <c r="Y337" s="4"/>
      <c r="Z337" s="4"/>
      <c r="AA337" s="16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5"/>
      <c r="S338" s="4"/>
      <c r="T338" s="4"/>
      <c r="U338" s="4"/>
      <c r="V338" s="4"/>
      <c r="W338" s="4"/>
      <c r="X338" s="4"/>
      <c r="Y338" s="4"/>
      <c r="Z338" s="4"/>
      <c r="AA338" s="16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5"/>
      <c r="S339" s="4"/>
      <c r="T339" s="4"/>
      <c r="U339" s="4"/>
      <c r="V339" s="4"/>
      <c r="W339" s="4"/>
      <c r="X339" s="4"/>
      <c r="Y339" s="4"/>
      <c r="Z339" s="4"/>
      <c r="AA339" s="16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5"/>
      <c r="S340" s="4"/>
      <c r="T340" s="4"/>
      <c r="U340" s="4"/>
      <c r="V340" s="4"/>
      <c r="W340" s="4"/>
      <c r="X340" s="4"/>
      <c r="Y340" s="4"/>
      <c r="Z340" s="4"/>
      <c r="AA340" s="16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5"/>
      <c r="S341" s="4"/>
      <c r="T341" s="4"/>
      <c r="U341" s="4"/>
      <c r="V341" s="4"/>
      <c r="W341" s="4"/>
      <c r="X341" s="4"/>
      <c r="Y341" s="4"/>
      <c r="Z341" s="4"/>
      <c r="AA341" s="16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5"/>
      <c r="S342" s="4"/>
      <c r="T342" s="4"/>
      <c r="U342" s="4"/>
      <c r="V342" s="4"/>
      <c r="W342" s="4"/>
      <c r="X342" s="4"/>
      <c r="Y342" s="4"/>
      <c r="Z342" s="4"/>
      <c r="AA342" s="16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5"/>
      <c r="S343" s="4"/>
      <c r="T343" s="4"/>
      <c r="U343" s="4"/>
      <c r="V343" s="4"/>
      <c r="W343" s="4"/>
      <c r="X343" s="4"/>
      <c r="Y343" s="4"/>
      <c r="Z343" s="4"/>
      <c r="AA343" s="16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5"/>
      <c r="S344" s="4"/>
      <c r="T344" s="4"/>
      <c r="U344" s="4"/>
      <c r="V344" s="4"/>
      <c r="W344" s="4"/>
      <c r="X344" s="4"/>
      <c r="Y344" s="4"/>
      <c r="Z344" s="4"/>
      <c r="AA344" s="16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5"/>
      <c r="S345" s="4"/>
      <c r="T345" s="4"/>
      <c r="U345" s="4"/>
      <c r="V345" s="4"/>
      <c r="W345" s="4"/>
      <c r="X345" s="4"/>
      <c r="Y345" s="4"/>
      <c r="Z345" s="4"/>
      <c r="AA345" s="16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5"/>
      <c r="S346" s="4"/>
      <c r="T346" s="4"/>
      <c r="U346" s="4"/>
      <c r="V346" s="4"/>
      <c r="W346" s="4"/>
      <c r="X346" s="4"/>
      <c r="Y346" s="4"/>
      <c r="Z346" s="4"/>
      <c r="AA346" s="16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5"/>
      <c r="S347" s="4"/>
      <c r="T347" s="4"/>
      <c r="U347" s="4"/>
      <c r="V347" s="4"/>
      <c r="W347" s="4"/>
      <c r="X347" s="4"/>
      <c r="Y347" s="4"/>
      <c r="Z347" s="4"/>
      <c r="AA347" s="16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5"/>
      <c r="S348" s="4"/>
      <c r="T348" s="4"/>
      <c r="U348" s="4"/>
      <c r="V348" s="4"/>
      <c r="W348" s="4"/>
      <c r="X348" s="4"/>
      <c r="Y348" s="4"/>
      <c r="Z348" s="4"/>
      <c r="AA348" s="16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5"/>
      <c r="S349" s="4"/>
      <c r="T349" s="4"/>
      <c r="U349" s="4"/>
      <c r="V349" s="4"/>
      <c r="W349" s="4"/>
      <c r="X349" s="4"/>
      <c r="Y349" s="4"/>
      <c r="Z349" s="4"/>
      <c r="AA349" s="16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5"/>
      <c r="S350" s="4"/>
      <c r="T350" s="4"/>
      <c r="U350" s="4"/>
      <c r="V350" s="4"/>
      <c r="W350" s="4"/>
      <c r="X350" s="4"/>
      <c r="Y350" s="4"/>
      <c r="Z350" s="4"/>
      <c r="AA350" s="16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5"/>
      <c r="S351" s="4"/>
      <c r="T351" s="4"/>
      <c r="U351" s="4"/>
      <c r="V351" s="4"/>
      <c r="W351" s="4"/>
      <c r="X351" s="4"/>
      <c r="Y351" s="4"/>
      <c r="Z351" s="4"/>
      <c r="AA351" s="16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5"/>
      <c r="S352" s="4"/>
      <c r="T352" s="4"/>
      <c r="U352" s="4"/>
      <c r="V352" s="4"/>
      <c r="W352" s="4"/>
      <c r="X352" s="4"/>
      <c r="Y352" s="4"/>
      <c r="Z352" s="4"/>
      <c r="AA352" s="16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5"/>
      <c r="S353" s="4"/>
      <c r="T353" s="4"/>
      <c r="U353" s="4"/>
      <c r="V353" s="4"/>
      <c r="W353" s="4"/>
      <c r="X353" s="4"/>
      <c r="Y353" s="4"/>
      <c r="Z353" s="4"/>
      <c r="AA353" s="16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5"/>
      <c r="S354" s="4"/>
      <c r="T354" s="4"/>
      <c r="U354" s="4"/>
      <c r="V354" s="4"/>
      <c r="W354" s="4"/>
      <c r="X354" s="4"/>
      <c r="Y354" s="4"/>
      <c r="Z354" s="4"/>
      <c r="AA354" s="16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5"/>
      <c r="S355" s="4"/>
      <c r="T355" s="4"/>
      <c r="U355" s="4"/>
      <c r="V355" s="4"/>
      <c r="W355" s="4"/>
      <c r="X355" s="4"/>
      <c r="Y355" s="4"/>
      <c r="Z355" s="4"/>
      <c r="AA355" s="16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5"/>
      <c r="S356" s="4"/>
      <c r="T356" s="4"/>
      <c r="U356" s="4"/>
      <c r="V356" s="4"/>
      <c r="W356" s="4"/>
      <c r="X356" s="4"/>
      <c r="Y356" s="4"/>
      <c r="Z356" s="4"/>
      <c r="AA356" s="16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5"/>
      <c r="S357" s="4"/>
      <c r="T357" s="4"/>
      <c r="U357" s="4"/>
      <c r="V357" s="4"/>
      <c r="W357" s="4"/>
      <c r="X357" s="4"/>
      <c r="Y357" s="4"/>
      <c r="Z357" s="4"/>
      <c r="AA357" s="16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5"/>
      <c r="S358" s="4"/>
      <c r="T358" s="4"/>
      <c r="U358" s="4"/>
      <c r="V358" s="4"/>
      <c r="W358" s="4"/>
      <c r="X358" s="4"/>
      <c r="Y358" s="4"/>
      <c r="Z358" s="4"/>
      <c r="AA358" s="16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5"/>
      <c r="S359" s="4"/>
      <c r="T359" s="4"/>
      <c r="U359" s="4"/>
      <c r="V359" s="4"/>
      <c r="W359" s="4"/>
      <c r="X359" s="4"/>
      <c r="Y359" s="4"/>
      <c r="Z359" s="4"/>
      <c r="AA359" s="16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5"/>
      <c r="S360" s="4"/>
      <c r="T360" s="4"/>
      <c r="U360" s="4"/>
      <c r="V360" s="4"/>
      <c r="W360" s="4"/>
      <c r="X360" s="4"/>
      <c r="Y360" s="4"/>
      <c r="Z360" s="4"/>
      <c r="AA360" s="16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5"/>
      <c r="S361" s="4"/>
      <c r="T361" s="4"/>
      <c r="U361" s="4"/>
      <c r="V361" s="4"/>
      <c r="W361" s="4"/>
      <c r="X361" s="4"/>
      <c r="Y361" s="4"/>
      <c r="Z361" s="4"/>
      <c r="AA361" s="16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5"/>
      <c r="S362" s="4"/>
      <c r="T362" s="4"/>
      <c r="U362" s="4"/>
      <c r="V362" s="4"/>
      <c r="W362" s="4"/>
      <c r="X362" s="4"/>
      <c r="Y362" s="4"/>
      <c r="Z362" s="4"/>
      <c r="AA362" s="16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5"/>
      <c r="S363" s="4"/>
      <c r="T363" s="4"/>
      <c r="U363" s="4"/>
      <c r="V363" s="4"/>
      <c r="W363" s="4"/>
      <c r="X363" s="4"/>
      <c r="Y363" s="4"/>
      <c r="Z363" s="4"/>
      <c r="AA363" s="16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5"/>
      <c r="S364" s="4"/>
      <c r="T364" s="4"/>
      <c r="U364" s="4"/>
      <c r="V364" s="4"/>
      <c r="W364" s="4"/>
      <c r="X364" s="4"/>
      <c r="Y364" s="4"/>
      <c r="Z364" s="4"/>
      <c r="AA364" s="16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5"/>
      <c r="S365" s="4"/>
      <c r="T365" s="4"/>
      <c r="U365" s="4"/>
      <c r="V365" s="4"/>
      <c r="W365" s="4"/>
      <c r="X365" s="4"/>
      <c r="Y365" s="4"/>
      <c r="Z365" s="4"/>
      <c r="AA365" s="16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5"/>
      <c r="S366" s="4"/>
      <c r="T366" s="4"/>
      <c r="U366" s="4"/>
      <c r="V366" s="4"/>
      <c r="W366" s="4"/>
      <c r="X366" s="4"/>
      <c r="Y366" s="4"/>
      <c r="Z366" s="4"/>
      <c r="AA366" s="16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5"/>
      <c r="S367" s="4"/>
      <c r="T367" s="4"/>
      <c r="U367" s="4"/>
      <c r="V367" s="4"/>
      <c r="W367" s="4"/>
      <c r="X367" s="4"/>
      <c r="Y367" s="4"/>
      <c r="Z367" s="4"/>
      <c r="AA367" s="16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5"/>
      <c r="S368" s="4"/>
      <c r="T368" s="4"/>
      <c r="U368" s="4"/>
      <c r="V368" s="4"/>
      <c r="W368" s="4"/>
      <c r="X368" s="4"/>
      <c r="Y368" s="4"/>
      <c r="Z368" s="4"/>
      <c r="AA368" s="16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5"/>
      <c r="S369" s="4"/>
      <c r="T369" s="4"/>
      <c r="U369" s="4"/>
      <c r="V369" s="4"/>
      <c r="W369" s="4"/>
      <c r="X369" s="4"/>
      <c r="Y369" s="4"/>
      <c r="Z369" s="4"/>
      <c r="AA369" s="16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5"/>
      <c r="S370" s="4"/>
      <c r="T370" s="4"/>
      <c r="U370" s="4"/>
      <c r="V370" s="4"/>
      <c r="W370" s="4"/>
      <c r="X370" s="4"/>
      <c r="Y370" s="4"/>
      <c r="Z370" s="4"/>
      <c r="AA370" s="16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5"/>
      <c r="S371" s="4"/>
      <c r="T371" s="4"/>
      <c r="U371" s="4"/>
      <c r="V371" s="4"/>
      <c r="W371" s="4"/>
      <c r="X371" s="4"/>
      <c r="Y371" s="4"/>
      <c r="Z371" s="4"/>
      <c r="AA371" s="16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5"/>
      <c r="S372" s="4"/>
      <c r="T372" s="4"/>
      <c r="U372" s="4"/>
      <c r="V372" s="4"/>
      <c r="W372" s="4"/>
      <c r="X372" s="4"/>
      <c r="Y372" s="4"/>
      <c r="Z372" s="4"/>
      <c r="AA372" s="16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5"/>
      <c r="S373" s="4"/>
      <c r="T373" s="4"/>
      <c r="U373" s="4"/>
      <c r="V373" s="4"/>
      <c r="W373" s="4"/>
      <c r="X373" s="4"/>
      <c r="Y373" s="4"/>
      <c r="Z373" s="4"/>
      <c r="AA373" s="16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5"/>
      <c r="S374" s="4"/>
      <c r="T374" s="4"/>
      <c r="U374" s="4"/>
      <c r="V374" s="4"/>
      <c r="W374" s="4"/>
      <c r="X374" s="4"/>
      <c r="Y374" s="4"/>
      <c r="Z374" s="4"/>
      <c r="AA374" s="16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5"/>
      <c r="S375" s="4"/>
      <c r="T375" s="4"/>
      <c r="U375" s="4"/>
      <c r="V375" s="4"/>
      <c r="W375" s="4"/>
      <c r="X375" s="4"/>
      <c r="Y375" s="4"/>
      <c r="Z375" s="4"/>
      <c r="AA375" s="16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5"/>
      <c r="S376" s="4"/>
      <c r="T376" s="4"/>
      <c r="U376" s="4"/>
      <c r="V376" s="4"/>
      <c r="W376" s="4"/>
      <c r="X376" s="4"/>
      <c r="Y376" s="4"/>
      <c r="Z376" s="4"/>
      <c r="AA376" s="16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5"/>
      <c r="S377" s="4"/>
      <c r="T377" s="4"/>
      <c r="U377" s="4"/>
      <c r="V377" s="4"/>
      <c r="W377" s="4"/>
      <c r="X377" s="4"/>
      <c r="Y377" s="4"/>
      <c r="Z377" s="4"/>
      <c r="AA377" s="16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5"/>
      <c r="S378" s="4"/>
      <c r="T378" s="4"/>
      <c r="U378" s="4"/>
      <c r="V378" s="4"/>
      <c r="W378" s="4"/>
      <c r="X378" s="4"/>
      <c r="Y378" s="4"/>
      <c r="Z378" s="4"/>
      <c r="AA378" s="16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5"/>
      <c r="S379" s="4"/>
      <c r="T379" s="4"/>
      <c r="U379" s="4"/>
      <c r="V379" s="4"/>
      <c r="W379" s="4"/>
      <c r="X379" s="4"/>
      <c r="Y379" s="4"/>
      <c r="Z379" s="4"/>
      <c r="AA379" s="16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5"/>
      <c r="S380" s="4"/>
      <c r="T380" s="4"/>
      <c r="U380" s="4"/>
      <c r="V380" s="4"/>
      <c r="W380" s="4"/>
      <c r="X380" s="4"/>
      <c r="Y380" s="4"/>
      <c r="Z380" s="4"/>
      <c r="AA380" s="16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5"/>
      <c r="S381" s="4"/>
      <c r="T381" s="4"/>
      <c r="U381" s="4"/>
      <c r="V381" s="4"/>
      <c r="W381" s="4"/>
      <c r="X381" s="4"/>
      <c r="Y381" s="4"/>
      <c r="Z381" s="4"/>
      <c r="AA381" s="16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5"/>
      <c r="S382" s="4"/>
      <c r="T382" s="4"/>
      <c r="U382" s="4"/>
      <c r="V382" s="4"/>
      <c r="W382" s="4"/>
      <c r="X382" s="4"/>
      <c r="Y382" s="4"/>
      <c r="Z382" s="4"/>
      <c r="AA382" s="16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5"/>
      <c r="S383" s="4"/>
      <c r="T383" s="4"/>
      <c r="U383" s="4"/>
      <c r="V383" s="4"/>
      <c r="W383" s="4"/>
      <c r="X383" s="4"/>
      <c r="Y383" s="4"/>
      <c r="Z383" s="4"/>
      <c r="AA383" s="16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5"/>
      <c r="S384" s="4"/>
      <c r="T384" s="4"/>
      <c r="U384" s="4"/>
      <c r="V384" s="4"/>
      <c r="W384" s="4"/>
      <c r="X384" s="4"/>
      <c r="Y384" s="4"/>
      <c r="Z384" s="4"/>
      <c r="AA384" s="16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5"/>
      <c r="S385" s="4"/>
      <c r="T385" s="4"/>
      <c r="U385" s="4"/>
      <c r="V385" s="4"/>
      <c r="W385" s="4"/>
      <c r="X385" s="4"/>
      <c r="Y385" s="4"/>
      <c r="Z385" s="4"/>
      <c r="AA385" s="16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5"/>
      <c r="S386" s="4"/>
      <c r="T386" s="4"/>
      <c r="U386" s="4"/>
      <c r="V386" s="4"/>
      <c r="W386" s="4"/>
      <c r="X386" s="4"/>
      <c r="Y386" s="4"/>
      <c r="Z386" s="4"/>
      <c r="AA386" s="16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5"/>
      <c r="S387" s="4"/>
      <c r="T387" s="4"/>
      <c r="U387" s="4"/>
      <c r="V387" s="4"/>
      <c r="W387" s="4"/>
      <c r="X387" s="4"/>
      <c r="Y387" s="4"/>
      <c r="Z387" s="4"/>
      <c r="AA387" s="16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5"/>
      <c r="S388" s="4"/>
      <c r="T388" s="4"/>
      <c r="U388" s="4"/>
      <c r="V388" s="4"/>
      <c r="W388" s="4"/>
      <c r="X388" s="4"/>
      <c r="Y388" s="4"/>
      <c r="Z388" s="4"/>
      <c r="AA388" s="16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5"/>
      <c r="S389" s="4"/>
      <c r="T389" s="4"/>
      <c r="U389" s="4"/>
      <c r="V389" s="4"/>
      <c r="W389" s="4"/>
      <c r="X389" s="4"/>
      <c r="Y389" s="4"/>
      <c r="Z389" s="4"/>
      <c r="AA389" s="16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5"/>
      <c r="S390" s="4"/>
      <c r="T390" s="4"/>
      <c r="U390" s="4"/>
      <c r="V390" s="4"/>
      <c r="W390" s="4"/>
      <c r="X390" s="4"/>
      <c r="Y390" s="4"/>
      <c r="Z390" s="4"/>
      <c r="AA390" s="16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5"/>
      <c r="S391" s="4"/>
      <c r="T391" s="4"/>
      <c r="U391" s="4"/>
      <c r="V391" s="4"/>
      <c r="W391" s="4"/>
      <c r="X391" s="4"/>
      <c r="Y391" s="4"/>
      <c r="Z391" s="4"/>
      <c r="AA391" s="16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5"/>
      <c r="S392" s="4"/>
      <c r="T392" s="4"/>
      <c r="U392" s="4"/>
      <c r="V392" s="4"/>
      <c r="W392" s="4"/>
      <c r="X392" s="4"/>
      <c r="Y392" s="4"/>
      <c r="Z392" s="4"/>
      <c r="AA392" s="16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5"/>
      <c r="S393" s="4"/>
      <c r="T393" s="4"/>
      <c r="U393" s="4"/>
      <c r="V393" s="4"/>
      <c r="W393" s="4"/>
      <c r="X393" s="4"/>
      <c r="Y393" s="4"/>
      <c r="Z393" s="4"/>
      <c r="AA393" s="16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5"/>
      <c r="S394" s="4"/>
      <c r="T394" s="4"/>
      <c r="U394" s="4"/>
      <c r="V394" s="4"/>
      <c r="W394" s="4"/>
      <c r="X394" s="4"/>
      <c r="Y394" s="4"/>
      <c r="Z394" s="4"/>
      <c r="AA394" s="16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5"/>
      <c r="S395" s="4"/>
      <c r="T395" s="4"/>
      <c r="U395" s="4"/>
      <c r="V395" s="4"/>
      <c r="W395" s="4"/>
      <c r="X395" s="4"/>
      <c r="Y395" s="4"/>
      <c r="Z395" s="4"/>
      <c r="AA395" s="16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5"/>
      <c r="S396" s="4"/>
      <c r="T396" s="4"/>
      <c r="U396" s="4"/>
      <c r="V396" s="4"/>
      <c r="W396" s="4"/>
      <c r="X396" s="4"/>
      <c r="Y396" s="4"/>
      <c r="Z396" s="4"/>
      <c r="AA396" s="16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5"/>
      <c r="S397" s="4"/>
      <c r="T397" s="4"/>
      <c r="U397" s="4"/>
      <c r="V397" s="4"/>
      <c r="W397" s="4"/>
      <c r="X397" s="4"/>
      <c r="Y397" s="4"/>
      <c r="Z397" s="4"/>
      <c r="AA397" s="16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5"/>
      <c r="S398" s="4"/>
      <c r="T398" s="4"/>
      <c r="U398" s="4"/>
      <c r="V398" s="4"/>
      <c r="W398" s="4"/>
      <c r="X398" s="4"/>
      <c r="Y398" s="4"/>
      <c r="Z398" s="4"/>
      <c r="AA398" s="16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5"/>
      <c r="S399" s="4"/>
      <c r="T399" s="4"/>
      <c r="U399" s="4"/>
      <c r="V399" s="4"/>
      <c r="W399" s="4"/>
      <c r="X399" s="4"/>
      <c r="Y399" s="4"/>
      <c r="Z399" s="4"/>
      <c r="AA399" s="16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5"/>
      <c r="S400" s="4"/>
      <c r="T400" s="4"/>
      <c r="U400" s="4"/>
      <c r="V400" s="4"/>
      <c r="W400" s="4"/>
      <c r="X400" s="4"/>
      <c r="Y400" s="4"/>
      <c r="Z400" s="4"/>
      <c r="AA400" s="16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5"/>
      <c r="S401" s="4"/>
      <c r="T401" s="4"/>
      <c r="U401" s="4"/>
      <c r="V401" s="4"/>
      <c r="W401" s="4"/>
      <c r="X401" s="4"/>
      <c r="Y401" s="4"/>
      <c r="Z401" s="4"/>
      <c r="AA401" s="16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5"/>
      <c r="S402" s="4"/>
      <c r="T402" s="4"/>
      <c r="U402" s="4"/>
      <c r="V402" s="4"/>
      <c r="W402" s="4"/>
      <c r="X402" s="4"/>
      <c r="Y402" s="4"/>
      <c r="Z402" s="4"/>
      <c r="AA402" s="16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5"/>
      <c r="S403" s="4"/>
      <c r="T403" s="4"/>
      <c r="U403" s="4"/>
      <c r="V403" s="4"/>
      <c r="W403" s="4"/>
      <c r="X403" s="4"/>
      <c r="Y403" s="4"/>
      <c r="Z403" s="4"/>
      <c r="AA403" s="16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5"/>
      <c r="S404" s="4"/>
      <c r="T404" s="4"/>
      <c r="U404" s="4"/>
      <c r="V404" s="4"/>
      <c r="W404" s="4"/>
      <c r="X404" s="4"/>
      <c r="Y404" s="4"/>
      <c r="Z404" s="4"/>
      <c r="AA404" s="16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5"/>
      <c r="S405" s="4"/>
      <c r="T405" s="4"/>
      <c r="U405" s="4"/>
      <c r="V405" s="4"/>
      <c r="W405" s="4"/>
      <c r="X405" s="4"/>
      <c r="Y405" s="4"/>
      <c r="Z405" s="4"/>
      <c r="AA405" s="16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5"/>
      <c r="S406" s="4"/>
      <c r="T406" s="4"/>
      <c r="U406" s="4"/>
      <c r="V406" s="4"/>
      <c r="W406" s="4"/>
      <c r="X406" s="4"/>
      <c r="Y406" s="4"/>
      <c r="Z406" s="4"/>
      <c r="AA406" s="16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5"/>
      <c r="S407" s="4"/>
      <c r="T407" s="4"/>
      <c r="U407" s="4"/>
      <c r="V407" s="4"/>
      <c r="W407" s="4"/>
      <c r="X407" s="4"/>
      <c r="Y407" s="4"/>
      <c r="Z407" s="4"/>
      <c r="AA407" s="16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5"/>
      <c r="S408" s="4"/>
      <c r="T408" s="4"/>
      <c r="U408" s="4"/>
      <c r="V408" s="4"/>
      <c r="W408" s="4"/>
      <c r="X408" s="4"/>
      <c r="Y408" s="4"/>
      <c r="Z408" s="4"/>
      <c r="AA408" s="16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5"/>
      <c r="S409" s="4"/>
      <c r="T409" s="4"/>
      <c r="U409" s="4"/>
      <c r="V409" s="4"/>
      <c r="W409" s="4"/>
      <c r="X409" s="4"/>
      <c r="Y409" s="4"/>
      <c r="Z409" s="4"/>
      <c r="AA409" s="16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5"/>
      <c r="S410" s="4"/>
      <c r="T410" s="4"/>
      <c r="U410" s="4"/>
      <c r="V410" s="4"/>
      <c r="W410" s="4"/>
      <c r="X410" s="4"/>
      <c r="Y410" s="4"/>
      <c r="Z410" s="4"/>
      <c r="AA410" s="16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5"/>
      <c r="S411" s="4"/>
      <c r="T411" s="4"/>
      <c r="U411" s="4"/>
      <c r="V411" s="4"/>
      <c r="W411" s="4"/>
      <c r="X411" s="4"/>
      <c r="Y411" s="4"/>
      <c r="Z411" s="4"/>
      <c r="AA411" s="16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5"/>
      <c r="S412" s="4"/>
      <c r="T412" s="4"/>
      <c r="U412" s="4"/>
      <c r="V412" s="4"/>
      <c r="W412" s="4"/>
      <c r="X412" s="4"/>
      <c r="Y412" s="4"/>
      <c r="Z412" s="4"/>
      <c r="AA412" s="16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5"/>
      <c r="S413" s="4"/>
      <c r="T413" s="4"/>
      <c r="U413" s="4"/>
      <c r="V413" s="4"/>
      <c r="W413" s="4"/>
      <c r="X413" s="4"/>
      <c r="Y413" s="4"/>
      <c r="Z413" s="4"/>
      <c r="AA413" s="16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5"/>
      <c r="S414" s="4"/>
      <c r="T414" s="4"/>
      <c r="U414" s="4"/>
      <c r="V414" s="4"/>
      <c r="W414" s="4"/>
      <c r="X414" s="4"/>
      <c r="Y414" s="4"/>
      <c r="Z414" s="4"/>
      <c r="AA414" s="16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5"/>
      <c r="S415" s="4"/>
      <c r="T415" s="4"/>
      <c r="U415" s="4"/>
      <c r="V415" s="4"/>
      <c r="W415" s="4"/>
      <c r="X415" s="4"/>
      <c r="Y415" s="4"/>
      <c r="Z415" s="4"/>
      <c r="AA415" s="16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5"/>
      <c r="S416" s="4"/>
      <c r="T416" s="4"/>
      <c r="U416" s="4"/>
      <c r="V416" s="4"/>
      <c r="W416" s="4"/>
      <c r="X416" s="4"/>
      <c r="Y416" s="4"/>
      <c r="Z416" s="4"/>
      <c r="AA416" s="16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5"/>
      <c r="S417" s="4"/>
      <c r="T417" s="4"/>
      <c r="U417" s="4"/>
      <c r="V417" s="4"/>
      <c r="W417" s="4"/>
      <c r="X417" s="4"/>
      <c r="Y417" s="4"/>
      <c r="Z417" s="4"/>
      <c r="AA417" s="16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5"/>
      <c r="S418" s="4"/>
      <c r="T418" s="4"/>
      <c r="U418" s="4"/>
      <c r="V418" s="4"/>
      <c r="W418" s="4"/>
      <c r="X418" s="4"/>
      <c r="Y418" s="4"/>
      <c r="Z418" s="4"/>
      <c r="AA418" s="16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5"/>
      <c r="S419" s="4"/>
      <c r="T419" s="4"/>
      <c r="U419" s="4"/>
      <c r="V419" s="4"/>
      <c r="W419" s="4"/>
      <c r="X419" s="4"/>
      <c r="Y419" s="4"/>
      <c r="Z419" s="4"/>
      <c r="AA419" s="16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5"/>
      <c r="S420" s="4"/>
      <c r="T420" s="4"/>
      <c r="U420" s="4"/>
      <c r="V420" s="4"/>
      <c r="W420" s="4"/>
      <c r="X420" s="4"/>
      <c r="Y420" s="4"/>
      <c r="Z420" s="4"/>
      <c r="AA420" s="16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5"/>
      <c r="S421" s="4"/>
      <c r="T421" s="4"/>
      <c r="U421" s="4"/>
      <c r="V421" s="4"/>
      <c r="W421" s="4"/>
      <c r="X421" s="4"/>
      <c r="Y421" s="4"/>
      <c r="Z421" s="4"/>
      <c r="AA421" s="16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5"/>
      <c r="S422" s="4"/>
      <c r="T422" s="4"/>
      <c r="U422" s="4"/>
      <c r="V422" s="4"/>
      <c r="W422" s="4"/>
      <c r="X422" s="4"/>
      <c r="Y422" s="4"/>
      <c r="Z422" s="4"/>
      <c r="AA422" s="16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5"/>
      <c r="S423" s="4"/>
      <c r="T423" s="4"/>
      <c r="U423" s="4"/>
      <c r="V423" s="4"/>
      <c r="W423" s="4"/>
      <c r="X423" s="4"/>
      <c r="Y423" s="4"/>
      <c r="Z423" s="4"/>
      <c r="AA423" s="16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5"/>
      <c r="S424" s="4"/>
      <c r="T424" s="4"/>
      <c r="U424" s="4"/>
      <c r="V424" s="4"/>
      <c r="W424" s="4"/>
      <c r="X424" s="4"/>
      <c r="Y424" s="4"/>
      <c r="Z424" s="4"/>
      <c r="AA424" s="16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5"/>
      <c r="S425" s="4"/>
      <c r="T425" s="4"/>
      <c r="U425" s="4"/>
      <c r="V425" s="4"/>
      <c r="W425" s="4"/>
      <c r="X425" s="4"/>
      <c r="Y425" s="4"/>
      <c r="Z425" s="4"/>
      <c r="AA425" s="16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5"/>
      <c r="S426" s="4"/>
      <c r="T426" s="4"/>
      <c r="U426" s="4"/>
      <c r="V426" s="4"/>
      <c r="W426" s="4"/>
      <c r="X426" s="4"/>
      <c r="Y426" s="4"/>
      <c r="Z426" s="4"/>
      <c r="AA426" s="16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5"/>
      <c r="S427" s="4"/>
      <c r="T427" s="4"/>
      <c r="U427" s="4"/>
      <c r="V427" s="4"/>
      <c r="W427" s="4"/>
      <c r="X427" s="4"/>
      <c r="Y427" s="4"/>
      <c r="Z427" s="4"/>
      <c r="AA427" s="16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5"/>
      <c r="S428" s="4"/>
      <c r="T428" s="4"/>
      <c r="U428" s="4"/>
      <c r="V428" s="4"/>
      <c r="W428" s="4"/>
      <c r="X428" s="4"/>
      <c r="Y428" s="4"/>
      <c r="Z428" s="4"/>
      <c r="AA428" s="16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5"/>
      <c r="S429" s="4"/>
      <c r="T429" s="4"/>
      <c r="U429" s="4"/>
      <c r="V429" s="4"/>
      <c r="W429" s="4"/>
      <c r="X429" s="4"/>
      <c r="Y429" s="4"/>
      <c r="Z429" s="4"/>
      <c r="AA429" s="16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5"/>
      <c r="S430" s="4"/>
      <c r="T430" s="4"/>
      <c r="U430" s="4"/>
      <c r="V430" s="4"/>
      <c r="W430" s="4"/>
      <c r="X430" s="4"/>
      <c r="Y430" s="4"/>
      <c r="Z430" s="4"/>
      <c r="AA430" s="16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5"/>
      <c r="S431" s="4"/>
      <c r="T431" s="4"/>
      <c r="U431" s="4"/>
      <c r="V431" s="4"/>
      <c r="W431" s="4"/>
      <c r="X431" s="4"/>
      <c r="Y431" s="4"/>
      <c r="Z431" s="4"/>
      <c r="AA431" s="16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5"/>
      <c r="S432" s="4"/>
      <c r="T432" s="4"/>
      <c r="U432" s="4"/>
      <c r="V432" s="4"/>
      <c r="W432" s="4"/>
      <c r="X432" s="4"/>
      <c r="Y432" s="4"/>
      <c r="Z432" s="4"/>
      <c r="AA432" s="16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5"/>
      <c r="S433" s="4"/>
      <c r="T433" s="4"/>
      <c r="U433" s="4"/>
      <c r="V433" s="4"/>
      <c r="W433" s="4"/>
      <c r="X433" s="4"/>
      <c r="Y433" s="4"/>
      <c r="Z433" s="4"/>
      <c r="AA433" s="16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5"/>
      <c r="S434" s="4"/>
      <c r="T434" s="4"/>
      <c r="U434" s="4"/>
      <c r="V434" s="4"/>
      <c r="W434" s="4"/>
      <c r="X434" s="4"/>
      <c r="Y434" s="4"/>
      <c r="Z434" s="4"/>
      <c r="AA434" s="16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5"/>
      <c r="S435" s="4"/>
      <c r="T435" s="4"/>
      <c r="U435" s="4"/>
      <c r="V435" s="4"/>
      <c r="W435" s="4"/>
      <c r="X435" s="4"/>
      <c r="Y435" s="4"/>
      <c r="Z435" s="4"/>
      <c r="AA435" s="16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5"/>
      <c r="S436" s="4"/>
      <c r="T436" s="4"/>
      <c r="U436" s="4"/>
      <c r="V436" s="4"/>
      <c r="W436" s="4"/>
      <c r="X436" s="4"/>
      <c r="Y436" s="4"/>
      <c r="Z436" s="4"/>
      <c r="AA436" s="16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5"/>
      <c r="S437" s="4"/>
      <c r="T437" s="4"/>
      <c r="U437" s="4"/>
      <c r="V437" s="4"/>
      <c r="W437" s="4"/>
      <c r="X437" s="4"/>
      <c r="Y437" s="4"/>
      <c r="Z437" s="4"/>
      <c r="AA437" s="16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5"/>
      <c r="S438" s="4"/>
      <c r="T438" s="4"/>
      <c r="U438" s="4"/>
      <c r="V438" s="4"/>
      <c r="W438" s="4"/>
      <c r="X438" s="4"/>
      <c r="Y438" s="4"/>
      <c r="Z438" s="4"/>
      <c r="AA438" s="16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5"/>
      <c r="S439" s="4"/>
      <c r="T439" s="4"/>
      <c r="U439" s="4"/>
      <c r="V439" s="4"/>
      <c r="W439" s="4"/>
      <c r="X439" s="4"/>
      <c r="Y439" s="4"/>
      <c r="Z439" s="4"/>
      <c r="AA439" s="16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5"/>
      <c r="S440" s="4"/>
      <c r="T440" s="4"/>
      <c r="U440" s="4"/>
      <c r="V440" s="4"/>
      <c r="W440" s="4"/>
      <c r="X440" s="4"/>
      <c r="Y440" s="4"/>
      <c r="Z440" s="4"/>
      <c r="AA440" s="16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5"/>
      <c r="S441" s="4"/>
      <c r="T441" s="4"/>
      <c r="U441" s="4"/>
      <c r="V441" s="4"/>
      <c r="W441" s="4"/>
      <c r="X441" s="4"/>
      <c r="Y441" s="4"/>
      <c r="Z441" s="4"/>
      <c r="AA441" s="16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5"/>
      <c r="S442" s="4"/>
      <c r="T442" s="4"/>
      <c r="U442" s="4"/>
      <c r="V442" s="4"/>
      <c r="W442" s="4"/>
      <c r="X442" s="4"/>
      <c r="Y442" s="4"/>
      <c r="Z442" s="4"/>
      <c r="AA442" s="16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5"/>
      <c r="S443" s="4"/>
      <c r="T443" s="4"/>
      <c r="U443" s="4"/>
      <c r="V443" s="4"/>
      <c r="W443" s="4"/>
      <c r="X443" s="4"/>
      <c r="Y443" s="4"/>
      <c r="Z443" s="4"/>
      <c r="AA443" s="16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5"/>
      <c r="S444" s="4"/>
      <c r="T444" s="4"/>
      <c r="U444" s="4"/>
      <c r="V444" s="4"/>
      <c r="W444" s="4"/>
      <c r="X444" s="4"/>
      <c r="Y444" s="4"/>
      <c r="Z444" s="4"/>
      <c r="AA444" s="16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5"/>
      <c r="S445" s="4"/>
      <c r="T445" s="4"/>
      <c r="U445" s="4"/>
      <c r="V445" s="4"/>
      <c r="W445" s="4"/>
      <c r="X445" s="4"/>
      <c r="Y445" s="4"/>
      <c r="Z445" s="4"/>
      <c r="AA445" s="16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5"/>
      <c r="S446" s="4"/>
      <c r="T446" s="4"/>
      <c r="U446" s="4"/>
      <c r="V446" s="4"/>
      <c r="W446" s="4"/>
      <c r="X446" s="4"/>
      <c r="Y446" s="4"/>
      <c r="Z446" s="4"/>
      <c r="AA446" s="16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5"/>
      <c r="S447" s="4"/>
      <c r="T447" s="4"/>
      <c r="U447" s="4"/>
      <c r="V447" s="4"/>
      <c r="W447" s="4"/>
      <c r="X447" s="4"/>
      <c r="Y447" s="4"/>
      <c r="Z447" s="4"/>
      <c r="AA447" s="16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5"/>
      <c r="S448" s="4"/>
      <c r="T448" s="4"/>
      <c r="U448" s="4"/>
      <c r="V448" s="4"/>
      <c r="W448" s="4"/>
      <c r="X448" s="4"/>
      <c r="Y448" s="4"/>
      <c r="Z448" s="4"/>
      <c r="AA448" s="16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5"/>
      <c r="S449" s="4"/>
      <c r="T449" s="4"/>
      <c r="U449" s="4"/>
      <c r="V449" s="4"/>
      <c r="W449" s="4"/>
      <c r="X449" s="4"/>
      <c r="Y449" s="4"/>
      <c r="Z449" s="4"/>
      <c r="AA449" s="16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5"/>
      <c r="S450" s="4"/>
      <c r="T450" s="4"/>
      <c r="U450" s="4"/>
      <c r="V450" s="4"/>
      <c r="W450" s="4"/>
      <c r="X450" s="4"/>
      <c r="Y450" s="4"/>
      <c r="Z450" s="4"/>
      <c r="AA450" s="16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5"/>
      <c r="S451" s="4"/>
      <c r="T451" s="4"/>
      <c r="U451" s="4"/>
      <c r="V451" s="4"/>
      <c r="W451" s="4"/>
      <c r="X451" s="4"/>
      <c r="Y451" s="4"/>
      <c r="Z451" s="4"/>
      <c r="AA451" s="16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5"/>
      <c r="S452" s="4"/>
      <c r="T452" s="4"/>
      <c r="U452" s="4"/>
      <c r="V452" s="4"/>
      <c r="W452" s="4"/>
      <c r="X452" s="4"/>
      <c r="Y452" s="4"/>
      <c r="Z452" s="4"/>
      <c r="AA452" s="16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5"/>
      <c r="S453" s="4"/>
      <c r="T453" s="4"/>
      <c r="U453" s="4"/>
      <c r="V453" s="4"/>
      <c r="W453" s="4"/>
      <c r="X453" s="4"/>
      <c r="Y453" s="4"/>
      <c r="Z453" s="4"/>
      <c r="AA453" s="16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5"/>
      <c r="S454" s="4"/>
      <c r="T454" s="4"/>
      <c r="U454" s="4"/>
      <c r="V454" s="4"/>
      <c r="W454" s="4"/>
      <c r="X454" s="4"/>
      <c r="Y454" s="4"/>
      <c r="Z454" s="4"/>
      <c r="AA454" s="16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5"/>
      <c r="S455" s="4"/>
      <c r="T455" s="4"/>
      <c r="U455" s="4"/>
      <c r="V455" s="4"/>
      <c r="W455" s="4"/>
      <c r="X455" s="4"/>
      <c r="Y455" s="4"/>
      <c r="Z455" s="4"/>
      <c r="AA455" s="16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5"/>
      <c r="S456" s="4"/>
      <c r="T456" s="4"/>
      <c r="U456" s="4"/>
      <c r="V456" s="4"/>
      <c r="W456" s="4"/>
      <c r="X456" s="4"/>
      <c r="Y456" s="4"/>
      <c r="Z456" s="4"/>
      <c r="AA456" s="16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5"/>
      <c r="S457" s="4"/>
      <c r="T457" s="4"/>
      <c r="U457" s="4"/>
      <c r="V457" s="4"/>
      <c r="W457" s="4"/>
      <c r="X457" s="4"/>
      <c r="Y457" s="4"/>
      <c r="Z457" s="4"/>
      <c r="AA457" s="16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5"/>
      <c r="S458" s="4"/>
      <c r="T458" s="4"/>
      <c r="U458" s="4"/>
      <c r="V458" s="4"/>
      <c r="W458" s="4"/>
      <c r="X458" s="4"/>
      <c r="Y458" s="4"/>
      <c r="Z458" s="4"/>
      <c r="AA458" s="16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5"/>
      <c r="S459" s="4"/>
      <c r="T459" s="4"/>
      <c r="U459" s="4"/>
      <c r="V459" s="4"/>
      <c r="W459" s="4"/>
      <c r="X459" s="4"/>
      <c r="Y459" s="4"/>
      <c r="Z459" s="4"/>
      <c r="AA459" s="16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5"/>
      <c r="S460" s="4"/>
      <c r="T460" s="4"/>
      <c r="U460" s="4"/>
      <c r="V460" s="4"/>
      <c r="W460" s="4"/>
      <c r="X460" s="4"/>
      <c r="Y460" s="4"/>
      <c r="Z460" s="4"/>
      <c r="AA460" s="16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5"/>
      <c r="S461" s="4"/>
      <c r="T461" s="4"/>
      <c r="U461" s="4"/>
      <c r="V461" s="4"/>
      <c r="W461" s="4"/>
      <c r="X461" s="4"/>
      <c r="Y461" s="4"/>
      <c r="Z461" s="4"/>
      <c r="AA461" s="16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5"/>
      <c r="S462" s="4"/>
      <c r="T462" s="4"/>
      <c r="U462" s="4"/>
      <c r="V462" s="4"/>
      <c r="W462" s="4"/>
      <c r="X462" s="4"/>
      <c r="Y462" s="4"/>
      <c r="Z462" s="4"/>
      <c r="AA462" s="16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5"/>
      <c r="S463" s="4"/>
      <c r="T463" s="4"/>
      <c r="U463" s="4"/>
      <c r="V463" s="4"/>
      <c r="W463" s="4"/>
      <c r="X463" s="4"/>
      <c r="Y463" s="4"/>
      <c r="Z463" s="4"/>
      <c r="AA463" s="16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5"/>
      <c r="S464" s="4"/>
      <c r="T464" s="4"/>
      <c r="U464" s="4"/>
      <c r="V464" s="4"/>
      <c r="W464" s="4"/>
      <c r="X464" s="4"/>
      <c r="Y464" s="4"/>
      <c r="Z464" s="4"/>
      <c r="AA464" s="16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5"/>
      <c r="S465" s="4"/>
      <c r="T465" s="4"/>
      <c r="U465" s="4"/>
      <c r="V465" s="4"/>
      <c r="W465" s="4"/>
      <c r="X465" s="4"/>
      <c r="Y465" s="4"/>
      <c r="Z465" s="4"/>
      <c r="AA465" s="16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5"/>
      <c r="S466" s="4"/>
      <c r="T466" s="4"/>
      <c r="U466" s="4"/>
      <c r="V466" s="4"/>
      <c r="W466" s="4"/>
      <c r="X466" s="4"/>
      <c r="Y466" s="4"/>
      <c r="Z466" s="4"/>
      <c r="AA466" s="16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5"/>
      <c r="S467" s="4"/>
      <c r="T467" s="4"/>
      <c r="U467" s="4"/>
      <c r="V467" s="4"/>
      <c r="W467" s="4"/>
      <c r="X467" s="4"/>
      <c r="Y467" s="4"/>
      <c r="Z467" s="4"/>
      <c r="AA467" s="16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5"/>
      <c r="S468" s="4"/>
      <c r="T468" s="4"/>
      <c r="U468" s="4"/>
      <c r="V468" s="4"/>
      <c r="W468" s="4"/>
      <c r="X468" s="4"/>
      <c r="Y468" s="4"/>
      <c r="Z468" s="4"/>
      <c r="AA468" s="16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5"/>
      <c r="S469" s="4"/>
      <c r="T469" s="4"/>
      <c r="U469" s="4"/>
      <c r="V469" s="4"/>
      <c r="W469" s="4"/>
      <c r="X469" s="4"/>
      <c r="Y469" s="4"/>
      <c r="Z469" s="4"/>
      <c r="AA469" s="16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5"/>
      <c r="S470" s="4"/>
      <c r="T470" s="4"/>
      <c r="U470" s="4"/>
      <c r="V470" s="4"/>
      <c r="W470" s="4"/>
      <c r="X470" s="4"/>
      <c r="Y470" s="4"/>
      <c r="Z470" s="4"/>
      <c r="AA470" s="16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5"/>
      <c r="S471" s="4"/>
      <c r="T471" s="4"/>
      <c r="U471" s="4"/>
      <c r="V471" s="4"/>
      <c r="W471" s="4"/>
      <c r="X471" s="4"/>
      <c r="Y471" s="4"/>
      <c r="Z471" s="4"/>
      <c r="AA471" s="16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5"/>
      <c r="S472" s="4"/>
      <c r="T472" s="4"/>
      <c r="U472" s="4"/>
      <c r="V472" s="4"/>
      <c r="W472" s="4"/>
      <c r="X472" s="4"/>
      <c r="Y472" s="4"/>
      <c r="Z472" s="4"/>
      <c r="AA472" s="16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5"/>
      <c r="S473" s="4"/>
      <c r="T473" s="4"/>
      <c r="U473" s="4"/>
      <c r="V473" s="4"/>
      <c r="W473" s="4"/>
      <c r="X473" s="4"/>
      <c r="Y473" s="4"/>
      <c r="Z473" s="4"/>
      <c r="AA473" s="16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5"/>
      <c r="S474" s="4"/>
      <c r="T474" s="4"/>
      <c r="U474" s="4"/>
      <c r="V474" s="4"/>
      <c r="W474" s="4"/>
      <c r="X474" s="4"/>
      <c r="Y474" s="4"/>
      <c r="Z474" s="4"/>
      <c r="AA474" s="16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5"/>
      <c r="S475" s="4"/>
      <c r="T475" s="4"/>
      <c r="U475" s="4"/>
      <c r="V475" s="4"/>
      <c r="W475" s="4"/>
      <c r="X475" s="4"/>
      <c r="Y475" s="4"/>
      <c r="Z475" s="4"/>
      <c r="AA475" s="16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5"/>
      <c r="S476" s="4"/>
      <c r="T476" s="4"/>
      <c r="U476" s="4"/>
      <c r="V476" s="4"/>
      <c r="W476" s="4"/>
      <c r="X476" s="4"/>
      <c r="Y476" s="4"/>
      <c r="Z476" s="4"/>
      <c r="AA476" s="16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5"/>
      <c r="S477" s="4"/>
      <c r="T477" s="4"/>
      <c r="U477" s="4"/>
      <c r="V477" s="4"/>
      <c r="W477" s="4"/>
      <c r="X477" s="4"/>
      <c r="Y477" s="4"/>
      <c r="Z477" s="4"/>
      <c r="AA477" s="16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5"/>
      <c r="S478" s="4"/>
      <c r="T478" s="4"/>
      <c r="U478" s="4"/>
      <c r="V478" s="4"/>
      <c r="W478" s="4"/>
      <c r="X478" s="4"/>
      <c r="Y478" s="4"/>
      <c r="Z478" s="4"/>
      <c r="AA478" s="16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5"/>
      <c r="S479" s="4"/>
      <c r="T479" s="4"/>
      <c r="U479" s="4"/>
      <c r="V479" s="4"/>
      <c r="W479" s="4"/>
      <c r="X479" s="4"/>
      <c r="Y479" s="4"/>
      <c r="Z479" s="4"/>
      <c r="AA479" s="16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5"/>
      <c r="S480" s="4"/>
      <c r="T480" s="4"/>
      <c r="U480" s="4"/>
      <c r="V480" s="4"/>
      <c r="W480" s="4"/>
      <c r="X480" s="4"/>
      <c r="Y480" s="4"/>
      <c r="Z480" s="4"/>
      <c r="AA480" s="16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5"/>
      <c r="S481" s="4"/>
      <c r="T481" s="4"/>
      <c r="U481" s="4"/>
      <c r="V481" s="4"/>
      <c r="W481" s="4"/>
      <c r="X481" s="4"/>
      <c r="Y481" s="4"/>
      <c r="Z481" s="4"/>
      <c r="AA481" s="16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5"/>
      <c r="S482" s="4"/>
      <c r="T482" s="4"/>
      <c r="U482" s="4"/>
      <c r="V482" s="4"/>
      <c r="W482" s="4"/>
      <c r="X482" s="4"/>
      <c r="Y482" s="4"/>
      <c r="Z482" s="4"/>
      <c r="AA482" s="16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5"/>
      <c r="S483" s="4"/>
      <c r="T483" s="4"/>
      <c r="U483" s="4"/>
      <c r="V483" s="4"/>
      <c r="W483" s="4"/>
      <c r="X483" s="4"/>
      <c r="Y483" s="4"/>
      <c r="Z483" s="4"/>
      <c r="AA483" s="16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5"/>
      <c r="S484" s="4"/>
      <c r="T484" s="4"/>
      <c r="U484" s="4"/>
      <c r="V484" s="4"/>
      <c r="W484" s="4"/>
      <c r="X484" s="4"/>
      <c r="Y484" s="4"/>
      <c r="Z484" s="4"/>
      <c r="AA484" s="16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5"/>
      <c r="S485" s="4"/>
      <c r="T485" s="4"/>
      <c r="U485" s="4"/>
      <c r="V485" s="4"/>
      <c r="W485" s="4"/>
      <c r="X485" s="4"/>
      <c r="Y485" s="4"/>
      <c r="Z485" s="4"/>
      <c r="AA485" s="16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5"/>
      <c r="S486" s="4"/>
      <c r="T486" s="4"/>
      <c r="U486" s="4"/>
      <c r="V486" s="4"/>
      <c r="W486" s="4"/>
      <c r="X486" s="4"/>
      <c r="Y486" s="4"/>
      <c r="Z486" s="4"/>
      <c r="AA486" s="16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5"/>
      <c r="S487" s="4"/>
      <c r="T487" s="4"/>
      <c r="U487" s="4"/>
      <c r="V487" s="4"/>
      <c r="W487" s="4"/>
      <c r="X487" s="4"/>
      <c r="Y487" s="4"/>
      <c r="Z487" s="4"/>
      <c r="AA487" s="16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5"/>
      <c r="S488" s="4"/>
      <c r="T488" s="4"/>
      <c r="U488" s="4"/>
      <c r="V488" s="4"/>
      <c r="W488" s="4"/>
      <c r="X488" s="4"/>
      <c r="Y488" s="4"/>
      <c r="Z488" s="4"/>
      <c r="AA488" s="16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5"/>
      <c r="S489" s="4"/>
      <c r="T489" s="4"/>
      <c r="U489" s="4"/>
      <c r="V489" s="4"/>
      <c r="W489" s="4"/>
      <c r="X489" s="4"/>
      <c r="Y489" s="4"/>
      <c r="Z489" s="4"/>
      <c r="AA489" s="16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5"/>
      <c r="S490" s="4"/>
      <c r="T490" s="4"/>
      <c r="U490" s="4"/>
      <c r="V490" s="4"/>
      <c r="W490" s="4"/>
      <c r="X490" s="4"/>
      <c r="Y490" s="4"/>
      <c r="Z490" s="4"/>
      <c r="AA490" s="16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5"/>
      <c r="S491" s="4"/>
      <c r="T491" s="4"/>
      <c r="U491" s="4"/>
      <c r="V491" s="4"/>
      <c r="W491" s="4"/>
      <c r="X491" s="4"/>
      <c r="Y491" s="4"/>
      <c r="Z491" s="4"/>
      <c r="AA491" s="16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5"/>
      <c r="S492" s="4"/>
      <c r="T492" s="4"/>
      <c r="U492" s="4"/>
      <c r="V492" s="4"/>
      <c r="W492" s="4"/>
      <c r="X492" s="4"/>
      <c r="Y492" s="4"/>
      <c r="Z492" s="4"/>
      <c r="AA492" s="16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5"/>
      <c r="S493" s="4"/>
      <c r="T493" s="4"/>
      <c r="U493" s="4"/>
      <c r="V493" s="4"/>
      <c r="W493" s="4"/>
      <c r="X493" s="4"/>
      <c r="Y493" s="4"/>
      <c r="Z493" s="4"/>
      <c r="AA493" s="16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5"/>
      <c r="S494" s="4"/>
      <c r="T494" s="4"/>
      <c r="U494" s="4"/>
      <c r="V494" s="4"/>
      <c r="W494" s="4"/>
      <c r="X494" s="4"/>
      <c r="Y494" s="4"/>
      <c r="Z494" s="4"/>
      <c r="AA494" s="16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5"/>
      <c r="S495" s="4"/>
      <c r="T495" s="4"/>
      <c r="U495" s="4"/>
      <c r="V495" s="4"/>
      <c r="W495" s="4"/>
      <c r="X495" s="4"/>
      <c r="Y495" s="4"/>
      <c r="Z495" s="4"/>
      <c r="AA495" s="16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5"/>
      <c r="S496" s="4"/>
      <c r="T496" s="4"/>
      <c r="U496" s="4"/>
      <c r="V496" s="4"/>
      <c r="W496" s="4"/>
      <c r="X496" s="4"/>
      <c r="Y496" s="4"/>
      <c r="Z496" s="4"/>
      <c r="AA496" s="16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5"/>
      <c r="S497" s="4"/>
      <c r="T497" s="4"/>
      <c r="U497" s="4"/>
      <c r="V497" s="4"/>
      <c r="W497" s="4"/>
      <c r="X497" s="4"/>
      <c r="Y497" s="4"/>
      <c r="Z497" s="4"/>
      <c r="AA497" s="16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5"/>
      <c r="S498" s="4"/>
      <c r="T498" s="4"/>
      <c r="U498" s="4"/>
      <c r="V498" s="4"/>
      <c r="W498" s="4"/>
      <c r="X498" s="4"/>
      <c r="Y498" s="4"/>
      <c r="Z498" s="4"/>
      <c r="AA498" s="16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5"/>
      <c r="S499" s="4"/>
      <c r="T499" s="4"/>
      <c r="U499" s="4"/>
      <c r="V499" s="4"/>
      <c r="W499" s="4"/>
      <c r="X499" s="4"/>
      <c r="Y499" s="4"/>
      <c r="Z499" s="4"/>
      <c r="AA499" s="16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5"/>
      <c r="S500" s="4"/>
      <c r="T500" s="4"/>
      <c r="U500" s="4"/>
      <c r="V500" s="4"/>
      <c r="W500" s="4"/>
      <c r="X500" s="4"/>
      <c r="Y500" s="4"/>
      <c r="Z500" s="4"/>
      <c r="AA500" s="16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5"/>
      <c r="S501" s="4"/>
      <c r="T501" s="4"/>
      <c r="U501" s="4"/>
      <c r="V501" s="4"/>
      <c r="W501" s="4"/>
      <c r="X501" s="4"/>
      <c r="Y501" s="4"/>
      <c r="Z501" s="4"/>
      <c r="AA501" s="16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5"/>
      <c r="S502" s="4"/>
      <c r="T502" s="4"/>
      <c r="U502" s="4"/>
      <c r="V502" s="4"/>
      <c r="W502" s="4"/>
      <c r="X502" s="4"/>
      <c r="Y502" s="4"/>
      <c r="Z502" s="4"/>
      <c r="AA502" s="16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5"/>
      <c r="S503" s="4"/>
      <c r="T503" s="4"/>
      <c r="U503" s="4"/>
      <c r="V503" s="4"/>
      <c r="W503" s="4"/>
      <c r="X503" s="4"/>
      <c r="Y503" s="4"/>
      <c r="Z503" s="4"/>
      <c r="AA503" s="16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5"/>
      <c r="S504" s="4"/>
      <c r="T504" s="4"/>
      <c r="U504" s="4"/>
      <c r="V504" s="4"/>
      <c r="W504" s="4"/>
      <c r="X504" s="4"/>
      <c r="Y504" s="4"/>
      <c r="Z504" s="4"/>
      <c r="AA504" s="16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5"/>
      <c r="S505" s="4"/>
      <c r="T505" s="4"/>
      <c r="U505" s="4"/>
      <c r="V505" s="4"/>
      <c r="W505" s="4"/>
      <c r="X505" s="4"/>
      <c r="Y505" s="4"/>
      <c r="Z505" s="4"/>
      <c r="AA505" s="16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5"/>
      <c r="S506" s="4"/>
      <c r="T506" s="4"/>
      <c r="U506" s="4"/>
      <c r="V506" s="4"/>
      <c r="W506" s="4"/>
      <c r="X506" s="4"/>
      <c r="Y506" s="4"/>
      <c r="Z506" s="4"/>
      <c r="AA506" s="16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5"/>
      <c r="S507" s="4"/>
      <c r="T507" s="4"/>
      <c r="U507" s="4"/>
      <c r="V507" s="4"/>
      <c r="W507" s="4"/>
      <c r="X507" s="4"/>
      <c r="Y507" s="4"/>
      <c r="Z507" s="4"/>
      <c r="AA507" s="16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5"/>
      <c r="S508" s="4"/>
      <c r="T508" s="4"/>
      <c r="U508" s="4"/>
      <c r="V508" s="4"/>
      <c r="W508" s="4"/>
      <c r="X508" s="4"/>
      <c r="Y508" s="4"/>
      <c r="Z508" s="4"/>
      <c r="AA508" s="16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5"/>
      <c r="S509" s="4"/>
      <c r="T509" s="4"/>
      <c r="U509" s="4"/>
      <c r="V509" s="4"/>
      <c r="W509" s="4"/>
      <c r="X509" s="4"/>
      <c r="Y509" s="4"/>
      <c r="Z509" s="4"/>
      <c r="AA509" s="16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5"/>
      <c r="S510" s="4"/>
      <c r="T510" s="4"/>
      <c r="U510" s="4"/>
      <c r="V510" s="4"/>
      <c r="W510" s="4"/>
      <c r="X510" s="4"/>
      <c r="Y510" s="4"/>
      <c r="Z510" s="4"/>
      <c r="AA510" s="16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5"/>
      <c r="S511" s="4"/>
      <c r="T511" s="4"/>
      <c r="U511" s="4"/>
      <c r="V511" s="4"/>
      <c r="W511" s="4"/>
      <c r="X511" s="4"/>
      <c r="Y511" s="4"/>
      <c r="Z511" s="4"/>
      <c r="AA511" s="16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5"/>
      <c r="S512" s="4"/>
      <c r="T512" s="4"/>
      <c r="U512" s="4"/>
      <c r="V512" s="4"/>
      <c r="W512" s="4"/>
      <c r="X512" s="4"/>
      <c r="Y512" s="4"/>
      <c r="Z512" s="4"/>
      <c r="AA512" s="16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5"/>
      <c r="S513" s="4"/>
      <c r="T513" s="4"/>
      <c r="U513" s="4"/>
      <c r="V513" s="4"/>
      <c r="W513" s="4"/>
      <c r="X513" s="4"/>
      <c r="Y513" s="4"/>
      <c r="Z513" s="4"/>
      <c r="AA513" s="16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5"/>
      <c r="S514" s="4"/>
      <c r="T514" s="4"/>
      <c r="U514" s="4"/>
      <c r="V514" s="4"/>
      <c r="W514" s="4"/>
      <c r="X514" s="4"/>
      <c r="Y514" s="4"/>
      <c r="Z514" s="4"/>
      <c r="AA514" s="16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5"/>
      <c r="S515" s="4"/>
      <c r="T515" s="4"/>
      <c r="U515" s="4"/>
      <c r="V515" s="4"/>
      <c r="W515" s="4"/>
      <c r="X515" s="4"/>
      <c r="Y515" s="4"/>
      <c r="Z515" s="4"/>
      <c r="AA515" s="16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5"/>
      <c r="S516" s="4"/>
      <c r="T516" s="4"/>
      <c r="U516" s="4"/>
      <c r="V516" s="4"/>
      <c r="W516" s="4"/>
      <c r="X516" s="4"/>
      <c r="Y516" s="4"/>
      <c r="Z516" s="4"/>
      <c r="AA516" s="16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5"/>
      <c r="S517" s="4"/>
      <c r="T517" s="4"/>
      <c r="U517" s="4"/>
      <c r="V517" s="4"/>
      <c r="W517" s="4"/>
      <c r="X517" s="4"/>
      <c r="Y517" s="4"/>
      <c r="Z517" s="4"/>
      <c r="AA517" s="16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5"/>
      <c r="S518" s="4"/>
      <c r="T518" s="4"/>
      <c r="U518" s="4"/>
      <c r="V518" s="4"/>
      <c r="W518" s="4"/>
      <c r="X518" s="4"/>
      <c r="Y518" s="4"/>
      <c r="Z518" s="4"/>
      <c r="AA518" s="16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5"/>
      <c r="S519" s="4"/>
      <c r="T519" s="4"/>
      <c r="U519" s="4"/>
      <c r="V519" s="4"/>
      <c r="W519" s="4"/>
      <c r="X519" s="4"/>
      <c r="Y519" s="4"/>
      <c r="Z519" s="4"/>
      <c r="AA519" s="16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5"/>
      <c r="S520" s="4"/>
      <c r="T520" s="4"/>
      <c r="U520" s="4"/>
      <c r="V520" s="4"/>
      <c r="W520" s="4"/>
      <c r="X520" s="4"/>
      <c r="Y520" s="4"/>
      <c r="Z520" s="4"/>
      <c r="AA520" s="16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5"/>
      <c r="S521" s="4"/>
      <c r="T521" s="4"/>
      <c r="U521" s="4"/>
      <c r="V521" s="4"/>
      <c r="W521" s="4"/>
      <c r="X521" s="4"/>
      <c r="Y521" s="4"/>
      <c r="Z521" s="4"/>
      <c r="AA521" s="16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5"/>
      <c r="S522" s="4"/>
      <c r="T522" s="4"/>
      <c r="U522" s="4"/>
      <c r="V522" s="4"/>
      <c r="W522" s="4"/>
      <c r="X522" s="4"/>
      <c r="Y522" s="4"/>
      <c r="Z522" s="4"/>
      <c r="AA522" s="16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5"/>
      <c r="S523" s="4"/>
      <c r="T523" s="4"/>
      <c r="U523" s="4"/>
      <c r="V523" s="4"/>
      <c r="W523" s="4"/>
      <c r="X523" s="4"/>
      <c r="Y523" s="4"/>
      <c r="Z523" s="4"/>
      <c r="AA523" s="16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5"/>
      <c r="S524" s="4"/>
      <c r="T524" s="4"/>
      <c r="U524" s="4"/>
      <c r="V524" s="4"/>
      <c r="W524" s="4"/>
      <c r="X524" s="4"/>
      <c r="Y524" s="4"/>
      <c r="Z524" s="4"/>
      <c r="AA524" s="16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5"/>
      <c r="S525" s="4"/>
      <c r="T525" s="4"/>
      <c r="U525" s="4"/>
      <c r="V525" s="4"/>
      <c r="W525" s="4"/>
      <c r="X525" s="4"/>
      <c r="Y525" s="4"/>
      <c r="Z525" s="4"/>
      <c r="AA525" s="16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5"/>
      <c r="S526" s="4"/>
      <c r="T526" s="4"/>
      <c r="U526" s="4"/>
      <c r="V526" s="4"/>
      <c r="W526" s="4"/>
      <c r="X526" s="4"/>
      <c r="Y526" s="4"/>
      <c r="Z526" s="4"/>
      <c r="AA526" s="16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5"/>
      <c r="S527" s="4"/>
      <c r="T527" s="4"/>
      <c r="U527" s="4"/>
      <c r="V527" s="4"/>
      <c r="W527" s="4"/>
      <c r="X527" s="4"/>
      <c r="Y527" s="4"/>
      <c r="Z527" s="4"/>
      <c r="AA527" s="16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5"/>
      <c r="S528" s="4"/>
      <c r="T528" s="4"/>
      <c r="U528" s="4"/>
      <c r="V528" s="4"/>
      <c r="W528" s="4"/>
      <c r="X528" s="4"/>
      <c r="Y528" s="4"/>
      <c r="Z528" s="4"/>
      <c r="AA528" s="16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5"/>
      <c r="S529" s="4"/>
      <c r="T529" s="4"/>
      <c r="U529" s="4"/>
      <c r="V529" s="4"/>
      <c r="W529" s="4"/>
      <c r="X529" s="4"/>
      <c r="Y529" s="4"/>
      <c r="Z529" s="4"/>
      <c r="AA529" s="16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5"/>
      <c r="S530" s="4"/>
      <c r="T530" s="4"/>
      <c r="U530" s="4"/>
      <c r="V530" s="4"/>
      <c r="W530" s="4"/>
      <c r="X530" s="4"/>
      <c r="Y530" s="4"/>
      <c r="Z530" s="4"/>
      <c r="AA530" s="16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5"/>
      <c r="S531" s="4"/>
      <c r="T531" s="4"/>
      <c r="U531" s="4"/>
      <c r="V531" s="4"/>
      <c r="W531" s="4"/>
      <c r="X531" s="4"/>
      <c r="Y531" s="4"/>
      <c r="Z531" s="4"/>
      <c r="AA531" s="16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5"/>
      <c r="S532" s="4"/>
      <c r="T532" s="4"/>
      <c r="U532" s="4"/>
      <c r="V532" s="4"/>
      <c r="W532" s="4"/>
      <c r="X532" s="4"/>
      <c r="Y532" s="4"/>
      <c r="Z532" s="4"/>
      <c r="AA532" s="16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5"/>
      <c r="S533" s="4"/>
      <c r="T533" s="4"/>
      <c r="U533" s="4"/>
      <c r="V533" s="4"/>
      <c r="W533" s="4"/>
      <c r="X533" s="4"/>
      <c r="Y533" s="4"/>
      <c r="Z533" s="4"/>
      <c r="AA533" s="16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5"/>
      <c r="S534" s="4"/>
      <c r="T534" s="4"/>
      <c r="U534" s="4"/>
      <c r="V534" s="4"/>
      <c r="W534" s="4"/>
      <c r="X534" s="4"/>
      <c r="Y534" s="4"/>
      <c r="Z534" s="4"/>
      <c r="AA534" s="16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5"/>
      <c r="S535" s="4"/>
      <c r="T535" s="4"/>
      <c r="U535" s="4"/>
      <c r="V535" s="4"/>
      <c r="W535" s="4"/>
      <c r="X535" s="4"/>
      <c r="Y535" s="4"/>
      <c r="Z535" s="4"/>
      <c r="AA535" s="16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5"/>
      <c r="S536" s="4"/>
      <c r="T536" s="4"/>
      <c r="U536" s="4"/>
      <c r="V536" s="4"/>
      <c r="W536" s="4"/>
      <c r="X536" s="4"/>
      <c r="Y536" s="4"/>
      <c r="Z536" s="4"/>
      <c r="AA536" s="16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5"/>
      <c r="S537" s="4"/>
      <c r="T537" s="4"/>
      <c r="U537" s="4"/>
      <c r="V537" s="4"/>
      <c r="W537" s="4"/>
      <c r="X537" s="4"/>
      <c r="Y537" s="4"/>
      <c r="Z537" s="4"/>
      <c r="AA537" s="16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5"/>
      <c r="S538" s="4"/>
      <c r="T538" s="4"/>
      <c r="U538" s="4"/>
      <c r="V538" s="4"/>
      <c r="W538" s="4"/>
      <c r="X538" s="4"/>
      <c r="Y538" s="4"/>
      <c r="Z538" s="4"/>
      <c r="AA538" s="16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5"/>
      <c r="S539" s="4"/>
      <c r="T539" s="4"/>
      <c r="U539" s="4"/>
      <c r="V539" s="4"/>
      <c r="W539" s="4"/>
      <c r="X539" s="4"/>
      <c r="Y539" s="4"/>
      <c r="Z539" s="4"/>
      <c r="AA539" s="16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5"/>
      <c r="S540" s="4"/>
      <c r="T540" s="4"/>
      <c r="U540" s="4"/>
      <c r="V540" s="4"/>
      <c r="W540" s="4"/>
      <c r="X540" s="4"/>
      <c r="Y540" s="4"/>
      <c r="Z540" s="4"/>
      <c r="AA540" s="16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5"/>
      <c r="S541" s="4"/>
      <c r="T541" s="4"/>
      <c r="U541" s="4"/>
      <c r="V541" s="4"/>
      <c r="W541" s="4"/>
      <c r="X541" s="4"/>
      <c r="Y541" s="4"/>
      <c r="Z541" s="4"/>
      <c r="AA541" s="16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5"/>
      <c r="S542" s="4"/>
      <c r="T542" s="4"/>
      <c r="U542" s="4"/>
      <c r="V542" s="4"/>
      <c r="W542" s="4"/>
      <c r="X542" s="4"/>
      <c r="Y542" s="4"/>
      <c r="Z542" s="4"/>
      <c r="AA542" s="16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5"/>
      <c r="S543" s="4"/>
      <c r="T543" s="4"/>
      <c r="U543" s="4"/>
      <c r="V543" s="4"/>
      <c r="W543" s="4"/>
      <c r="X543" s="4"/>
      <c r="Y543" s="4"/>
      <c r="Z543" s="4"/>
      <c r="AA543" s="16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5"/>
      <c r="S544" s="4"/>
      <c r="T544" s="4"/>
      <c r="U544" s="4"/>
      <c r="V544" s="4"/>
      <c r="W544" s="4"/>
      <c r="X544" s="4"/>
      <c r="Y544" s="4"/>
      <c r="Z544" s="4"/>
      <c r="AA544" s="16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5"/>
      <c r="S545" s="4"/>
      <c r="T545" s="4"/>
      <c r="U545" s="4"/>
      <c r="V545" s="4"/>
      <c r="W545" s="4"/>
      <c r="X545" s="4"/>
      <c r="Y545" s="4"/>
      <c r="Z545" s="4"/>
      <c r="AA545" s="16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5"/>
      <c r="S546" s="4"/>
      <c r="T546" s="4"/>
      <c r="U546" s="4"/>
      <c r="V546" s="4"/>
      <c r="W546" s="4"/>
      <c r="X546" s="4"/>
      <c r="Y546" s="4"/>
      <c r="Z546" s="4"/>
      <c r="AA546" s="16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5"/>
      <c r="S547" s="4"/>
      <c r="T547" s="4"/>
      <c r="U547" s="4"/>
      <c r="V547" s="4"/>
      <c r="W547" s="4"/>
      <c r="X547" s="4"/>
      <c r="Y547" s="4"/>
      <c r="Z547" s="4"/>
      <c r="AA547" s="16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5"/>
      <c r="S548" s="4"/>
      <c r="T548" s="4"/>
      <c r="U548" s="4"/>
      <c r="V548" s="4"/>
      <c r="W548" s="4"/>
      <c r="X548" s="4"/>
      <c r="Y548" s="4"/>
      <c r="Z548" s="4"/>
      <c r="AA548" s="16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5"/>
      <c r="S549" s="4"/>
      <c r="T549" s="4"/>
      <c r="U549" s="4"/>
      <c r="V549" s="4"/>
      <c r="W549" s="4"/>
      <c r="X549" s="4"/>
      <c r="Y549" s="4"/>
      <c r="Z549" s="4"/>
      <c r="AA549" s="16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5"/>
      <c r="S550" s="4"/>
      <c r="T550" s="4"/>
      <c r="U550" s="4"/>
      <c r="V550" s="4"/>
      <c r="W550" s="4"/>
      <c r="X550" s="4"/>
      <c r="Y550" s="4"/>
      <c r="Z550" s="4"/>
      <c r="AA550" s="16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5"/>
      <c r="S551" s="4"/>
      <c r="T551" s="4"/>
      <c r="U551" s="4"/>
      <c r="V551" s="4"/>
      <c r="W551" s="4"/>
      <c r="X551" s="4"/>
      <c r="Y551" s="4"/>
      <c r="Z551" s="4"/>
      <c r="AA551" s="16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5"/>
      <c r="S552" s="4"/>
      <c r="T552" s="4"/>
      <c r="U552" s="4"/>
      <c r="V552" s="4"/>
      <c r="W552" s="4"/>
      <c r="X552" s="4"/>
      <c r="Y552" s="4"/>
      <c r="Z552" s="4"/>
      <c r="AA552" s="16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5"/>
      <c r="S553" s="4"/>
      <c r="T553" s="4"/>
      <c r="U553" s="4"/>
      <c r="V553" s="4"/>
      <c r="W553" s="4"/>
      <c r="X553" s="4"/>
      <c r="Y553" s="4"/>
      <c r="Z553" s="4"/>
      <c r="AA553" s="16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5"/>
      <c r="S554" s="4"/>
      <c r="T554" s="4"/>
      <c r="U554" s="4"/>
      <c r="V554" s="4"/>
      <c r="W554" s="4"/>
      <c r="X554" s="4"/>
      <c r="Y554" s="4"/>
      <c r="Z554" s="4"/>
      <c r="AA554" s="16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5"/>
      <c r="S555" s="4"/>
      <c r="T555" s="4"/>
      <c r="U555" s="4"/>
      <c r="V555" s="4"/>
      <c r="W555" s="4"/>
      <c r="X555" s="4"/>
      <c r="Y555" s="4"/>
      <c r="Z555" s="4"/>
      <c r="AA555" s="16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5"/>
      <c r="S556" s="4"/>
      <c r="T556" s="4"/>
      <c r="U556" s="4"/>
      <c r="V556" s="4"/>
      <c r="W556" s="4"/>
      <c r="X556" s="4"/>
      <c r="Y556" s="4"/>
      <c r="Z556" s="4"/>
      <c r="AA556" s="16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5"/>
      <c r="S557" s="4"/>
      <c r="T557" s="4"/>
      <c r="U557" s="4"/>
      <c r="V557" s="4"/>
      <c r="W557" s="4"/>
      <c r="X557" s="4"/>
      <c r="Y557" s="4"/>
      <c r="Z557" s="4"/>
      <c r="AA557" s="16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5"/>
      <c r="S558" s="4"/>
      <c r="T558" s="4"/>
      <c r="U558" s="4"/>
      <c r="V558" s="4"/>
      <c r="W558" s="4"/>
      <c r="X558" s="4"/>
      <c r="Y558" s="4"/>
      <c r="Z558" s="4"/>
      <c r="AA558" s="16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5"/>
      <c r="S559" s="4"/>
      <c r="T559" s="4"/>
      <c r="U559" s="4"/>
      <c r="V559" s="4"/>
      <c r="W559" s="4"/>
      <c r="X559" s="4"/>
      <c r="Y559" s="4"/>
      <c r="Z559" s="4"/>
      <c r="AA559" s="16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5"/>
      <c r="S560" s="4"/>
      <c r="T560" s="4"/>
      <c r="U560" s="4"/>
      <c r="V560" s="4"/>
      <c r="W560" s="4"/>
      <c r="X560" s="4"/>
      <c r="Y560" s="4"/>
      <c r="Z560" s="4"/>
      <c r="AA560" s="16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5"/>
      <c r="S561" s="4"/>
      <c r="T561" s="4"/>
      <c r="U561" s="4"/>
      <c r="V561" s="4"/>
      <c r="W561" s="4"/>
      <c r="X561" s="4"/>
      <c r="Y561" s="4"/>
      <c r="Z561" s="4"/>
      <c r="AA561" s="16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5"/>
      <c r="S562" s="4"/>
      <c r="T562" s="4"/>
      <c r="U562" s="4"/>
      <c r="V562" s="4"/>
      <c r="W562" s="4"/>
      <c r="X562" s="4"/>
      <c r="Y562" s="4"/>
      <c r="Z562" s="4"/>
      <c r="AA562" s="16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5"/>
      <c r="S563" s="4"/>
      <c r="T563" s="4"/>
      <c r="U563" s="4"/>
      <c r="V563" s="4"/>
      <c r="W563" s="4"/>
      <c r="X563" s="4"/>
      <c r="Y563" s="4"/>
      <c r="Z563" s="4"/>
      <c r="AA563" s="16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5"/>
      <c r="S564" s="4"/>
      <c r="T564" s="4"/>
      <c r="U564" s="4"/>
      <c r="V564" s="4"/>
      <c r="W564" s="4"/>
      <c r="X564" s="4"/>
      <c r="Y564" s="4"/>
      <c r="Z564" s="4"/>
      <c r="AA564" s="16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5"/>
      <c r="S565" s="4"/>
      <c r="T565" s="4"/>
      <c r="U565" s="4"/>
      <c r="V565" s="4"/>
      <c r="W565" s="4"/>
      <c r="X565" s="4"/>
      <c r="Y565" s="4"/>
      <c r="Z565" s="4"/>
      <c r="AA565" s="16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5"/>
      <c r="S566" s="4"/>
      <c r="T566" s="4"/>
      <c r="U566" s="4"/>
      <c r="V566" s="4"/>
      <c r="W566" s="4"/>
      <c r="X566" s="4"/>
      <c r="Y566" s="4"/>
      <c r="Z566" s="4"/>
      <c r="AA566" s="16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5"/>
      <c r="S567" s="4"/>
      <c r="T567" s="4"/>
      <c r="U567" s="4"/>
      <c r="V567" s="4"/>
      <c r="W567" s="4"/>
      <c r="X567" s="4"/>
      <c r="Y567" s="4"/>
      <c r="Z567" s="4"/>
      <c r="AA567" s="16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5"/>
      <c r="S568" s="4"/>
      <c r="T568" s="4"/>
      <c r="U568" s="4"/>
      <c r="V568" s="4"/>
      <c r="W568" s="4"/>
      <c r="X568" s="4"/>
      <c r="Y568" s="4"/>
      <c r="Z568" s="4"/>
      <c r="AA568" s="16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5"/>
      <c r="S569" s="4"/>
      <c r="T569" s="4"/>
      <c r="U569" s="4"/>
      <c r="V569" s="4"/>
      <c r="W569" s="4"/>
      <c r="X569" s="4"/>
      <c r="Y569" s="4"/>
      <c r="Z569" s="4"/>
      <c r="AA569" s="16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5"/>
      <c r="S570" s="4"/>
      <c r="T570" s="4"/>
      <c r="U570" s="4"/>
      <c r="V570" s="4"/>
      <c r="W570" s="4"/>
      <c r="X570" s="4"/>
      <c r="Y570" s="4"/>
      <c r="Z570" s="4"/>
      <c r="AA570" s="16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5"/>
      <c r="S571" s="4"/>
      <c r="T571" s="4"/>
      <c r="U571" s="4"/>
      <c r="V571" s="4"/>
      <c r="W571" s="4"/>
      <c r="X571" s="4"/>
      <c r="Y571" s="4"/>
      <c r="Z571" s="4"/>
      <c r="AA571" s="16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5"/>
      <c r="S572" s="4"/>
      <c r="T572" s="4"/>
      <c r="U572" s="4"/>
      <c r="V572" s="4"/>
      <c r="W572" s="4"/>
      <c r="X572" s="4"/>
      <c r="Y572" s="4"/>
      <c r="Z572" s="4"/>
      <c r="AA572" s="16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5"/>
      <c r="S573" s="4"/>
      <c r="T573" s="4"/>
      <c r="U573" s="4"/>
      <c r="V573" s="4"/>
      <c r="W573" s="4"/>
      <c r="X573" s="4"/>
      <c r="Y573" s="4"/>
      <c r="Z573" s="4"/>
      <c r="AA573" s="16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5"/>
      <c r="S574" s="4"/>
      <c r="T574" s="4"/>
      <c r="U574" s="4"/>
      <c r="V574" s="4"/>
      <c r="W574" s="4"/>
      <c r="X574" s="4"/>
      <c r="Y574" s="4"/>
      <c r="Z574" s="4"/>
      <c r="AA574" s="16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5"/>
      <c r="S575" s="4"/>
      <c r="T575" s="4"/>
      <c r="U575" s="4"/>
      <c r="V575" s="4"/>
      <c r="W575" s="4"/>
      <c r="X575" s="4"/>
      <c r="Y575" s="4"/>
      <c r="Z575" s="4"/>
      <c r="AA575" s="16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5"/>
      <c r="S576" s="4"/>
      <c r="T576" s="4"/>
      <c r="U576" s="4"/>
      <c r="V576" s="4"/>
      <c r="W576" s="4"/>
      <c r="X576" s="4"/>
      <c r="Y576" s="4"/>
      <c r="Z576" s="4"/>
      <c r="AA576" s="16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5"/>
      <c r="S577" s="4"/>
      <c r="T577" s="4"/>
      <c r="U577" s="4"/>
      <c r="V577" s="4"/>
      <c r="W577" s="4"/>
      <c r="X577" s="4"/>
      <c r="Y577" s="4"/>
      <c r="Z577" s="4"/>
      <c r="AA577" s="16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5"/>
      <c r="S578" s="4"/>
      <c r="T578" s="4"/>
      <c r="U578" s="4"/>
      <c r="V578" s="4"/>
      <c r="W578" s="4"/>
      <c r="X578" s="4"/>
      <c r="Y578" s="4"/>
      <c r="Z578" s="4"/>
      <c r="AA578" s="16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5"/>
      <c r="S579" s="4"/>
      <c r="T579" s="4"/>
      <c r="U579" s="4"/>
      <c r="V579" s="4"/>
      <c r="W579" s="4"/>
      <c r="X579" s="4"/>
      <c r="Y579" s="4"/>
      <c r="Z579" s="4"/>
      <c r="AA579" s="16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5"/>
      <c r="S580" s="4"/>
      <c r="T580" s="4"/>
      <c r="U580" s="4"/>
      <c r="V580" s="4"/>
      <c r="W580" s="4"/>
      <c r="X580" s="4"/>
      <c r="Y580" s="4"/>
      <c r="Z580" s="4"/>
      <c r="AA580" s="16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5"/>
      <c r="S581" s="4"/>
      <c r="T581" s="4"/>
      <c r="U581" s="4"/>
      <c r="V581" s="4"/>
      <c r="W581" s="4"/>
      <c r="X581" s="4"/>
      <c r="Y581" s="4"/>
      <c r="Z581" s="4"/>
      <c r="AA581" s="16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5"/>
      <c r="S582" s="4"/>
      <c r="T582" s="4"/>
      <c r="U582" s="4"/>
      <c r="V582" s="4"/>
      <c r="W582" s="4"/>
      <c r="X582" s="4"/>
      <c r="Y582" s="4"/>
      <c r="Z582" s="4"/>
      <c r="AA582" s="16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5"/>
      <c r="S583" s="4"/>
      <c r="T583" s="4"/>
      <c r="U583" s="4"/>
      <c r="V583" s="4"/>
      <c r="W583" s="4"/>
      <c r="X583" s="4"/>
      <c r="Y583" s="4"/>
      <c r="Z583" s="4"/>
      <c r="AA583" s="16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5"/>
      <c r="S584" s="4"/>
      <c r="T584" s="4"/>
      <c r="U584" s="4"/>
      <c r="V584" s="4"/>
      <c r="W584" s="4"/>
      <c r="X584" s="4"/>
      <c r="Y584" s="4"/>
      <c r="Z584" s="4"/>
      <c r="AA584" s="16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5"/>
      <c r="S585" s="4"/>
      <c r="T585" s="4"/>
      <c r="U585" s="4"/>
      <c r="V585" s="4"/>
      <c r="W585" s="4"/>
      <c r="X585" s="4"/>
      <c r="Y585" s="4"/>
      <c r="Z585" s="4"/>
      <c r="AA585" s="16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5"/>
      <c r="S586" s="4"/>
      <c r="T586" s="4"/>
      <c r="U586" s="4"/>
      <c r="V586" s="4"/>
      <c r="W586" s="4"/>
      <c r="X586" s="4"/>
      <c r="Y586" s="4"/>
      <c r="Z586" s="4"/>
      <c r="AA586" s="16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5"/>
      <c r="S587" s="4"/>
      <c r="T587" s="4"/>
      <c r="U587" s="4"/>
      <c r="V587" s="4"/>
      <c r="W587" s="4"/>
      <c r="X587" s="4"/>
      <c r="Y587" s="4"/>
      <c r="Z587" s="4"/>
      <c r="AA587" s="16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5"/>
      <c r="S588" s="4"/>
      <c r="T588" s="4"/>
      <c r="U588" s="4"/>
      <c r="V588" s="4"/>
      <c r="W588" s="4"/>
      <c r="X588" s="4"/>
      <c r="Y588" s="4"/>
      <c r="Z588" s="4"/>
      <c r="AA588" s="16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5"/>
      <c r="S589" s="4"/>
      <c r="T589" s="4"/>
      <c r="U589" s="4"/>
      <c r="V589" s="4"/>
      <c r="W589" s="4"/>
      <c r="X589" s="4"/>
      <c r="Y589" s="4"/>
      <c r="Z589" s="4"/>
      <c r="AA589" s="16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5"/>
      <c r="S590" s="4"/>
      <c r="T590" s="4"/>
      <c r="U590" s="4"/>
      <c r="V590" s="4"/>
      <c r="W590" s="4"/>
      <c r="X590" s="4"/>
      <c r="Y590" s="4"/>
      <c r="Z590" s="4"/>
      <c r="AA590" s="16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5"/>
      <c r="S591" s="4"/>
      <c r="T591" s="4"/>
      <c r="U591" s="4"/>
      <c r="V591" s="4"/>
      <c r="W591" s="4"/>
      <c r="X591" s="4"/>
      <c r="Y591" s="4"/>
      <c r="Z591" s="4"/>
      <c r="AA591" s="16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5"/>
      <c r="S592" s="4"/>
      <c r="T592" s="4"/>
      <c r="U592" s="4"/>
      <c r="V592" s="4"/>
      <c r="W592" s="4"/>
      <c r="X592" s="4"/>
      <c r="Y592" s="4"/>
      <c r="Z592" s="4"/>
      <c r="AA592" s="16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5"/>
      <c r="S593" s="4"/>
      <c r="T593" s="4"/>
      <c r="U593" s="4"/>
      <c r="V593" s="4"/>
      <c r="W593" s="4"/>
      <c r="X593" s="4"/>
      <c r="Y593" s="4"/>
      <c r="Z593" s="4"/>
      <c r="AA593" s="16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5"/>
      <c r="S594" s="4"/>
      <c r="T594" s="4"/>
      <c r="U594" s="4"/>
      <c r="V594" s="4"/>
      <c r="W594" s="4"/>
      <c r="X594" s="4"/>
      <c r="Y594" s="4"/>
      <c r="Z594" s="4"/>
      <c r="AA594" s="16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5"/>
      <c r="S595" s="4"/>
      <c r="T595" s="4"/>
      <c r="U595" s="4"/>
      <c r="V595" s="4"/>
      <c r="W595" s="4"/>
      <c r="X595" s="4"/>
      <c r="Y595" s="4"/>
      <c r="Z595" s="4"/>
      <c r="AA595" s="16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5"/>
      <c r="S596" s="4"/>
      <c r="T596" s="4"/>
      <c r="U596" s="4"/>
      <c r="V596" s="4"/>
      <c r="W596" s="4"/>
      <c r="X596" s="4"/>
      <c r="Y596" s="4"/>
      <c r="Z596" s="4"/>
      <c r="AA596" s="16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5"/>
      <c r="S597" s="4"/>
      <c r="T597" s="4"/>
      <c r="U597" s="4"/>
      <c r="V597" s="4"/>
      <c r="W597" s="4"/>
      <c r="X597" s="4"/>
      <c r="Y597" s="4"/>
      <c r="Z597" s="4"/>
      <c r="AA597" s="16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5"/>
      <c r="S598" s="4"/>
      <c r="T598" s="4"/>
      <c r="U598" s="4"/>
      <c r="V598" s="4"/>
      <c r="W598" s="4"/>
      <c r="X598" s="4"/>
      <c r="Y598" s="4"/>
      <c r="Z598" s="4"/>
      <c r="AA598" s="16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5"/>
      <c r="S599" s="4"/>
      <c r="T599" s="4"/>
      <c r="U599" s="4"/>
      <c r="V599" s="4"/>
      <c r="W599" s="4"/>
      <c r="X599" s="4"/>
      <c r="Y599" s="4"/>
      <c r="Z599" s="4"/>
      <c r="AA599" s="16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5"/>
      <c r="S600" s="4"/>
      <c r="T600" s="4"/>
      <c r="U600" s="4"/>
      <c r="V600" s="4"/>
      <c r="W600" s="4"/>
      <c r="X600" s="4"/>
      <c r="Y600" s="4"/>
      <c r="Z600" s="4"/>
      <c r="AA600" s="16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5"/>
      <c r="S601" s="4"/>
      <c r="T601" s="4"/>
      <c r="U601" s="4"/>
      <c r="V601" s="4"/>
      <c r="W601" s="4"/>
      <c r="X601" s="4"/>
      <c r="Y601" s="4"/>
      <c r="Z601" s="4"/>
      <c r="AA601" s="16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5"/>
      <c r="S602" s="4"/>
      <c r="T602" s="4"/>
      <c r="U602" s="4"/>
      <c r="V602" s="4"/>
      <c r="W602" s="4"/>
      <c r="X602" s="4"/>
      <c r="Y602" s="4"/>
      <c r="Z602" s="4"/>
      <c r="AA602" s="16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5"/>
      <c r="S603" s="4"/>
      <c r="T603" s="4"/>
      <c r="U603" s="4"/>
      <c r="V603" s="4"/>
      <c r="W603" s="4"/>
      <c r="X603" s="4"/>
      <c r="Y603" s="4"/>
      <c r="Z603" s="4"/>
      <c r="AA603" s="16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5"/>
      <c r="S604" s="4"/>
      <c r="T604" s="4"/>
      <c r="U604" s="4"/>
      <c r="V604" s="4"/>
      <c r="W604" s="4"/>
      <c r="X604" s="4"/>
      <c r="Y604" s="4"/>
      <c r="Z604" s="4"/>
      <c r="AA604" s="16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5"/>
      <c r="S605" s="4"/>
      <c r="T605" s="4"/>
      <c r="U605" s="4"/>
      <c r="V605" s="4"/>
      <c r="W605" s="4"/>
      <c r="X605" s="4"/>
      <c r="Y605" s="4"/>
      <c r="Z605" s="4"/>
      <c r="AA605" s="16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5"/>
      <c r="S606" s="4"/>
      <c r="T606" s="4"/>
      <c r="U606" s="4"/>
      <c r="V606" s="4"/>
      <c r="W606" s="4"/>
      <c r="X606" s="4"/>
      <c r="Y606" s="4"/>
      <c r="Z606" s="4"/>
      <c r="AA606" s="16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5"/>
      <c r="S607" s="4"/>
      <c r="T607" s="4"/>
      <c r="U607" s="4"/>
      <c r="V607" s="4"/>
      <c r="W607" s="4"/>
      <c r="X607" s="4"/>
      <c r="Y607" s="4"/>
      <c r="Z607" s="4"/>
      <c r="AA607" s="16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5"/>
      <c r="S608" s="4"/>
      <c r="T608" s="4"/>
      <c r="U608" s="4"/>
      <c r="V608" s="4"/>
      <c r="W608" s="4"/>
      <c r="X608" s="4"/>
      <c r="Y608" s="4"/>
      <c r="Z608" s="4"/>
      <c r="AA608" s="16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5"/>
      <c r="S609" s="4"/>
      <c r="T609" s="4"/>
      <c r="U609" s="4"/>
      <c r="V609" s="4"/>
      <c r="W609" s="4"/>
      <c r="X609" s="4"/>
      <c r="Y609" s="4"/>
      <c r="Z609" s="4"/>
      <c r="AA609" s="16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5"/>
      <c r="S610" s="4"/>
      <c r="T610" s="4"/>
      <c r="U610" s="4"/>
      <c r="V610" s="4"/>
      <c r="W610" s="4"/>
      <c r="X610" s="4"/>
      <c r="Y610" s="4"/>
      <c r="Z610" s="4"/>
      <c r="AA610" s="16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5"/>
      <c r="S611" s="4"/>
      <c r="T611" s="4"/>
      <c r="U611" s="4"/>
      <c r="V611" s="4"/>
      <c r="W611" s="4"/>
      <c r="X611" s="4"/>
      <c r="Y611" s="4"/>
      <c r="Z611" s="4"/>
      <c r="AA611" s="16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5"/>
      <c r="S612" s="4"/>
      <c r="T612" s="4"/>
      <c r="U612" s="4"/>
      <c r="V612" s="4"/>
      <c r="W612" s="4"/>
      <c r="X612" s="4"/>
      <c r="Y612" s="4"/>
      <c r="Z612" s="4"/>
      <c r="AA612" s="16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5"/>
      <c r="S613" s="4"/>
      <c r="T613" s="4"/>
      <c r="U613" s="4"/>
      <c r="V613" s="4"/>
      <c r="W613" s="4"/>
      <c r="X613" s="4"/>
      <c r="Y613" s="4"/>
      <c r="Z613" s="4"/>
      <c r="AA613" s="16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5"/>
      <c r="S614" s="4"/>
      <c r="T614" s="4"/>
      <c r="U614" s="4"/>
      <c r="V614" s="4"/>
      <c r="W614" s="4"/>
      <c r="X614" s="4"/>
      <c r="Y614" s="4"/>
      <c r="Z614" s="4"/>
      <c r="AA614" s="16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5"/>
      <c r="S615" s="4"/>
      <c r="T615" s="4"/>
      <c r="U615" s="4"/>
      <c r="V615" s="4"/>
      <c r="W615" s="4"/>
      <c r="X615" s="4"/>
      <c r="Y615" s="4"/>
      <c r="Z615" s="4"/>
      <c r="AA615" s="16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5"/>
      <c r="S616" s="4"/>
      <c r="T616" s="4"/>
      <c r="U616" s="4"/>
      <c r="V616" s="4"/>
      <c r="W616" s="4"/>
      <c r="X616" s="4"/>
      <c r="Y616" s="4"/>
      <c r="Z616" s="4"/>
      <c r="AA616" s="16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5"/>
      <c r="S617" s="4"/>
      <c r="T617" s="4"/>
      <c r="U617" s="4"/>
      <c r="V617" s="4"/>
      <c r="W617" s="4"/>
      <c r="X617" s="4"/>
      <c r="Y617" s="4"/>
      <c r="Z617" s="4"/>
      <c r="AA617" s="16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5"/>
      <c r="S618" s="4"/>
      <c r="T618" s="4"/>
      <c r="U618" s="4"/>
      <c r="V618" s="4"/>
      <c r="W618" s="4"/>
      <c r="X618" s="4"/>
      <c r="Y618" s="4"/>
      <c r="Z618" s="4"/>
      <c r="AA618" s="16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5"/>
      <c r="S619" s="4"/>
      <c r="T619" s="4"/>
      <c r="U619" s="4"/>
      <c r="V619" s="4"/>
      <c r="W619" s="4"/>
      <c r="X619" s="4"/>
      <c r="Y619" s="4"/>
      <c r="Z619" s="4"/>
      <c r="AA619" s="16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5"/>
      <c r="S620" s="4"/>
      <c r="T620" s="4"/>
      <c r="U620" s="4"/>
      <c r="V620" s="4"/>
      <c r="W620" s="4"/>
      <c r="X620" s="4"/>
      <c r="Y620" s="4"/>
      <c r="Z620" s="4"/>
      <c r="AA620" s="16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5"/>
      <c r="S621" s="4"/>
      <c r="T621" s="4"/>
      <c r="U621" s="4"/>
      <c r="V621" s="4"/>
      <c r="W621" s="4"/>
      <c r="X621" s="4"/>
      <c r="Y621" s="4"/>
      <c r="Z621" s="4"/>
      <c r="AA621" s="16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5"/>
      <c r="S622" s="4"/>
      <c r="T622" s="4"/>
      <c r="U622" s="4"/>
      <c r="V622" s="4"/>
      <c r="W622" s="4"/>
      <c r="X622" s="4"/>
      <c r="Y622" s="4"/>
      <c r="Z622" s="4"/>
      <c r="AA622" s="16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5"/>
      <c r="S623" s="4"/>
      <c r="T623" s="4"/>
      <c r="U623" s="4"/>
      <c r="V623" s="4"/>
      <c r="W623" s="4"/>
      <c r="X623" s="4"/>
      <c r="Y623" s="4"/>
      <c r="Z623" s="4"/>
      <c r="AA623" s="16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5"/>
      <c r="S624" s="4"/>
      <c r="T624" s="4"/>
      <c r="U624" s="4"/>
      <c r="V624" s="4"/>
      <c r="W624" s="4"/>
      <c r="X624" s="4"/>
      <c r="Y624" s="4"/>
      <c r="Z624" s="4"/>
      <c r="AA624" s="16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5"/>
      <c r="S625" s="4"/>
      <c r="T625" s="4"/>
      <c r="U625" s="4"/>
      <c r="V625" s="4"/>
      <c r="W625" s="4"/>
      <c r="X625" s="4"/>
      <c r="Y625" s="4"/>
      <c r="Z625" s="4"/>
      <c r="AA625" s="16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5"/>
      <c r="S626" s="4"/>
      <c r="T626" s="4"/>
      <c r="U626" s="4"/>
      <c r="V626" s="4"/>
      <c r="W626" s="4"/>
      <c r="X626" s="4"/>
      <c r="Y626" s="4"/>
      <c r="Z626" s="4"/>
      <c r="AA626" s="16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5"/>
      <c r="S627" s="4"/>
      <c r="T627" s="4"/>
      <c r="U627" s="4"/>
      <c r="V627" s="4"/>
      <c r="W627" s="4"/>
      <c r="X627" s="4"/>
      <c r="Y627" s="4"/>
      <c r="Z627" s="4"/>
      <c r="AA627" s="16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5"/>
      <c r="S628" s="4"/>
      <c r="T628" s="4"/>
      <c r="U628" s="4"/>
      <c r="V628" s="4"/>
      <c r="W628" s="4"/>
      <c r="X628" s="4"/>
      <c r="Y628" s="4"/>
      <c r="Z628" s="4"/>
      <c r="AA628" s="16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5"/>
      <c r="S629" s="4"/>
      <c r="T629" s="4"/>
      <c r="U629" s="4"/>
      <c r="V629" s="4"/>
      <c r="W629" s="4"/>
      <c r="X629" s="4"/>
      <c r="Y629" s="4"/>
      <c r="Z629" s="4"/>
      <c r="AA629" s="16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5"/>
      <c r="S630" s="4"/>
      <c r="T630" s="4"/>
      <c r="U630" s="4"/>
      <c r="V630" s="4"/>
      <c r="W630" s="4"/>
      <c r="X630" s="4"/>
      <c r="Y630" s="4"/>
      <c r="Z630" s="4"/>
      <c r="AA630" s="16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5"/>
      <c r="S631" s="4"/>
      <c r="T631" s="4"/>
      <c r="U631" s="4"/>
      <c r="V631" s="4"/>
      <c r="W631" s="4"/>
      <c r="X631" s="4"/>
      <c r="Y631" s="4"/>
      <c r="Z631" s="4"/>
      <c r="AA631" s="16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5"/>
      <c r="S632" s="4"/>
      <c r="T632" s="4"/>
      <c r="U632" s="4"/>
      <c r="V632" s="4"/>
      <c r="W632" s="4"/>
      <c r="X632" s="4"/>
      <c r="Y632" s="4"/>
      <c r="Z632" s="4"/>
      <c r="AA632" s="16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5"/>
      <c r="S633" s="4"/>
      <c r="T633" s="4"/>
      <c r="U633" s="4"/>
      <c r="V633" s="4"/>
      <c r="W633" s="4"/>
      <c r="X633" s="4"/>
      <c r="Y633" s="4"/>
      <c r="Z633" s="4"/>
      <c r="AA633" s="16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5"/>
      <c r="S634" s="4"/>
      <c r="T634" s="4"/>
      <c r="U634" s="4"/>
      <c r="V634" s="4"/>
      <c r="W634" s="4"/>
      <c r="X634" s="4"/>
      <c r="Y634" s="4"/>
      <c r="Z634" s="4"/>
      <c r="AA634" s="16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5"/>
      <c r="S635" s="4"/>
      <c r="T635" s="4"/>
      <c r="U635" s="4"/>
      <c r="V635" s="4"/>
      <c r="W635" s="4"/>
      <c r="X635" s="4"/>
      <c r="Y635" s="4"/>
      <c r="Z635" s="4"/>
      <c r="AA635" s="16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5"/>
      <c r="S636" s="4"/>
      <c r="T636" s="4"/>
      <c r="U636" s="4"/>
      <c r="V636" s="4"/>
      <c r="W636" s="4"/>
      <c r="X636" s="4"/>
      <c r="Y636" s="4"/>
      <c r="Z636" s="4"/>
      <c r="AA636" s="16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5"/>
      <c r="S637" s="4"/>
      <c r="T637" s="4"/>
      <c r="U637" s="4"/>
      <c r="V637" s="4"/>
      <c r="W637" s="4"/>
      <c r="X637" s="4"/>
      <c r="Y637" s="4"/>
      <c r="Z637" s="4"/>
      <c r="AA637" s="16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5"/>
      <c r="S638" s="4"/>
      <c r="T638" s="4"/>
      <c r="U638" s="4"/>
      <c r="V638" s="4"/>
      <c r="W638" s="4"/>
      <c r="X638" s="4"/>
      <c r="Y638" s="4"/>
      <c r="Z638" s="4"/>
      <c r="AA638" s="16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5"/>
      <c r="S639" s="4"/>
      <c r="T639" s="4"/>
      <c r="U639" s="4"/>
      <c r="V639" s="4"/>
      <c r="W639" s="4"/>
      <c r="X639" s="4"/>
      <c r="Y639" s="4"/>
      <c r="Z639" s="4"/>
      <c r="AA639" s="16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5"/>
      <c r="S640" s="4"/>
      <c r="T640" s="4"/>
      <c r="U640" s="4"/>
      <c r="V640" s="4"/>
      <c r="W640" s="4"/>
      <c r="X640" s="4"/>
      <c r="Y640" s="4"/>
      <c r="Z640" s="4"/>
      <c r="AA640" s="16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5"/>
      <c r="S641" s="4"/>
      <c r="T641" s="4"/>
      <c r="U641" s="4"/>
      <c r="V641" s="4"/>
      <c r="W641" s="4"/>
      <c r="X641" s="4"/>
      <c r="Y641" s="4"/>
      <c r="Z641" s="4"/>
      <c r="AA641" s="16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5"/>
      <c r="S642" s="4"/>
      <c r="T642" s="4"/>
      <c r="U642" s="4"/>
      <c r="V642" s="4"/>
      <c r="W642" s="4"/>
      <c r="X642" s="4"/>
      <c r="Y642" s="4"/>
      <c r="Z642" s="4"/>
      <c r="AA642" s="16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5"/>
      <c r="S643" s="4"/>
      <c r="T643" s="4"/>
      <c r="U643" s="4"/>
      <c r="V643" s="4"/>
      <c r="W643" s="4"/>
      <c r="X643" s="4"/>
      <c r="Y643" s="4"/>
      <c r="Z643" s="4"/>
      <c r="AA643" s="16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5"/>
      <c r="S644" s="4"/>
      <c r="T644" s="4"/>
      <c r="U644" s="4"/>
      <c r="V644" s="4"/>
      <c r="W644" s="4"/>
      <c r="X644" s="4"/>
      <c r="Y644" s="4"/>
      <c r="Z644" s="4"/>
      <c r="AA644" s="16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5"/>
      <c r="S645" s="4"/>
      <c r="T645" s="4"/>
      <c r="U645" s="4"/>
      <c r="V645" s="4"/>
      <c r="W645" s="4"/>
      <c r="X645" s="4"/>
      <c r="Y645" s="4"/>
      <c r="Z645" s="4"/>
      <c r="AA645" s="16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5"/>
      <c r="S646" s="4"/>
      <c r="T646" s="4"/>
      <c r="U646" s="4"/>
      <c r="V646" s="4"/>
      <c r="W646" s="4"/>
      <c r="X646" s="4"/>
      <c r="Y646" s="4"/>
      <c r="Z646" s="4"/>
      <c r="AA646" s="16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5"/>
      <c r="S647" s="4"/>
      <c r="T647" s="4"/>
      <c r="U647" s="4"/>
      <c r="V647" s="4"/>
      <c r="W647" s="4"/>
      <c r="X647" s="4"/>
      <c r="Y647" s="4"/>
      <c r="Z647" s="4"/>
      <c r="AA647" s="16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5"/>
      <c r="S648" s="4"/>
      <c r="T648" s="4"/>
      <c r="U648" s="4"/>
      <c r="V648" s="4"/>
      <c r="W648" s="4"/>
      <c r="X648" s="4"/>
      <c r="Y648" s="4"/>
      <c r="Z648" s="4"/>
      <c r="AA648" s="16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5"/>
      <c r="S649" s="4"/>
      <c r="T649" s="4"/>
      <c r="U649" s="4"/>
      <c r="V649" s="4"/>
      <c r="W649" s="4"/>
      <c r="X649" s="4"/>
      <c r="Y649" s="4"/>
      <c r="Z649" s="4"/>
      <c r="AA649" s="16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5"/>
      <c r="S650" s="4"/>
      <c r="T650" s="4"/>
      <c r="U650" s="4"/>
      <c r="V650" s="4"/>
      <c r="W650" s="4"/>
      <c r="X650" s="4"/>
      <c r="Y650" s="4"/>
      <c r="Z650" s="4"/>
      <c r="AA650" s="16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5"/>
      <c r="S651" s="4"/>
      <c r="T651" s="4"/>
      <c r="U651" s="4"/>
      <c r="V651" s="4"/>
      <c r="W651" s="4"/>
      <c r="X651" s="4"/>
      <c r="Y651" s="4"/>
      <c r="Z651" s="4"/>
      <c r="AA651" s="16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5"/>
      <c r="S652" s="4"/>
      <c r="T652" s="4"/>
      <c r="U652" s="4"/>
      <c r="V652" s="4"/>
      <c r="W652" s="4"/>
      <c r="X652" s="4"/>
      <c r="Y652" s="4"/>
      <c r="Z652" s="4"/>
      <c r="AA652" s="16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5"/>
      <c r="S653" s="4"/>
      <c r="T653" s="4"/>
      <c r="U653" s="4"/>
      <c r="V653" s="4"/>
      <c r="W653" s="4"/>
      <c r="X653" s="4"/>
      <c r="Y653" s="4"/>
      <c r="Z653" s="4"/>
      <c r="AA653" s="16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5"/>
      <c r="S654" s="4"/>
      <c r="T654" s="4"/>
      <c r="U654" s="4"/>
      <c r="V654" s="4"/>
      <c r="W654" s="4"/>
      <c r="X654" s="4"/>
      <c r="Y654" s="4"/>
      <c r="Z654" s="4"/>
      <c r="AA654" s="16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5"/>
      <c r="S655" s="4"/>
      <c r="T655" s="4"/>
      <c r="U655" s="4"/>
      <c r="V655" s="4"/>
      <c r="W655" s="4"/>
      <c r="X655" s="4"/>
      <c r="Y655" s="4"/>
      <c r="Z655" s="4"/>
      <c r="AA655" s="16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5"/>
      <c r="S656" s="4"/>
      <c r="T656" s="4"/>
      <c r="U656" s="4"/>
      <c r="V656" s="4"/>
      <c r="W656" s="4"/>
      <c r="X656" s="4"/>
      <c r="Y656" s="4"/>
      <c r="Z656" s="4"/>
      <c r="AA656" s="16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5"/>
      <c r="S657" s="4"/>
      <c r="T657" s="4"/>
      <c r="U657" s="4"/>
      <c r="V657" s="4"/>
      <c r="W657" s="4"/>
      <c r="X657" s="4"/>
      <c r="Y657" s="4"/>
      <c r="Z657" s="4"/>
      <c r="AA657" s="16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5"/>
      <c r="S658" s="4"/>
      <c r="T658" s="4"/>
      <c r="U658" s="4"/>
      <c r="V658" s="4"/>
      <c r="W658" s="4"/>
      <c r="X658" s="4"/>
      <c r="Y658" s="4"/>
      <c r="Z658" s="4"/>
      <c r="AA658" s="16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5"/>
      <c r="S659" s="4"/>
      <c r="T659" s="4"/>
      <c r="U659" s="4"/>
      <c r="V659" s="4"/>
      <c r="W659" s="4"/>
      <c r="X659" s="4"/>
      <c r="Y659" s="4"/>
      <c r="Z659" s="4"/>
      <c r="AA659" s="16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5"/>
      <c r="S660" s="4"/>
      <c r="T660" s="4"/>
      <c r="U660" s="4"/>
      <c r="V660" s="4"/>
      <c r="W660" s="4"/>
      <c r="X660" s="4"/>
      <c r="Y660" s="4"/>
      <c r="Z660" s="4"/>
      <c r="AA660" s="16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5"/>
      <c r="S661" s="4"/>
      <c r="T661" s="4"/>
      <c r="U661" s="4"/>
      <c r="V661" s="4"/>
      <c r="W661" s="4"/>
      <c r="X661" s="4"/>
      <c r="Y661" s="4"/>
      <c r="Z661" s="4"/>
      <c r="AA661" s="16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5"/>
      <c r="S662" s="4"/>
      <c r="T662" s="4"/>
      <c r="U662" s="4"/>
      <c r="V662" s="4"/>
      <c r="W662" s="4"/>
      <c r="X662" s="4"/>
      <c r="Y662" s="4"/>
      <c r="Z662" s="4"/>
      <c r="AA662" s="16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5"/>
      <c r="S663" s="4"/>
      <c r="T663" s="4"/>
      <c r="U663" s="4"/>
      <c r="V663" s="4"/>
      <c r="W663" s="4"/>
      <c r="X663" s="4"/>
      <c r="Y663" s="4"/>
      <c r="Z663" s="4"/>
      <c r="AA663" s="16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5"/>
      <c r="S664" s="4"/>
      <c r="T664" s="4"/>
      <c r="U664" s="4"/>
      <c r="V664" s="4"/>
      <c r="W664" s="4"/>
      <c r="X664" s="4"/>
      <c r="Y664" s="4"/>
      <c r="Z664" s="4"/>
      <c r="AA664" s="16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5"/>
      <c r="S665" s="4"/>
      <c r="T665" s="4"/>
      <c r="U665" s="4"/>
      <c r="V665" s="4"/>
      <c r="W665" s="4"/>
      <c r="X665" s="4"/>
      <c r="Y665" s="4"/>
      <c r="Z665" s="4"/>
      <c r="AA665" s="16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5"/>
      <c r="S666" s="4"/>
      <c r="T666" s="4"/>
      <c r="U666" s="4"/>
      <c r="V666" s="4"/>
      <c r="W666" s="4"/>
      <c r="X666" s="4"/>
      <c r="Y666" s="4"/>
      <c r="Z666" s="4"/>
      <c r="AA666" s="16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5"/>
      <c r="S667" s="4"/>
      <c r="T667" s="4"/>
      <c r="U667" s="4"/>
      <c r="V667" s="4"/>
      <c r="W667" s="4"/>
      <c r="X667" s="4"/>
      <c r="Y667" s="4"/>
      <c r="Z667" s="4"/>
      <c r="AA667" s="16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5"/>
      <c r="S668" s="4"/>
      <c r="T668" s="4"/>
      <c r="U668" s="4"/>
      <c r="V668" s="4"/>
      <c r="W668" s="4"/>
      <c r="X668" s="4"/>
      <c r="Y668" s="4"/>
      <c r="Z668" s="4"/>
      <c r="AA668" s="16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5"/>
      <c r="S669" s="4"/>
      <c r="T669" s="4"/>
      <c r="U669" s="4"/>
      <c r="V669" s="4"/>
      <c r="W669" s="4"/>
      <c r="X669" s="4"/>
      <c r="Y669" s="4"/>
      <c r="Z669" s="4"/>
      <c r="AA669" s="16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5"/>
      <c r="S670" s="4"/>
      <c r="T670" s="4"/>
      <c r="U670" s="4"/>
      <c r="V670" s="4"/>
      <c r="W670" s="4"/>
      <c r="X670" s="4"/>
      <c r="Y670" s="4"/>
      <c r="Z670" s="4"/>
      <c r="AA670" s="16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5"/>
      <c r="S671" s="4"/>
      <c r="T671" s="4"/>
      <c r="U671" s="4"/>
      <c r="V671" s="4"/>
      <c r="W671" s="4"/>
      <c r="X671" s="4"/>
      <c r="Y671" s="4"/>
      <c r="Z671" s="4"/>
      <c r="AA671" s="16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5"/>
      <c r="S672" s="4"/>
      <c r="T672" s="4"/>
      <c r="U672" s="4"/>
      <c r="V672" s="4"/>
      <c r="W672" s="4"/>
      <c r="X672" s="4"/>
      <c r="Y672" s="4"/>
      <c r="Z672" s="4"/>
      <c r="AA672" s="16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5"/>
      <c r="S673" s="4"/>
      <c r="T673" s="4"/>
      <c r="U673" s="4"/>
      <c r="V673" s="4"/>
      <c r="W673" s="4"/>
      <c r="X673" s="4"/>
      <c r="Y673" s="4"/>
      <c r="Z673" s="4"/>
      <c r="AA673" s="16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5"/>
      <c r="S674" s="4"/>
      <c r="T674" s="4"/>
      <c r="U674" s="4"/>
      <c r="V674" s="4"/>
      <c r="W674" s="4"/>
      <c r="X674" s="4"/>
      <c r="Y674" s="4"/>
      <c r="Z674" s="4"/>
      <c r="AA674" s="16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5"/>
      <c r="S675" s="4"/>
      <c r="T675" s="4"/>
      <c r="U675" s="4"/>
      <c r="V675" s="4"/>
      <c r="W675" s="4"/>
      <c r="X675" s="4"/>
      <c r="Y675" s="4"/>
      <c r="Z675" s="4"/>
      <c r="AA675" s="16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5"/>
      <c r="S676" s="4"/>
      <c r="T676" s="4"/>
      <c r="U676" s="4"/>
      <c r="V676" s="4"/>
      <c r="W676" s="4"/>
      <c r="X676" s="4"/>
      <c r="Y676" s="4"/>
      <c r="Z676" s="4"/>
      <c r="AA676" s="16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5"/>
      <c r="S677" s="4"/>
      <c r="T677" s="4"/>
      <c r="U677" s="4"/>
      <c r="V677" s="4"/>
      <c r="W677" s="4"/>
      <c r="X677" s="4"/>
      <c r="Y677" s="4"/>
      <c r="Z677" s="4"/>
      <c r="AA677" s="16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5"/>
      <c r="S678" s="4"/>
      <c r="T678" s="4"/>
      <c r="U678" s="4"/>
      <c r="V678" s="4"/>
      <c r="W678" s="4"/>
      <c r="X678" s="4"/>
      <c r="Y678" s="4"/>
      <c r="Z678" s="4"/>
      <c r="AA678" s="16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5"/>
      <c r="S679" s="4"/>
      <c r="T679" s="4"/>
      <c r="U679" s="4"/>
      <c r="V679" s="4"/>
      <c r="W679" s="4"/>
      <c r="X679" s="4"/>
      <c r="Y679" s="4"/>
      <c r="Z679" s="4"/>
      <c r="AA679" s="16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5"/>
      <c r="S680" s="4"/>
      <c r="T680" s="4"/>
      <c r="U680" s="4"/>
      <c r="V680" s="4"/>
      <c r="W680" s="4"/>
      <c r="X680" s="4"/>
      <c r="Y680" s="4"/>
      <c r="Z680" s="4"/>
      <c r="AA680" s="16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5"/>
      <c r="S681" s="4"/>
      <c r="T681" s="4"/>
      <c r="U681" s="4"/>
      <c r="V681" s="4"/>
      <c r="W681" s="4"/>
      <c r="X681" s="4"/>
      <c r="Y681" s="4"/>
      <c r="Z681" s="4"/>
      <c r="AA681" s="16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5"/>
      <c r="S682" s="4"/>
      <c r="T682" s="4"/>
      <c r="U682" s="4"/>
      <c r="V682" s="4"/>
      <c r="W682" s="4"/>
      <c r="X682" s="4"/>
      <c r="Y682" s="4"/>
      <c r="Z682" s="4"/>
      <c r="AA682" s="16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5"/>
      <c r="S683" s="4"/>
      <c r="T683" s="4"/>
      <c r="U683" s="4"/>
      <c r="V683" s="4"/>
      <c r="W683" s="4"/>
      <c r="X683" s="4"/>
      <c r="Y683" s="4"/>
      <c r="Z683" s="4"/>
      <c r="AA683" s="16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5"/>
      <c r="S684" s="4"/>
      <c r="T684" s="4"/>
      <c r="U684" s="4"/>
      <c r="V684" s="4"/>
      <c r="W684" s="4"/>
      <c r="X684" s="4"/>
      <c r="Y684" s="4"/>
      <c r="Z684" s="4"/>
      <c r="AA684" s="16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5"/>
      <c r="S685" s="4"/>
      <c r="T685" s="4"/>
      <c r="U685" s="4"/>
      <c r="V685" s="4"/>
      <c r="W685" s="4"/>
      <c r="X685" s="4"/>
      <c r="Y685" s="4"/>
      <c r="Z685" s="4"/>
      <c r="AA685" s="16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5"/>
      <c r="S686" s="4"/>
      <c r="T686" s="4"/>
      <c r="U686" s="4"/>
      <c r="V686" s="4"/>
      <c r="W686" s="4"/>
      <c r="X686" s="4"/>
      <c r="Y686" s="4"/>
      <c r="Z686" s="4"/>
      <c r="AA686" s="16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5"/>
      <c r="S687" s="4"/>
      <c r="T687" s="4"/>
      <c r="U687" s="4"/>
      <c r="V687" s="4"/>
      <c r="W687" s="4"/>
      <c r="X687" s="4"/>
      <c r="Y687" s="4"/>
      <c r="Z687" s="4"/>
      <c r="AA687" s="16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5"/>
      <c r="S688" s="4"/>
      <c r="T688" s="4"/>
      <c r="U688" s="4"/>
      <c r="V688" s="4"/>
      <c r="W688" s="4"/>
      <c r="X688" s="4"/>
      <c r="Y688" s="4"/>
      <c r="Z688" s="4"/>
      <c r="AA688" s="16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5"/>
      <c r="S689" s="4"/>
      <c r="T689" s="4"/>
      <c r="U689" s="4"/>
      <c r="V689" s="4"/>
      <c r="W689" s="4"/>
      <c r="X689" s="4"/>
      <c r="Y689" s="4"/>
      <c r="Z689" s="4"/>
      <c r="AA689" s="16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5"/>
      <c r="S690" s="4"/>
      <c r="T690" s="4"/>
      <c r="U690" s="4"/>
      <c r="V690" s="4"/>
      <c r="W690" s="4"/>
      <c r="X690" s="4"/>
      <c r="Y690" s="4"/>
      <c r="Z690" s="4"/>
      <c r="AA690" s="16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5"/>
      <c r="S691" s="4"/>
      <c r="T691" s="4"/>
      <c r="U691" s="4"/>
      <c r="V691" s="4"/>
      <c r="W691" s="4"/>
      <c r="X691" s="4"/>
      <c r="Y691" s="4"/>
      <c r="Z691" s="4"/>
      <c r="AA691" s="16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5"/>
      <c r="S692" s="4"/>
      <c r="T692" s="4"/>
      <c r="U692" s="4"/>
      <c r="V692" s="4"/>
      <c r="W692" s="4"/>
      <c r="X692" s="4"/>
      <c r="Y692" s="4"/>
      <c r="Z692" s="4"/>
      <c r="AA692" s="16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5"/>
      <c r="S693" s="4"/>
      <c r="T693" s="4"/>
      <c r="U693" s="4"/>
      <c r="V693" s="4"/>
      <c r="W693" s="4"/>
      <c r="X693" s="4"/>
      <c r="Y693" s="4"/>
      <c r="Z693" s="4"/>
      <c r="AA693" s="16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5"/>
      <c r="S694" s="4"/>
      <c r="T694" s="4"/>
      <c r="U694" s="4"/>
      <c r="V694" s="4"/>
      <c r="W694" s="4"/>
      <c r="X694" s="4"/>
      <c r="Y694" s="4"/>
      <c r="Z694" s="4"/>
      <c r="AA694" s="16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5"/>
      <c r="S695" s="4"/>
      <c r="T695" s="4"/>
      <c r="U695" s="4"/>
      <c r="V695" s="4"/>
      <c r="W695" s="4"/>
      <c r="X695" s="4"/>
      <c r="Y695" s="4"/>
      <c r="Z695" s="4"/>
      <c r="AA695" s="16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5"/>
      <c r="S696" s="4"/>
      <c r="T696" s="4"/>
      <c r="U696" s="4"/>
      <c r="V696" s="4"/>
      <c r="W696" s="4"/>
      <c r="X696" s="4"/>
      <c r="Y696" s="4"/>
      <c r="Z696" s="4"/>
      <c r="AA696" s="16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5"/>
      <c r="S697" s="4"/>
      <c r="T697" s="4"/>
      <c r="U697" s="4"/>
      <c r="V697" s="4"/>
      <c r="W697" s="4"/>
      <c r="X697" s="4"/>
      <c r="Y697" s="4"/>
      <c r="Z697" s="4"/>
      <c r="AA697" s="16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5"/>
      <c r="S698" s="4"/>
      <c r="T698" s="4"/>
      <c r="U698" s="4"/>
      <c r="V698" s="4"/>
      <c r="W698" s="4"/>
      <c r="X698" s="4"/>
      <c r="Y698" s="4"/>
      <c r="Z698" s="4"/>
      <c r="AA698" s="16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5"/>
      <c r="S699" s="4"/>
      <c r="T699" s="4"/>
      <c r="U699" s="4"/>
      <c r="V699" s="4"/>
      <c r="W699" s="4"/>
      <c r="X699" s="4"/>
      <c r="Y699" s="4"/>
      <c r="Z699" s="4"/>
      <c r="AA699" s="16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5"/>
      <c r="S700" s="4"/>
      <c r="T700" s="4"/>
      <c r="U700" s="4"/>
      <c r="V700" s="4"/>
      <c r="W700" s="4"/>
      <c r="X700" s="4"/>
      <c r="Y700" s="4"/>
      <c r="Z700" s="4"/>
      <c r="AA700" s="16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5"/>
      <c r="S701" s="4"/>
      <c r="T701" s="4"/>
      <c r="U701" s="4"/>
      <c r="V701" s="4"/>
      <c r="W701" s="4"/>
      <c r="X701" s="4"/>
      <c r="Y701" s="4"/>
      <c r="Z701" s="4"/>
      <c r="AA701" s="16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5"/>
      <c r="S702" s="4"/>
      <c r="T702" s="4"/>
      <c r="U702" s="4"/>
      <c r="V702" s="4"/>
      <c r="W702" s="4"/>
      <c r="X702" s="4"/>
      <c r="Y702" s="4"/>
      <c r="Z702" s="4"/>
      <c r="AA702" s="16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5"/>
      <c r="S703" s="4"/>
      <c r="T703" s="4"/>
      <c r="U703" s="4"/>
      <c r="V703" s="4"/>
      <c r="W703" s="4"/>
      <c r="X703" s="4"/>
      <c r="Y703" s="4"/>
      <c r="Z703" s="4"/>
      <c r="AA703" s="16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5"/>
      <c r="S704" s="4"/>
      <c r="T704" s="4"/>
      <c r="U704" s="4"/>
      <c r="V704" s="4"/>
      <c r="W704" s="4"/>
      <c r="X704" s="4"/>
      <c r="Y704" s="4"/>
      <c r="Z704" s="4"/>
      <c r="AA704" s="16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5"/>
      <c r="S705" s="4"/>
      <c r="T705" s="4"/>
      <c r="U705" s="4"/>
      <c r="V705" s="4"/>
      <c r="W705" s="4"/>
      <c r="X705" s="4"/>
      <c r="Y705" s="4"/>
      <c r="Z705" s="4"/>
      <c r="AA705" s="16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5"/>
      <c r="S706" s="4"/>
      <c r="T706" s="4"/>
      <c r="U706" s="4"/>
      <c r="V706" s="4"/>
      <c r="W706" s="4"/>
      <c r="X706" s="4"/>
      <c r="Y706" s="4"/>
      <c r="Z706" s="4"/>
      <c r="AA706" s="16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5"/>
      <c r="S707" s="4"/>
      <c r="T707" s="4"/>
      <c r="U707" s="4"/>
      <c r="V707" s="4"/>
      <c r="W707" s="4"/>
      <c r="X707" s="4"/>
      <c r="Y707" s="4"/>
      <c r="Z707" s="4"/>
      <c r="AA707" s="16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5"/>
      <c r="S708" s="4"/>
      <c r="T708" s="4"/>
      <c r="U708" s="4"/>
      <c r="V708" s="4"/>
      <c r="W708" s="4"/>
      <c r="X708" s="4"/>
      <c r="Y708" s="4"/>
      <c r="Z708" s="4"/>
      <c r="AA708" s="16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5"/>
      <c r="S709" s="4"/>
      <c r="T709" s="4"/>
      <c r="U709" s="4"/>
      <c r="V709" s="4"/>
      <c r="W709" s="4"/>
      <c r="X709" s="4"/>
      <c r="Y709" s="4"/>
      <c r="Z709" s="4"/>
      <c r="AA709" s="16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5"/>
      <c r="S710" s="4"/>
      <c r="T710" s="4"/>
      <c r="U710" s="4"/>
      <c r="V710" s="4"/>
      <c r="W710" s="4"/>
      <c r="X710" s="4"/>
      <c r="Y710" s="4"/>
      <c r="Z710" s="4"/>
      <c r="AA710" s="16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5"/>
      <c r="S711" s="4"/>
      <c r="T711" s="4"/>
      <c r="U711" s="4"/>
      <c r="V711" s="4"/>
      <c r="W711" s="4"/>
      <c r="X711" s="4"/>
      <c r="Y711" s="4"/>
      <c r="Z711" s="4"/>
      <c r="AA711" s="16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5"/>
      <c r="S712" s="4"/>
      <c r="T712" s="4"/>
      <c r="U712" s="4"/>
      <c r="V712" s="4"/>
      <c r="W712" s="4"/>
      <c r="X712" s="4"/>
      <c r="Y712" s="4"/>
      <c r="Z712" s="4"/>
      <c r="AA712" s="16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5"/>
      <c r="S713" s="4"/>
      <c r="T713" s="4"/>
      <c r="U713" s="4"/>
      <c r="V713" s="4"/>
      <c r="W713" s="4"/>
      <c r="X713" s="4"/>
      <c r="Y713" s="4"/>
      <c r="Z713" s="4"/>
      <c r="AA713" s="16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5"/>
      <c r="S714" s="4"/>
      <c r="T714" s="4"/>
      <c r="U714" s="4"/>
      <c r="V714" s="4"/>
      <c r="W714" s="4"/>
      <c r="X714" s="4"/>
      <c r="Y714" s="4"/>
      <c r="Z714" s="4"/>
      <c r="AA714" s="16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5"/>
      <c r="S715" s="4"/>
      <c r="T715" s="4"/>
      <c r="U715" s="4"/>
      <c r="V715" s="4"/>
      <c r="W715" s="4"/>
      <c r="X715" s="4"/>
      <c r="Y715" s="4"/>
      <c r="Z715" s="4"/>
      <c r="AA715" s="16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5"/>
      <c r="S716" s="4"/>
      <c r="T716" s="4"/>
      <c r="U716" s="4"/>
      <c r="V716" s="4"/>
      <c r="W716" s="4"/>
      <c r="X716" s="4"/>
      <c r="Y716" s="4"/>
      <c r="Z716" s="4"/>
      <c r="AA716" s="16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5"/>
      <c r="S717" s="4"/>
      <c r="T717" s="4"/>
      <c r="U717" s="4"/>
      <c r="V717" s="4"/>
      <c r="W717" s="4"/>
      <c r="X717" s="4"/>
      <c r="Y717" s="4"/>
      <c r="Z717" s="4"/>
      <c r="AA717" s="16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5"/>
      <c r="S718" s="4"/>
      <c r="T718" s="4"/>
      <c r="U718" s="4"/>
      <c r="V718" s="4"/>
      <c r="W718" s="4"/>
      <c r="X718" s="4"/>
      <c r="Y718" s="4"/>
      <c r="Z718" s="4"/>
      <c r="AA718" s="16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5"/>
      <c r="S719" s="4"/>
      <c r="T719" s="4"/>
      <c r="U719" s="4"/>
      <c r="V719" s="4"/>
      <c r="W719" s="4"/>
      <c r="X719" s="4"/>
      <c r="Y719" s="4"/>
      <c r="Z719" s="4"/>
      <c r="AA719" s="16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5"/>
      <c r="S720" s="4"/>
      <c r="T720" s="4"/>
      <c r="U720" s="4"/>
      <c r="V720" s="4"/>
      <c r="W720" s="4"/>
      <c r="X720" s="4"/>
      <c r="Y720" s="4"/>
      <c r="Z720" s="4"/>
      <c r="AA720" s="16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5"/>
      <c r="S721" s="4"/>
      <c r="T721" s="4"/>
      <c r="U721" s="4"/>
      <c r="V721" s="4"/>
      <c r="W721" s="4"/>
      <c r="X721" s="4"/>
      <c r="Y721" s="4"/>
      <c r="Z721" s="4"/>
      <c r="AA721" s="16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5"/>
      <c r="S722" s="4"/>
      <c r="T722" s="4"/>
      <c r="U722" s="4"/>
      <c r="V722" s="4"/>
      <c r="W722" s="4"/>
      <c r="X722" s="4"/>
      <c r="Y722" s="4"/>
      <c r="Z722" s="4"/>
      <c r="AA722" s="16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5"/>
      <c r="S723" s="4"/>
      <c r="T723" s="4"/>
      <c r="U723" s="4"/>
      <c r="V723" s="4"/>
      <c r="W723" s="4"/>
      <c r="X723" s="4"/>
      <c r="Y723" s="4"/>
      <c r="Z723" s="4"/>
      <c r="AA723" s="16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5"/>
      <c r="S724" s="4"/>
      <c r="T724" s="4"/>
      <c r="U724" s="4"/>
      <c r="V724" s="4"/>
      <c r="W724" s="4"/>
      <c r="X724" s="4"/>
      <c r="Y724" s="4"/>
      <c r="Z724" s="4"/>
      <c r="AA724" s="16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5"/>
      <c r="S725" s="4"/>
      <c r="T725" s="4"/>
      <c r="U725" s="4"/>
      <c r="V725" s="4"/>
      <c r="W725" s="4"/>
      <c r="X725" s="4"/>
      <c r="Y725" s="4"/>
      <c r="Z725" s="4"/>
      <c r="AA725" s="16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5"/>
      <c r="S726" s="4"/>
      <c r="T726" s="4"/>
      <c r="U726" s="4"/>
      <c r="V726" s="4"/>
      <c r="W726" s="4"/>
      <c r="X726" s="4"/>
      <c r="Y726" s="4"/>
      <c r="Z726" s="4"/>
      <c r="AA726" s="16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5"/>
      <c r="S727" s="4"/>
      <c r="T727" s="4"/>
      <c r="U727" s="4"/>
      <c r="V727" s="4"/>
      <c r="W727" s="4"/>
      <c r="X727" s="4"/>
      <c r="Y727" s="4"/>
      <c r="Z727" s="4"/>
      <c r="AA727" s="16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5"/>
      <c r="S728" s="4"/>
      <c r="T728" s="4"/>
      <c r="U728" s="4"/>
      <c r="V728" s="4"/>
      <c r="W728" s="4"/>
      <c r="X728" s="4"/>
      <c r="Y728" s="4"/>
      <c r="Z728" s="4"/>
      <c r="AA728" s="16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5"/>
      <c r="S729" s="4"/>
      <c r="T729" s="4"/>
      <c r="U729" s="4"/>
      <c r="V729" s="4"/>
      <c r="W729" s="4"/>
      <c r="X729" s="4"/>
      <c r="Y729" s="4"/>
      <c r="Z729" s="4"/>
      <c r="AA729" s="16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5"/>
      <c r="S730" s="4"/>
      <c r="T730" s="4"/>
      <c r="U730" s="4"/>
      <c r="V730" s="4"/>
      <c r="W730" s="4"/>
      <c r="X730" s="4"/>
      <c r="Y730" s="4"/>
      <c r="Z730" s="4"/>
      <c r="AA730" s="16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5"/>
      <c r="S731" s="4"/>
      <c r="T731" s="4"/>
      <c r="U731" s="4"/>
      <c r="V731" s="4"/>
      <c r="W731" s="4"/>
      <c r="X731" s="4"/>
      <c r="Y731" s="4"/>
      <c r="Z731" s="4"/>
      <c r="AA731" s="16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5"/>
      <c r="S732" s="4"/>
      <c r="T732" s="4"/>
      <c r="U732" s="4"/>
      <c r="V732" s="4"/>
      <c r="W732" s="4"/>
      <c r="X732" s="4"/>
      <c r="Y732" s="4"/>
      <c r="Z732" s="4"/>
      <c r="AA732" s="16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5"/>
      <c r="S733" s="4"/>
      <c r="T733" s="4"/>
      <c r="U733" s="4"/>
      <c r="V733" s="4"/>
      <c r="W733" s="4"/>
      <c r="X733" s="4"/>
      <c r="Y733" s="4"/>
      <c r="Z733" s="4"/>
      <c r="AA733" s="16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5"/>
      <c r="S734" s="4"/>
      <c r="T734" s="4"/>
      <c r="U734" s="4"/>
      <c r="V734" s="4"/>
      <c r="W734" s="4"/>
      <c r="X734" s="4"/>
      <c r="Y734" s="4"/>
      <c r="Z734" s="4"/>
      <c r="AA734" s="16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5"/>
      <c r="S735" s="4"/>
      <c r="T735" s="4"/>
      <c r="U735" s="4"/>
      <c r="V735" s="4"/>
      <c r="W735" s="4"/>
      <c r="X735" s="4"/>
      <c r="Y735" s="4"/>
      <c r="Z735" s="4"/>
      <c r="AA735" s="16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5"/>
      <c r="S736" s="4"/>
      <c r="T736" s="4"/>
      <c r="U736" s="4"/>
      <c r="V736" s="4"/>
      <c r="W736" s="4"/>
      <c r="X736" s="4"/>
      <c r="Y736" s="4"/>
      <c r="Z736" s="4"/>
      <c r="AA736" s="16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5"/>
      <c r="S737" s="4"/>
      <c r="T737" s="4"/>
      <c r="U737" s="4"/>
      <c r="V737" s="4"/>
      <c r="W737" s="4"/>
      <c r="X737" s="4"/>
      <c r="Y737" s="4"/>
      <c r="Z737" s="4"/>
      <c r="AA737" s="16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5"/>
      <c r="S738" s="4"/>
      <c r="T738" s="4"/>
      <c r="U738" s="4"/>
      <c r="V738" s="4"/>
      <c r="W738" s="4"/>
      <c r="X738" s="4"/>
      <c r="Y738" s="4"/>
      <c r="Z738" s="4"/>
      <c r="AA738" s="16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5"/>
      <c r="S739" s="4"/>
      <c r="T739" s="4"/>
      <c r="U739" s="4"/>
      <c r="V739" s="4"/>
      <c r="W739" s="4"/>
      <c r="X739" s="4"/>
      <c r="Y739" s="4"/>
      <c r="Z739" s="4"/>
      <c r="AA739" s="16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5"/>
      <c r="S740" s="4"/>
      <c r="T740" s="4"/>
      <c r="U740" s="4"/>
      <c r="V740" s="4"/>
      <c r="W740" s="4"/>
      <c r="X740" s="4"/>
      <c r="Y740" s="4"/>
      <c r="Z740" s="4"/>
      <c r="AA740" s="16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5"/>
      <c r="S741" s="4"/>
      <c r="T741" s="4"/>
      <c r="U741" s="4"/>
      <c r="V741" s="4"/>
      <c r="W741" s="4"/>
      <c r="X741" s="4"/>
      <c r="Y741" s="4"/>
      <c r="Z741" s="4"/>
      <c r="AA741" s="16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5"/>
      <c r="S742" s="4"/>
      <c r="T742" s="4"/>
      <c r="U742" s="4"/>
      <c r="V742" s="4"/>
      <c r="W742" s="4"/>
      <c r="X742" s="4"/>
      <c r="Y742" s="4"/>
      <c r="Z742" s="4"/>
      <c r="AA742" s="16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5"/>
      <c r="S743" s="4"/>
      <c r="T743" s="4"/>
      <c r="U743" s="4"/>
      <c r="V743" s="4"/>
      <c r="W743" s="4"/>
      <c r="X743" s="4"/>
      <c r="Y743" s="4"/>
      <c r="Z743" s="4"/>
      <c r="AA743" s="16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5"/>
      <c r="S744" s="4"/>
      <c r="T744" s="4"/>
      <c r="U744" s="4"/>
      <c r="V744" s="4"/>
      <c r="W744" s="4"/>
      <c r="X744" s="4"/>
      <c r="Y744" s="4"/>
      <c r="Z744" s="4"/>
      <c r="AA744" s="16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5"/>
      <c r="S745" s="4"/>
      <c r="T745" s="4"/>
      <c r="U745" s="4"/>
      <c r="V745" s="4"/>
      <c r="W745" s="4"/>
      <c r="X745" s="4"/>
      <c r="Y745" s="4"/>
      <c r="Z745" s="4"/>
      <c r="AA745" s="16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5"/>
      <c r="S746" s="4"/>
      <c r="T746" s="4"/>
      <c r="U746" s="4"/>
      <c r="V746" s="4"/>
      <c r="W746" s="4"/>
      <c r="X746" s="4"/>
      <c r="Y746" s="4"/>
      <c r="Z746" s="4"/>
      <c r="AA746" s="16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5"/>
      <c r="S747" s="4"/>
      <c r="T747" s="4"/>
      <c r="U747" s="4"/>
      <c r="V747" s="4"/>
      <c r="W747" s="4"/>
      <c r="X747" s="4"/>
      <c r="Y747" s="4"/>
      <c r="Z747" s="4"/>
      <c r="AA747" s="16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5"/>
      <c r="S748" s="4"/>
      <c r="T748" s="4"/>
      <c r="U748" s="4"/>
      <c r="V748" s="4"/>
      <c r="W748" s="4"/>
      <c r="X748" s="4"/>
      <c r="Y748" s="4"/>
      <c r="Z748" s="4"/>
      <c r="AA748" s="16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5"/>
      <c r="S749" s="4"/>
      <c r="T749" s="4"/>
      <c r="U749" s="4"/>
      <c r="V749" s="4"/>
      <c r="W749" s="4"/>
      <c r="X749" s="4"/>
      <c r="Y749" s="4"/>
      <c r="Z749" s="4"/>
      <c r="AA749" s="16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5"/>
      <c r="S750" s="4"/>
      <c r="T750" s="4"/>
      <c r="U750" s="4"/>
      <c r="V750" s="4"/>
      <c r="W750" s="4"/>
      <c r="X750" s="4"/>
      <c r="Y750" s="4"/>
      <c r="Z750" s="4"/>
      <c r="AA750" s="16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5"/>
      <c r="S751" s="4"/>
      <c r="T751" s="4"/>
      <c r="U751" s="4"/>
      <c r="V751" s="4"/>
      <c r="W751" s="4"/>
      <c r="X751" s="4"/>
      <c r="Y751" s="4"/>
      <c r="Z751" s="4"/>
      <c r="AA751" s="16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5"/>
      <c r="S752" s="4"/>
      <c r="T752" s="4"/>
      <c r="U752" s="4"/>
      <c r="V752" s="4"/>
      <c r="W752" s="4"/>
      <c r="X752" s="4"/>
      <c r="Y752" s="4"/>
      <c r="Z752" s="4"/>
      <c r="AA752" s="16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5"/>
      <c r="S753" s="4"/>
      <c r="T753" s="4"/>
      <c r="U753" s="4"/>
      <c r="V753" s="4"/>
      <c r="W753" s="4"/>
      <c r="X753" s="4"/>
      <c r="Y753" s="4"/>
      <c r="Z753" s="4"/>
      <c r="AA753" s="16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5"/>
      <c r="S754" s="4"/>
      <c r="T754" s="4"/>
      <c r="U754" s="4"/>
      <c r="V754" s="4"/>
      <c r="W754" s="4"/>
      <c r="X754" s="4"/>
      <c r="Y754" s="4"/>
      <c r="Z754" s="4"/>
      <c r="AA754" s="16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5"/>
      <c r="S755" s="4"/>
      <c r="T755" s="4"/>
      <c r="U755" s="4"/>
      <c r="V755" s="4"/>
      <c r="W755" s="4"/>
      <c r="X755" s="4"/>
      <c r="Y755" s="4"/>
      <c r="Z755" s="4"/>
      <c r="AA755" s="16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5"/>
      <c r="S756" s="4"/>
      <c r="T756" s="4"/>
      <c r="U756" s="4"/>
      <c r="V756" s="4"/>
      <c r="W756" s="4"/>
      <c r="X756" s="4"/>
      <c r="Y756" s="4"/>
      <c r="Z756" s="4"/>
      <c r="AA756" s="16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5"/>
      <c r="S757" s="4"/>
      <c r="T757" s="4"/>
      <c r="U757" s="4"/>
      <c r="V757" s="4"/>
      <c r="W757" s="4"/>
      <c r="X757" s="4"/>
      <c r="Y757" s="4"/>
      <c r="Z757" s="4"/>
      <c r="AA757" s="16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5"/>
      <c r="S758" s="4"/>
      <c r="T758" s="4"/>
      <c r="U758" s="4"/>
      <c r="V758" s="4"/>
      <c r="W758" s="4"/>
      <c r="X758" s="4"/>
      <c r="Y758" s="4"/>
      <c r="Z758" s="4"/>
      <c r="AA758" s="16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5"/>
      <c r="S759" s="4"/>
      <c r="T759" s="4"/>
      <c r="U759" s="4"/>
      <c r="V759" s="4"/>
      <c r="W759" s="4"/>
      <c r="X759" s="4"/>
      <c r="Y759" s="4"/>
      <c r="Z759" s="4"/>
      <c r="AA759" s="16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5"/>
      <c r="S760" s="4"/>
      <c r="T760" s="4"/>
      <c r="U760" s="4"/>
      <c r="V760" s="4"/>
      <c r="W760" s="4"/>
      <c r="X760" s="4"/>
      <c r="Y760" s="4"/>
      <c r="Z760" s="4"/>
      <c r="AA760" s="16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5"/>
      <c r="S761" s="4"/>
      <c r="T761" s="4"/>
      <c r="U761" s="4"/>
      <c r="V761" s="4"/>
      <c r="W761" s="4"/>
      <c r="X761" s="4"/>
      <c r="Y761" s="4"/>
      <c r="Z761" s="4"/>
      <c r="AA761" s="16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5"/>
      <c r="S762" s="4"/>
      <c r="T762" s="4"/>
      <c r="U762" s="4"/>
      <c r="V762" s="4"/>
      <c r="W762" s="4"/>
      <c r="X762" s="4"/>
      <c r="Y762" s="4"/>
      <c r="Z762" s="4"/>
      <c r="AA762" s="16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5"/>
      <c r="S763" s="4"/>
      <c r="T763" s="4"/>
      <c r="U763" s="4"/>
      <c r="V763" s="4"/>
      <c r="W763" s="4"/>
      <c r="X763" s="4"/>
      <c r="Y763" s="4"/>
      <c r="Z763" s="4"/>
      <c r="AA763" s="16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5"/>
      <c r="S764" s="4"/>
      <c r="T764" s="4"/>
      <c r="U764" s="4"/>
      <c r="V764" s="4"/>
      <c r="W764" s="4"/>
      <c r="X764" s="4"/>
      <c r="Y764" s="4"/>
      <c r="Z764" s="4"/>
      <c r="AA764" s="16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5"/>
      <c r="S765" s="4"/>
      <c r="T765" s="4"/>
      <c r="U765" s="4"/>
      <c r="V765" s="4"/>
      <c r="W765" s="4"/>
      <c r="X765" s="4"/>
      <c r="Y765" s="4"/>
      <c r="Z765" s="4"/>
      <c r="AA765" s="16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5"/>
      <c r="S766" s="4"/>
      <c r="T766" s="4"/>
      <c r="U766" s="4"/>
      <c r="V766" s="4"/>
      <c r="W766" s="4"/>
      <c r="X766" s="4"/>
      <c r="Y766" s="4"/>
      <c r="Z766" s="4"/>
      <c r="AA766" s="16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5"/>
      <c r="S767" s="4"/>
      <c r="T767" s="4"/>
      <c r="U767" s="4"/>
      <c r="V767" s="4"/>
      <c r="W767" s="4"/>
      <c r="X767" s="4"/>
      <c r="Y767" s="4"/>
      <c r="Z767" s="4"/>
      <c r="AA767" s="16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5"/>
      <c r="S768" s="4"/>
      <c r="T768" s="4"/>
      <c r="U768" s="4"/>
      <c r="V768" s="4"/>
      <c r="W768" s="4"/>
      <c r="X768" s="4"/>
      <c r="Y768" s="4"/>
      <c r="Z768" s="4"/>
      <c r="AA768" s="16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5"/>
      <c r="S769" s="4"/>
      <c r="T769" s="4"/>
      <c r="U769" s="4"/>
      <c r="V769" s="4"/>
      <c r="W769" s="4"/>
      <c r="X769" s="4"/>
      <c r="Y769" s="4"/>
      <c r="Z769" s="4"/>
      <c r="AA769" s="16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5"/>
      <c r="S770" s="4"/>
      <c r="T770" s="4"/>
      <c r="U770" s="4"/>
      <c r="V770" s="4"/>
      <c r="W770" s="4"/>
      <c r="X770" s="4"/>
      <c r="Y770" s="4"/>
      <c r="Z770" s="4"/>
      <c r="AA770" s="16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5"/>
      <c r="S771" s="4"/>
      <c r="T771" s="4"/>
      <c r="U771" s="4"/>
      <c r="V771" s="4"/>
      <c r="W771" s="4"/>
      <c r="X771" s="4"/>
      <c r="Y771" s="4"/>
      <c r="Z771" s="4"/>
      <c r="AA771" s="16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5"/>
      <c r="S772" s="4"/>
      <c r="T772" s="4"/>
      <c r="U772" s="4"/>
      <c r="V772" s="4"/>
      <c r="W772" s="4"/>
      <c r="X772" s="4"/>
      <c r="Y772" s="4"/>
      <c r="Z772" s="4"/>
      <c r="AA772" s="16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5"/>
      <c r="S773" s="4"/>
      <c r="T773" s="4"/>
      <c r="U773" s="4"/>
      <c r="V773" s="4"/>
      <c r="W773" s="4"/>
      <c r="X773" s="4"/>
      <c r="Y773" s="4"/>
      <c r="Z773" s="4"/>
      <c r="AA773" s="16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5"/>
      <c r="S774" s="4"/>
      <c r="T774" s="4"/>
      <c r="U774" s="4"/>
      <c r="V774" s="4"/>
      <c r="W774" s="4"/>
      <c r="X774" s="4"/>
      <c r="Y774" s="4"/>
      <c r="Z774" s="4"/>
      <c r="AA774" s="16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5"/>
      <c r="S775" s="4"/>
      <c r="T775" s="4"/>
      <c r="U775" s="4"/>
      <c r="V775" s="4"/>
      <c r="W775" s="4"/>
      <c r="X775" s="4"/>
      <c r="Y775" s="4"/>
      <c r="Z775" s="4"/>
      <c r="AA775" s="16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5"/>
      <c r="S776" s="4"/>
      <c r="T776" s="4"/>
      <c r="U776" s="4"/>
      <c r="V776" s="4"/>
      <c r="W776" s="4"/>
      <c r="X776" s="4"/>
      <c r="Y776" s="4"/>
      <c r="Z776" s="4"/>
      <c r="AA776" s="16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5"/>
      <c r="S777" s="4"/>
      <c r="T777" s="4"/>
      <c r="U777" s="4"/>
      <c r="V777" s="4"/>
      <c r="W777" s="4"/>
      <c r="X777" s="4"/>
      <c r="Y777" s="4"/>
      <c r="Z777" s="4"/>
      <c r="AA777" s="16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5"/>
      <c r="S778" s="4"/>
      <c r="T778" s="4"/>
      <c r="U778" s="4"/>
      <c r="V778" s="4"/>
      <c r="W778" s="4"/>
      <c r="X778" s="4"/>
      <c r="Y778" s="4"/>
      <c r="Z778" s="4"/>
      <c r="AA778" s="16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5"/>
      <c r="S779" s="4"/>
      <c r="T779" s="4"/>
      <c r="U779" s="4"/>
      <c r="V779" s="4"/>
      <c r="W779" s="4"/>
      <c r="X779" s="4"/>
      <c r="Y779" s="4"/>
      <c r="Z779" s="4"/>
      <c r="AA779" s="16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5"/>
      <c r="S780" s="4"/>
      <c r="T780" s="4"/>
      <c r="U780" s="4"/>
      <c r="V780" s="4"/>
      <c r="W780" s="4"/>
      <c r="X780" s="4"/>
      <c r="Y780" s="4"/>
      <c r="Z780" s="4"/>
      <c r="AA780" s="16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5"/>
      <c r="S781" s="4"/>
      <c r="T781" s="4"/>
      <c r="U781" s="4"/>
      <c r="V781" s="4"/>
      <c r="W781" s="4"/>
      <c r="X781" s="4"/>
      <c r="Y781" s="4"/>
      <c r="Z781" s="4"/>
      <c r="AA781" s="16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5"/>
      <c r="S782" s="4"/>
      <c r="T782" s="4"/>
      <c r="U782" s="4"/>
      <c r="V782" s="4"/>
      <c r="W782" s="4"/>
      <c r="X782" s="4"/>
      <c r="Y782" s="4"/>
      <c r="Z782" s="4"/>
      <c r="AA782" s="16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5"/>
      <c r="S783" s="4"/>
      <c r="T783" s="4"/>
      <c r="U783" s="4"/>
      <c r="V783" s="4"/>
      <c r="W783" s="4"/>
      <c r="X783" s="4"/>
      <c r="Y783" s="4"/>
      <c r="Z783" s="4"/>
      <c r="AA783" s="16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5"/>
      <c r="S784" s="4"/>
      <c r="T784" s="4"/>
      <c r="U784" s="4"/>
      <c r="V784" s="4"/>
      <c r="W784" s="4"/>
      <c r="X784" s="4"/>
      <c r="Y784" s="4"/>
      <c r="Z784" s="4"/>
      <c r="AA784" s="16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5"/>
      <c r="S785" s="4"/>
      <c r="T785" s="4"/>
      <c r="U785" s="4"/>
      <c r="V785" s="4"/>
      <c r="W785" s="4"/>
      <c r="X785" s="4"/>
      <c r="Y785" s="4"/>
      <c r="Z785" s="4"/>
      <c r="AA785" s="16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5"/>
      <c r="S786" s="4"/>
      <c r="T786" s="4"/>
      <c r="U786" s="4"/>
      <c r="V786" s="4"/>
      <c r="W786" s="4"/>
      <c r="X786" s="4"/>
      <c r="Y786" s="4"/>
      <c r="Z786" s="4"/>
      <c r="AA786" s="16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5"/>
      <c r="S787" s="4"/>
      <c r="T787" s="4"/>
      <c r="U787" s="4"/>
      <c r="V787" s="4"/>
      <c r="W787" s="4"/>
      <c r="X787" s="4"/>
      <c r="Y787" s="4"/>
      <c r="Z787" s="4"/>
      <c r="AA787" s="16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5"/>
      <c r="S788" s="4"/>
      <c r="T788" s="4"/>
      <c r="U788" s="4"/>
      <c r="V788" s="4"/>
      <c r="W788" s="4"/>
      <c r="X788" s="4"/>
      <c r="Y788" s="4"/>
      <c r="Z788" s="4"/>
      <c r="AA788" s="16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5"/>
      <c r="S789" s="4"/>
      <c r="T789" s="4"/>
      <c r="U789" s="4"/>
      <c r="V789" s="4"/>
      <c r="W789" s="4"/>
      <c r="X789" s="4"/>
      <c r="Y789" s="4"/>
      <c r="Z789" s="4"/>
      <c r="AA789" s="16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5"/>
      <c r="S790" s="4"/>
      <c r="T790" s="4"/>
      <c r="U790" s="4"/>
      <c r="V790" s="4"/>
      <c r="W790" s="4"/>
      <c r="X790" s="4"/>
      <c r="Y790" s="4"/>
      <c r="Z790" s="4"/>
      <c r="AA790" s="16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5"/>
      <c r="S791" s="4"/>
      <c r="T791" s="4"/>
      <c r="U791" s="4"/>
      <c r="V791" s="4"/>
      <c r="W791" s="4"/>
      <c r="X791" s="4"/>
      <c r="Y791" s="4"/>
      <c r="Z791" s="4"/>
      <c r="AA791" s="16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5"/>
      <c r="S792" s="4"/>
      <c r="T792" s="4"/>
      <c r="U792" s="4"/>
      <c r="V792" s="4"/>
      <c r="W792" s="4"/>
      <c r="X792" s="4"/>
      <c r="Y792" s="4"/>
      <c r="Z792" s="4"/>
      <c r="AA792" s="16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5"/>
      <c r="S793" s="4"/>
      <c r="T793" s="4"/>
      <c r="U793" s="4"/>
      <c r="V793" s="4"/>
      <c r="W793" s="4"/>
      <c r="X793" s="4"/>
      <c r="Y793" s="4"/>
      <c r="Z793" s="4"/>
      <c r="AA793" s="16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5"/>
      <c r="S794" s="4"/>
      <c r="T794" s="4"/>
      <c r="U794" s="4"/>
      <c r="V794" s="4"/>
      <c r="W794" s="4"/>
      <c r="X794" s="4"/>
      <c r="Y794" s="4"/>
      <c r="Z794" s="4"/>
      <c r="AA794" s="16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5"/>
      <c r="S795" s="4"/>
      <c r="T795" s="4"/>
      <c r="U795" s="4"/>
      <c r="V795" s="4"/>
      <c r="W795" s="4"/>
      <c r="X795" s="4"/>
      <c r="Y795" s="4"/>
      <c r="Z795" s="4"/>
      <c r="AA795" s="16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5"/>
      <c r="S796" s="4"/>
      <c r="T796" s="4"/>
      <c r="U796" s="4"/>
      <c r="V796" s="4"/>
      <c r="W796" s="4"/>
      <c r="X796" s="4"/>
      <c r="Y796" s="4"/>
      <c r="Z796" s="4"/>
      <c r="AA796" s="16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5"/>
      <c r="S797" s="4"/>
      <c r="T797" s="4"/>
      <c r="U797" s="4"/>
      <c r="V797" s="4"/>
      <c r="W797" s="4"/>
      <c r="X797" s="4"/>
      <c r="Y797" s="4"/>
      <c r="Z797" s="4"/>
      <c r="AA797" s="16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5"/>
      <c r="S798" s="4"/>
      <c r="T798" s="4"/>
      <c r="U798" s="4"/>
      <c r="V798" s="4"/>
      <c r="W798" s="4"/>
      <c r="X798" s="4"/>
      <c r="Y798" s="4"/>
      <c r="Z798" s="4"/>
      <c r="AA798" s="16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5"/>
      <c r="S799" s="4"/>
      <c r="T799" s="4"/>
      <c r="U799" s="4"/>
      <c r="V799" s="4"/>
      <c r="W799" s="4"/>
      <c r="X799" s="4"/>
      <c r="Y799" s="4"/>
      <c r="Z799" s="4"/>
      <c r="AA799" s="16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5"/>
      <c r="S800" s="4"/>
      <c r="T800" s="4"/>
      <c r="U800" s="4"/>
      <c r="V800" s="4"/>
      <c r="W800" s="4"/>
      <c r="X800" s="4"/>
      <c r="Y800" s="4"/>
      <c r="Z800" s="4"/>
      <c r="AA800" s="16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5"/>
      <c r="S801" s="4"/>
      <c r="T801" s="4"/>
      <c r="U801" s="4"/>
      <c r="V801" s="4"/>
      <c r="W801" s="4"/>
      <c r="X801" s="4"/>
      <c r="Y801" s="4"/>
      <c r="Z801" s="4"/>
      <c r="AA801" s="16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5"/>
      <c r="S802" s="4"/>
      <c r="T802" s="4"/>
      <c r="U802" s="4"/>
      <c r="V802" s="4"/>
      <c r="W802" s="4"/>
      <c r="X802" s="4"/>
      <c r="Y802" s="4"/>
      <c r="Z802" s="4"/>
      <c r="AA802" s="16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5"/>
      <c r="S803" s="4"/>
      <c r="T803" s="4"/>
      <c r="U803" s="4"/>
      <c r="V803" s="4"/>
      <c r="W803" s="4"/>
      <c r="X803" s="4"/>
      <c r="Y803" s="4"/>
      <c r="Z803" s="4"/>
      <c r="AA803" s="16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5"/>
      <c r="S804" s="4"/>
      <c r="T804" s="4"/>
      <c r="U804" s="4"/>
      <c r="V804" s="4"/>
      <c r="W804" s="4"/>
      <c r="X804" s="4"/>
      <c r="Y804" s="4"/>
      <c r="Z804" s="4"/>
      <c r="AA804" s="16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5"/>
      <c r="S805" s="4"/>
      <c r="T805" s="4"/>
      <c r="U805" s="4"/>
      <c r="V805" s="4"/>
      <c r="W805" s="4"/>
      <c r="X805" s="4"/>
      <c r="Y805" s="4"/>
      <c r="Z805" s="4"/>
      <c r="AA805" s="16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5"/>
      <c r="S806" s="4"/>
      <c r="T806" s="4"/>
      <c r="U806" s="4"/>
      <c r="V806" s="4"/>
      <c r="W806" s="4"/>
      <c r="X806" s="4"/>
      <c r="Y806" s="4"/>
      <c r="Z806" s="4"/>
      <c r="AA806" s="16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5"/>
      <c r="S807" s="4"/>
      <c r="T807" s="4"/>
      <c r="U807" s="4"/>
      <c r="V807" s="4"/>
      <c r="W807" s="4"/>
      <c r="X807" s="4"/>
      <c r="Y807" s="4"/>
      <c r="Z807" s="4"/>
      <c r="AA807" s="16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5"/>
      <c r="S808" s="4"/>
      <c r="T808" s="4"/>
      <c r="U808" s="4"/>
      <c r="V808" s="4"/>
      <c r="W808" s="4"/>
      <c r="X808" s="4"/>
      <c r="Y808" s="4"/>
      <c r="Z808" s="4"/>
      <c r="AA808" s="16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5"/>
      <c r="S809" s="4"/>
      <c r="T809" s="4"/>
      <c r="U809" s="4"/>
      <c r="V809" s="4"/>
      <c r="W809" s="4"/>
      <c r="X809" s="4"/>
      <c r="Y809" s="4"/>
      <c r="Z809" s="4"/>
      <c r="AA809" s="16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5"/>
      <c r="S810" s="4"/>
      <c r="T810" s="4"/>
      <c r="U810" s="4"/>
      <c r="V810" s="4"/>
      <c r="W810" s="4"/>
      <c r="X810" s="4"/>
      <c r="Y810" s="4"/>
      <c r="Z810" s="4"/>
      <c r="AA810" s="16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5"/>
      <c r="S811" s="4"/>
      <c r="T811" s="4"/>
      <c r="U811" s="4"/>
      <c r="V811" s="4"/>
      <c r="W811" s="4"/>
      <c r="X811" s="4"/>
      <c r="Y811" s="4"/>
      <c r="Z811" s="4"/>
      <c r="AA811" s="16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5"/>
      <c r="S812" s="4"/>
      <c r="T812" s="4"/>
      <c r="U812" s="4"/>
      <c r="V812" s="4"/>
      <c r="W812" s="4"/>
      <c r="X812" s="4"/>
      <c r="Y812" s="4"/>
      <c r="Z812" s="4"/>
      <c r="AA812" s="16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5"/>
      <c r="S813" s="4"/>
      <c r="T813" s="4"/>
      <c r="U813" s="4"/>
      <c r="V813" s="4"/>
      <c r="W813" s="4"/>
      <c r="X813" s="4"/>
      <c r="Y813" s="4"/>
      <c r="Z813" s="4"/>
      <c r="AA813" s="16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5"/>
      <c r="S814" s="4"/>
      <c r="T814" s="4"/>
      <c r="U814" s="4"/>
      <c r="V814" s="4"/>
      <c r="W814" s="4"/>
      <c r="X814" s="4"/>
      <c r="Y814" s="4"/>
      <c r="Z814" s="4"/>
      <c r="AA814" s="16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5"/>
      <c r="S815" s="4"/>
      <c r="T815" s="4"/>
      <c r="U815" s="4"/>
      <c r="V815" s="4"/>
      <c r="W815" s="4"/>
      <c r="X815" s="4"/>
      <c r="Y815" s="4"/>
      <c r="Z815" s="4"/>
      <c r="AA815" s="16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5"/>
      <c r="S816" s="4"/>
      <c r="T816" s="4"/>
      <c r="U816" s="4"/>
      <c r="V816" s="4"/>
      <c r="W816" s="4"/>
      <c r="X816" s="4"/>
      <c r="Y816" s="4"/>
      <c r="Z816" s="4"/>
      <c r="AA816" s="16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5"/>
      <c r="S817" s="4"/>
      <c r="T817" s="4"/>
      <c r="U817" s="4"/>
      <c r="V817" s="4"/>
      <c r="W817" s="4"/>
      <c r="X817" s="4"/>
      <c r="Y817" s="4"/>
      <c r="Z817" s="4"/>
      <c r="AA817" s="16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5"/>
      <c r="S818" s="4"/>
      <c r="T818" s="4"/>
      <c r="U818" s="4"/>
      <c r="V818" s="4"/>
      <c r="W818" s="4"/>
      <c r="X818" s="4"/>
      <c r="Y818" s="4"/>
      <c r="Z818" s="4"/>
      <c r="AA818" s="16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5"/>
      <c r="S819" s="4"/>
      <c r="T819" s="4"/>
      <c r="U819" s="4"/>
      <c r="V819" s="4"/>
      <c r="W819" s="4"/>
      <c r="X819" s="4"/>
      <c r="Y819" s="4"/>
      <c r="Z819" s="4"/>
      <c r="AA819" s="16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5"/>
      <c r="S820" s="4"/>
      <c r="T820" s="4"/>
      <c r="U820" s="4"/>
      <c r="V820" s="4"/>
      <c r="W820" s="4"/>
      <c r="X820" s="4"/>
      <c r="Y820" s="4"/>
      <c r="Z820" s="4"/>
      <c r="AA820" s="16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5"/>
      <c r="S821" s="4"/>
      <c r="T821" s="4"/>
      <c r="U821" s="4"/>
      <c r="V821" s="4"/>
      <c r="W821" s="4"/>
      <c r="X821" s="4"/>
      <c r="Y821" s="4"/>
      <c r="Z821" s="4"/>
      <c r="AA821" s="16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5"/>
      <c r="S822" s="4"/>
      <c r="T822" s="4"/>
      <c r="U822" s="4"/>
      <c r="V822" s="4"/>
      <c r="W822" s="4"/>
      <c r="X822" s="4"/>
      <c r="Y822" s="4"/>
      <c r="Z822" s="4"/>
      <c r="AA822" s="16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5"/>
      <c r="S823" s="4"/>
      <c r="T823" s="4"/>
      <c r="U823" s="4"/>
      <c r="V823" s="4"/>
      <c r="W823" s="4"/>
      <c r="X823" s="4"/>
      <c r="Y823" s="4"/>
      <c r="Z823" s="4"/>
      <c r="AA823" s="16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5"/>
      <c r="S824" s="4"/>
      <c r="T824" s="4"/>
      <c r="U824" s="4"/>
      <c r="V824" s="4"/>
      <c r="W824" s="4"/>
      <c r="X824" s="4"/>
      <c r="Y824" s="4"/>
      <c r="Z824" s="4"/>
      <c r="AA824" s="16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5"/>
      <c r="S825" s="4"/>
      <c r="T825" s="4"/>
      <c r="U825" s="4"/>
      <c r="V825" s="4"/>
      <c r="W825" s="4"/>
      <c r="X825" s="4"/>
      <c r="Y825" s="4"/>
      <c r="Z825" s="4"/>
      <c r="AA825" s="16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5"/>
      <c r="S826" s="4"/>
      <c r="T826" s="4"/>
      <c r="U826" s="4"/>
      <c r="V826" s="4"/>
      <c r="W826" s="4"/>
      <c r="X826" s="4"/>
      <c r="Y826" s="4"/>
      <c r="Z826" s="4"/>
      <c r="AA826" s="16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5"/>
      <c r="S827" s="4"/>
      <c r="T827" s="4"/>
      <c r="U827" s="4"/>
      <c r="V827" s="4"/>
      <c r="W827" s="4"/>
      <c r="X827" s="4"/>
      <c r="Y827" s="4"/>
      <c r="Z827" s="4"/>
      <c r="AA827" s="16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5"/>
      <c r="S828" s="4"/>
      <c r="T828" s="4"/>
      <c r="U828" s="4"/>
      <c r="V828" s="4"/>
      <c r="W828" s="4"/>
      <c r="X828" s="4"/>
      <c r="Y828" s="4"/>
      <c r="Z828" s="4"/>
      <c r="AA828" s="16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5"/>
      <c r="S829" s="4"/>
      <c r="T829" s="4"/>
      <c r="U829" s="4"/>
      <c r="V829" s="4"/>
      <c r="W829" s="4"/>
      <c r="X829" s="4"/>
      <c r="Y829" s="4"/>
      <c r="Z829" s="4"/>
      <c r="AA829" s="16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5"/>
      <c r="S830" s="4"/>
      <c r="T830" s="4"/>
      <c r="U830" s="4"/>
      <c r="V830" s="4"/>
      <c r="W830" s="4"/>
      <c r="X830" s="4"/>
      <c r="Y830" s="4"/>
      <c r="Z830" s="4"/>
      <c r="AA830" s="16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5"/>
      <c r="S831" s="4"/>
      <c r="T831" s="4"/>
      <c r="U831" s="4"/>
      <c r="V831" s="4"/>
      <c r="W831" s="4"/>
      <c r="X831" s="4"/>
      <c r="Y831" s="4"/>
      <c r="Z831" s="4"/>
      <c r="AA831" s="16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5"/>
      <c r="S832" s="4"/>
      <c r="T832" s="4"/>
      <c r="U832" s="4"/>
      <c r="V832" s="4"/>
      <c r="W832" s="4"/>
      <c r="X832" s="4"/>
      <c r="Y832" s="4"/>
      <c r="Z832" s="4"/>
      <c r="AA832" s="16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5"/>
      <c r="S833" s="4"/>
      <c r="T833" s="4"/>
      <c r="U833" s="4"/>
      <c r="V833" s="4"/>
      <c r="W833" s="4"/>
      <c r="X833" s="4"/>
      <c r="Y833" s="4"/>
      <c r="Z833" s="4"/>
      <c r="AA833" s="16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5"/>
      <c r="S834" s="4"/>
      <c r="T834" s="4"/>
      <c r="U834" s="4"/>
      <c r="V834" s="4"/>
      <c r="W834" s="4"/>
      <c r="X834" s="4"/>
      <c r="Y834" s="4"/>
      <c r="Z834" s="4"/>
      <c r="AA834" s="16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5"/>
      <c r="S835" s="4"/>
      <c r="T835" s="4"/>
      <c r="U835" s="4"/>
      <c r="V835" s="4"/>
      <c r="W835" s="4"/>
      <c r="X835" s="4"/>
      <c r="Y835" s="4"/>
      <c r="Z835" s="4"/>
      <c r="AA835" s="16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5"/>
      <c r="S836" s="4"/>
      <c r="T836" s="4"/>
      <c r="U836" s="4"/>
      <c r="V836" s="4"/>
      <c r="W836" s="4"/>
      <c r="X836" s="4"/>
      <c r="Y836" s="4"/>
      <c r="Z836" s="4"/>
      <c r="AA836" s="16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5"/>
      <c r="S837" s="4"/>
      <c r="T837" s="4"/>
      <c r="U837" s="4"/>
      <c r="V837" s="4"/>
      <c r="W837" s="4"/>
      <c r="X837" s="4"/>
      <c r="Y837" s="4"/>
      <c r="Z837" s="4"/>
      <c r="AA837" s="16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5"/>
      <c r="S838" s="4"/>
      <c r="T838" s="4"/>
      <c r="U838" s="4"/>
      <c r="V838" s="4"/>
      <c r="W838" s="4"/>
      <c r="X838" s="4"/>
      <c r="Y838" s="4"/>
      <c r="Z838" s="4"/>
      <c r="AA838" s="16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5"/>
      <c r="S839" s="4"/>
      <c r="T839" s="4"/>
      <c r="U839" s="4"/>
      <c r="V839" s="4"/>
      <c r="W839" s="4"/>
      <c r="X839" s="4"/>
      <c r="Y839" s="4"/>
      <c r="Z839" s="4"/>
      <c r="AA839" s="16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5"/>
      <c r="S840" s="4"/>
      <c r="T840" s="4"/>
      <c r="U840" s="4"/>
      <c r="V840" s="4"/>
      <c r="W840" s="4"/>
      <c r="X840" s="4"/>
      <c r="Y840" s="4"/>
      <c r="Z840" s="4"/>
      <c r="AA840" s="16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5"/>
      <c r="S841" s="4"/>
      <c r="T841" s="4"/>
      <c r="U841" s="4"/>
      <c r="V841" s="4"/>
      <c r="W841" s="4"/>
      <c r="X841" s="4"/>
      <c r="Y841" s="4"/>
      <c r="Z841" s="4"/>
      <c r="AA841" s="16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5"/>
      <c r="S842" s="4"/>
      <c r="T842" s="4"/>
      <c r="U842" s="4"/>
      <c r="V842" s="4"/>
      <c r="W842" s="4"/>
      <c r="X842" s="4"/>
      <c r="Y842" s="4"/>
      <c r="Z842" s="4"/>
      <c r="AA842" s="16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5"/>
      <c r="S843" s="4"/>
      <c r="T843" s="4"/>
      <c r="U843" s="4"/>
      <c r="V843" s="4"/>
      <c r="W843" s="4"/>
      <c r="X843" s="4"/>
      <c r="Y843" s="4"/>
      <c r="Z843" s="4"/>
      <c r="AA843" s="16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5"/>
      <c r="S844" s="4"/>
      <c r="T844" s="4"/>
      <c r="U844" s="4"/>
      <c r="V844" s="4"/>
      <c r="W844" s="4"/>
      <c r="X844" s="4"/>
      <c r="Y844" s="4"/>
      <c r="Z844" s="4"/>
      <c r="AA844" s="16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5"/>
      <c r="S845" s="4"/>
      <c r="T845" s="4"/>
      <c r="U845" s="4"/>
      <c r="V845" s="4"/>
      <c r="W845" s="4"/>
      <c r="X845" s="4"/>
      <c r="Y845" s="4"/>
      <c r="Z845" s="4"/>
      <c r="AA845" s="16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5"/>
      <c r="S846" s="4"/>
      <c r="T846" s="4"/>
      <c r="U846" s="4"/>
      <c r="V846" s="4"/>
      <c r="W846" s="4"/>
      <c r="X846" s="4"/>
      <c r="Y846" s="4"/>
      <c r="Z846" s="4"/>
      <c r="AA846" s="16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5"/>
      <c r="S847" s="4"/>
      <c r="T847" s="4"/>
      <c r="U847" s="4"/>
      <c r="V847" s="4"/>
      <c r="W847" s="4"/>
      <c r="X847" s="4"/>
      <c r="Y847" s="4"/>
      <c r="Z847" s="4"/>
      <c r="AA847" s="16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5"/>
      <c r="S848" s="4"/>
      <c r="T848" s="4"/>
      <c r="U848" s="4"/>
      <c r="V848" s="4"/>
      <c r="W848" s="4"/>
      <c r="X848" s="4"/>
      <c r="Y848" s="4"/>
      <c r="Z848" s="4"/>
      <c r="AA848" s="16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5"/>
      <c r="S849" s="4"/>
      <c r="T849" s="4"/>
      <c r="U849" s="4"/>
      <c r="V849" s="4"/>
      <c r="W849" s="4"/>
      <c r="X849" s="4"/>
      <c r="Y849" s="4"/>
      <c r="Z849" s="4"/>
      <c r="AA849" s="16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5"/>
      <c r="S850" s="4"/>
      <c r="T850" s="4"/>
      <c r="U850" s="4"/>
      <c r="V850" s="4"/>
      <c r="W850" s="4"/>
      <c r="X850" s="4"/>
      <c r="Y850" s="4"/>
      <c r="Z850" s="4"/>
      <c r="AA850" s="16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5"/>
      <c r="S851" s="4"/>
      <c r="T851" s="4"/>
      <c r="U851" s="4"/>
      <c r="V851" s="4"/>
      <c r="W851" s="4"/>
      <c r="X851" s="4"/>
      <c r="Y851" s="4"/>
      <c r="Z851" s="4"/>
      <c r="AA851" s="16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5"/>
      <c r="S852" s="4"/>
      <c r="T852" s="4"/>
      <c r="U852" s="4"/>
      <c r="V852" s="4"/>
      <c r="W852" s="4"/>
      <c r="X852" s="4"/>
      <c r="Y852" s="4"/>
      <c r="Z852" s="4"/>
      <c r="AA852" s="16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5"/>
      <c r="S853" s="4"/>
      <c r="T853" s="4"/>
      <c r="U853" s="4"/>
      <c r="V853" s="4"/>
      <c r="W853" s="4"/>
      <c r="X853" s="4"/>
      <c r="Y853" s="4"/>
      <c r="Z853" s="4"/>
      <c r="AA853" s="16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5"/>
      <c r="S854" s="4"/>
      <c r="T854" s="4"/>
      <c r="U854" s="4"/>
      <c r="V854" s="4"/>
      <c r="W854" s="4"/>
      <c r="X854" s="4"/>
      <c r="Y854" s="4"/>
      <c r="Z854" s="4"/>
      <c r="AA854" s="16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5"/>
      <c r="S855" s="4"/>
      <c r="T855" s="4"/>
      <c r="U855" s="4"/>
      <c r="V855" s="4"/>
      <c r="W855" s="4"/>
      <c r="X855" s="4"/>
      <c r="Y855" s="4"/>
      <c r="Z855" s="4"/>
      <c r="AA855" s="16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5"/>
      <c r="S856" s="4"/>
      <c r="T856" s="4"/>
      <c r="U856" s="4"/>
      <c r="V856" s="4"/>
      <c r="W856" s="4"/>
      <c r="X856" s="4"/>
      <c r="Y856" s="4"/>
      <c r="Z856" s="4"/>
      <c r="AA856" s="16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5"/>
      <c r="S857" s="4"/>
      <c r="T857" s="4"/>
      <c r="U857" s="4"/>
      <c r="V857" s="4"/>
      <c r="W857" s="4"/>
      <c r="X857" s="4"/>
      <c r="Y857" s="4"/>
      <c r="Z857" s="4"/>
      <c r="AA857" s="16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5"/>
      <c r="S858" s="4"/>
      <c r="T858" s="4"/>
      <c r="U858" s="4"/>
      <c r="V858" s="4"/>
      <c r="W858" s="4"/>
      <c r="X858" s="4"/>
      <c r="Y858" s="4"/>
      <c r="Z858" s="4"/>
      <c r="AA858" s="16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5"/>
      <c r="S859" s="4"/>
      <c r="T859" s="4"/>
      <c r="U859" s="4"/>
      <c r="V859" s="4"/>
      <c r="W859" s="4"/>
      <c r="X859" s="4"/>
      <c r="Y859" s="4"/>
      <c r="Z859" s="4"/>
      <c r="AA859" s="16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5"/>
      <c r="S860" s="4"/>
      <c r="T860" s="4"/>
      <c r="U860" s="4"/>
      <c r="V860" s="4"/>
      <c r="W860" s="4"/>
      <c r="X860" s="4"/>
      <c r="Y860" s="4"/>
      <c r="Z860" s="4"/>
      <c r="AA860" s="16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5"/>
      <c r="S861" s="4"/>
      <c r="T861" s="4"/>
      <c r="U861" s="4"/>
      <c r="V861" s="4"/>
      <c r="W861" s="4"/>
      <c r="X861" s="4"/>
      <c r="Y861" s="4"/>
      <c r="Z861" s="4"/>
      <c r="AA861" s="16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5"/>
      <c r="S862" s="4"/>
      <c r="T862" s="4"/>
      <c r="U862" s="4"/>
      <c r="V862" s="4"/>
      <c r="W862" s="4"/>
      <c r="X862" s="4"/>
      <c r="Y862" s="4"/>
      <c r="Z862" s="4"/>
      <c r="AA862" s="16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5"/>
      <c r="S863" s="4"/>
      <c r="T863" s="4"/>
      <c r="U863" s="4"/>
      <c r="V863" s="4"/>
      <c r="W863" s="4"/>
      <c r="X863" s="4"/>
      <c r="Y863" s="4"/>
      <c r="Z863" s="4"/>
      <c r="AA863" s="16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5"/>
      <c r="S864" s="4"/>
      <c r="T864" s="4"/>
      <c r="U864" s="4"/>
      <c r="V864" s="4"/>
      <c r="W864" s="4"/>
      <c r="X864" s="4"/>
      <c r="Y864" s="4"/>
      <c r="Z864" s="4"/>
      <c r="AA864" s="16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5"/>
      <c r="S865" s="4"/>
      <c r="T865" s="4"/>
      <c r="U865" s="4"/>
      <c r="V865" s="4"/>
      <c r="W865" s="4"/>
      <c r="X865" s="4"/>
      <c r="Y865" s="4"/>
      <c r="Z865" s="4"/>
      <c r="AA865" s="16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5"/>
      <c r="S866" s="4"/>
      <c r="T866" s="4"/>
      <c r="U866" s="4"/>
      <c r="V866" s="4"/>
      <c r="W866" s="4"/>
      <c r="X866" s="4"/>
      <c r="Y866" s="4"/>
      <c r="Z866" s="4"/>
      <c r="AA866" s="16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5"/>
      <c r="S867" s="4"/>
      <c r="T867" s="4"/>
      <c r="U867" s="4"/>
      <c r="V867" s="4"/>
      <c r="W867" s="4"/>
      <c r="X867" s="4"/>
      <c r="Y867" s="4"/>
      <c r="Z867" s="4"/>
      <c r="AA867" s="16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5"/>
      <c r="S868" s="4"/>
      <c r="T868" s="4"/>
      <c r="U868" s="4"/>
      <c r="V868" s="4"/>
      <c r="W868" s="4"/>
      <c r="X868" s="4"/>
      <c r="Y868" s="4"/>
      <c r="Z868" s="4"/>
      <c r="AA868" s="16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5"/>
      <c r="S869" s="4"/>
      <c r="T869" s="4"/>
      <c r="U869" s="4"/>
      <c r="V869" s="4"/>
      <c r="W869" s="4"/>
      <c r="X869" s="4"/>
      <c r="Y869" s="4"/>
      <c r="Z869" s="4"/>
      <c r="AA869" s="16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5"/>
      <c r="S870" s="4"/>
      <c r="T870" s="4"/>
      <c r="U870" s="4"/>
      <c r="V870" s="4"/>
      <c r="W870" s="4"/>
      <c r="X870" s="4"/>
      <c r="Y870" s="4"/>
      <c r="Z870" s="4"/>
      <c r="AA870" s="16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5"/>
      <c r="S871" s="4"/>
      <c r="T871" s="4"/>
      <c r="U871" s="4"/>
      <c r="V871" s="4"/>
      <c r="W871" s="4"/>
      <c r="X871" s="4"/>
      <c r="Y871" s="4"/>
      <c r="Z871" s="4"/>
      <c r="AA871" s="16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5"/>
      <c r="S872" s="4"/>
      <c r="T872" s="4"/>
      <c r="U872" s="4"/>
      <c r="V872" s="4"/>
      <c r="W872" s="4"/>
      <c r="X872" s="4"/>
      <c r="Y872" s="4"/>
      <c r="Z872" s="4"/>
      <c r="AA872" s="16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5"/>
      <c r="S873" s="4"/>
      <c r="T873" s="4"/>
      <c r="U873" s="4"/>
      <c r="V873" s="4"/>
      <c r="W873" s="4"/>
      <c r="X873" s="4"/>
      <c r="Y873" s="4"/>
      <c r="Z873" s="4"/>
      <c r="AA873" s="16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5"/>
      <c r="S874" s="4"/>
      <c r="T874" s="4"/>
      <c r="U874" s="4"/>
      <c r="V874" s="4"/>
      <c r="W874" s="4"/>
      <c r="X874" s="4"/>
      <c r="Y874" s="4"/>
      <c r="Z874" s="4"/>
      <c r="AA874" s="16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5"/>
      <c r="S875" s="4"/>
      <c r="T875" s="4"/>
      <c r="U875" s="4"/>
      <c r="V875" s="4"/>
      <c r="W875" s="4"/>
      <c r="X875" s="4"/>
      <c r="Y875" s="4"/>
      <c r="Z875" s="4"/>
      <c r="AA875" s="16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5"/>
      <c r="S876" s="4"/>
      <c r="T876" s="4"/>
      <c r="U876" s="4"/>
      <c r="V876" s="4"/>
      <c r="W876" s="4"/>
      <c r="X876" s="4"/>
      <c r="Y876" s="4"/>
      <c r="Z876" s="4"/>
      <c r="AA876" s="16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5"/>
      <c r="S877" s="4"/>
      <c r="T877" s="4"/>
      <c r="U877" s="4"/>
      <c r="V877" s="4"/>
      <c r="W877" s="4"/>
      <c r="X877" s="4"/>
      <c r="Y877" s="4"/>
      <c r="Z877" s="4"/>
      <c r="AA877" s="16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5"/>
      <c r="S878" s="4"/>
      <c r="T878" s="4"/>
      <c r="U878" s="4"/>
      <c r="V878" s="4"/>
      <c r="W878" s="4"/>
      <c r="X878" s="4"/>
      <c r="Y878" s="4"/>
      <c r="Z878" s="4"/>
      <c r="AA878" s="16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5"/>
      <c r="S879" s="4"/>
      <c r="T879" s="4"/>
      <c r="U879" s="4"/>
      <c r="V879" s="4"/>
      <c r="W879" s="4"/>
      <c r="X879" s="4"/>
      <c r="Y879" s="4"/>
      <c r="Z879" s="4"/>
      <c r="AA879" s="16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5"/>
      <c r="S880" s="4"/>
      <c r="T880" s="4"/>
      <c r="U880" s="4"/>
      <c r="V880" s="4"/>
      <c r="W880" s="4"/>
      <c r="X880" s="4"/>
      <c r="Y880" s="4"/>
      <c r="Z880" s="4"/>
      <c r="AA880" s="16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5"/>
      <c r="S881" s="4"/>
      <c r="T881" s="4"/>
      <c r="U881" s="4"/>
      <c r="V881" s="4"/>
      <c r="W881" s="4"/>
      <c r="X881" s="4"/>
      <c r="Y881" s="4"/>
      <c r="Z881" s="4"/>
      <c r="AA881" s="16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5"/>
      <c r="S882" s="4"/>
      <c r="T882" s="4"/>
      <c r="U882" s="4"/>
      <c r="V882" s="4"/>
      <c r="W882" s="4"/>
      <c r="X882" s="4"/>
      <c r="Y882" s="4"/>
      <c r="Z882" s="4"/>
      <c r="AA882" s="16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5"/>
      <c r="S883" s="4"/>
      <c r="T883" s="4"/>
      <c r="U883" s="4"/>
      <c r="V883" s="4"/>
      <c r="W883" s="4"/>
      <c r="X883" s="4"/>
      <c r="Y883" s="4"/>
      <c r="Z883" s="4"/>
      <c r="AA883" s="16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5"/>
      <c r="S884" s="4"/>
      <c r="T884" s="4"/>
      <c r="U884" s="4"/>
      <c r="V884" s="4"/>
      <c r="W884" s="4"/>
      <c r="X884" s="4"/>
      <c r="Y884" s="4"/>
      <c r="Z884" s="4"/>
      <c r="AA884" s="16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5"/>
      <c r="S885" s="4"/>
      <c r="T885" s="4"/>
      <c r="U885" s="4"/>
      <c r="V885" s="4"/>
      <c r="W885" s="4"/>
      <c r="X885" s="4"/>
      <c r="Y885" s="4"/>
      <c r="Z885" s="4"/>
      <c r="AA885" s="16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5"/>
      <c r="S886" s="4"/>
      <c r="T886" s="4"/>
      <c r="U886" s="4"/>
      <c r="V886" s="4"/>
      <c r="W886" s="4"/>
      <c r="X886" s="4"/>
      <c r="Y886" s="4"/>
      <c r="Z886" s="4"/>
      <c r="AA886" s="16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5"/>
      <c r="S887" s="4"/>
      <c r="T887" s="4"/>
      <c r="U887" s="4"/>
      <c r="V887" s="4"/>
      <c r="W887" s="4"/>
      <c r="X887" s="4"/>
      <c r="Y887" s="4"/>
      <c r="Z887" s="4"/>
      <c r="AA887" s="16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5"/>
      <c r="S888" s="4"/>
      <c r="T888" s="4"/>
      <c r="U888" s="4"/>
      <c r="V888" s="4"/>
      <c r="W888" s="4"/>
      <c r="X888" s="4"/>
      <c r="Y888" s="4"/>
      <c r="Z888" s="4"/>
      <c r="AA888" s="16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5"/>
      <c r="S889" s="4"/>
      <c r="T889" s="4"/>
      <c r="U889" s="4"/>
      <c r="V889" s="4"/>
      <c r="W889" s="4"/>
      <c r="X889" s="4"/>
      <c r="Y889" s="4"/>
      <c r="Z889" s="4"/>
      <c r="AA889" s="16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5"/>
      <c r="S890" s="4"/>
      <c r="T890" s="4"/>
      <c r="U890" s="4"/>
      <c r="V890" s="4"/>
      <c r="W890" s="4"/>
      <c r="X890" s="4"/>
      <c r="Y890" s="4"/>
      <c r="Z890" s="4"/>
      <c r="AA890" s="16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5"/>
      <c r="S891" s="4"/>
      <c r="T891" s="4"/>
      <c r="U891" s="4"/>
      <c r="V891" s="4"/>
      <c r="W891" s="4"/>
      <c r="X891" s="4"/>
      <c r="Y891" s="4"/>
      <c r="Z891" s="4"/>
      <c r="AA891" s="16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5"/>
      <c r="S892" s="4"/>
      <c r="T892" s="4"/>
      <c r="U892" s="4"/>
      <c r="V892" s="4"/>
      <c r="W892" s="4"/>
      <c r="X892" s="4"/>
      <c r="Y892" s="4"/>
      <c r="Z892" s="4"/>
      <c r="AA892" s="16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5"/>
      <c r="S893" s="4"/>
      <c r="T893" s="4"/>
      <c r="U893" s="4"/>
      <c r="V893" s="4"/>
      <c r="W893" s="4"/>
      <c r="X893" s="4"/>
      <c r="Y893" s="4"/>
      <c r="Z893" s="4"/>
      <c r="AA893" s="16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5"/>
      <c r="S894" s="4"/>
      <c r="T894" s="4"/>
      <c r="U894" s="4"/>
      <c r="V894" s="4"/>
      <c r="W894" s="4"/>
      <c r="X894" s="4"/>
      <c r="Y894" s="4"/>
      <c r="Z894" s="4"/>
      <c r="AA894" s="16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5"/>
      <c r="S895" s="4"/>
      <c r="T895" s="4"/>
      <c r="U895" s="4"/>
      <c r="V895" s="4"/>
      <c r="W895" s="4"/>
      <c r="X895" s="4"/>
      <c r="Y895" s="4"/>
      <c r="Z895" s="4"/>
      <c r="AA895" s="16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5"/>
      <c r="S896" s="4"/>
      <c r="T896" s="4"/>
      <c r="U896" s="4"/>
      <c r="V896" s="4"/>
      <c r="W896" s="4"/>
      <c r="X896" s="4"/>
      <c r="Y896" s="4"/>
      <c r="Z896" s="4"/>
      <c r="AA896" s="16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5"/>
      <c r="S897" s="4"/>
      <c r="T897" s="4"/>
      <c r="U897" s="4"/>
      <c r="V897" s="4"/>
      <c r="W897" s="4"/>
      <c r="X897" s="4"/>
      <c r="Y897" s="4"/>
      <c r="Z897" s="4"/>
      <c r="AA897" s="16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5"/>
      <c r="S898" s="4"/>
      <c r="T898" s="4"/>
      <c r="U898" s="4"/>
      <c r="V898" s="4"/>
      <c r="W898" s="4"/>
      <c r="X898" s="4"/>
      <c r="Y898" s="4"/>
      <c r="Z898" s="4"/>
      <c r="AA898" s="16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5"/>
      <c r="S899" s="4"/>
      <c r="T899" s="4"/>
      <c r="U899" s="4"/>
      <c r="V899" s="4"/>
      <c r="W899" s="4"/>
      <c r="X899" s="4"/>
      <c r="Y899" s="4"/>
      <c r="Z899" s="4"/>
      <c r="AA899" s="16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5"/>
      <c r="S900" s="4"/>
      <c r="T900" s="4"/>
      <c r="U900" s="4"/>
      <c r="V900" s="4"/>
      <c r="W900" s="4"/>
      <c r="X900" s="4"/>
      <c r="Y900" s="4"/>
      <c r="Z900" s="4"/>
      <c r="AA900" s="16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5"/>
      <c r="S901" s="4"/>
      <c r="T901" s="4"/>
      <c r="U901" s="4"/>
      <c r="V901" s="4"/>
      <c r="W901" s="4"/>
      <c r="X901" s="4"/>
      <c r="Y901" s="4"/>
      <c r="Z901" s="4"/>
      <c r="AA901" s="16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5"/>
      <c r="S902" s="4"/>
      <c r="T902" s="4"/>
      <c r="U902" s="4"/>
      <c r="V902" s="4"/>
      <c r="W902" s="4"/>
      <c r="X902" s="4"/>
      <c r="Y902" s="4"/>
      <c r="Z902" s="4"/>
      <c r="AA902" s="16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5"/>
      <c r="S903" s="4"/>
      <c r="T903" s="4"/>
      <c r="U903" s="4"/>
      <c r="V903" s="4"/>
      <c r="W903" s="4"/>
      <c r="X903" s="4"/>
      <c r="Y903" s="4"/>
      <c r="Z903" s="4"/>
      <c r="AA903" s="16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5"/>
      <c r="S904" s="4"/>
      <c r="T904" s="4"/>
      <c r="U904" s="4"/>
      <c r="V904" s="4"/>
      <c r="W904" s="4"/>
      <c r="X904" s="4"/>
      <c r="Y904" s="4"/>
      <c r="Z904" s="4"/>
      <c r="AA904" s="16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5"/>
      <c r="S905" s="4"/>
      <c r="T905" s="4"/>
      <c r="U905" s="4"/>
      <c r="V905" s="4"/>
      <c r="W905" s="4"/>
      <c r="X905" s="4"/>
      <c r="Y905" s="4"/>
      <c r="Z905" s="4"/>
      <c r="AA905" s="16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5"/>
      <c r="S906" s="4"/>
      <c r="T906" s="4"/>
      <c r="U906" s="4"/>
      <c r="V906" s="4"/>
      <c r="W906" s="4"/>
      <c r="X906" s="4"/>
      <c r="Y906" s="4"/>
      <c r="Z906" s="4"/>
      <c r="AA906" s="16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5"/>
      <c r="S907" s="4"/>
      <c r="T907" s="4"/>
      <c r="U907" s="4"/>
      <c r="V907" s="4"/>
      <c r="W907" s="4"/>
      <c r="X907" s="4"/>
      <c r="Y907" s="4"/>
      <c r="Z907" s="4"/>
      <c r="AA907" s="16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5"/>
      <c r="S908" s="4"/>
      <c r="T908" s="4"/>
      <c r="U908" s="4"/>
      <c r="V908" s="4"/>
      <c r="W908" s="4"/>
      <c r="X908" s="4"/>
      <c r="Y908" s="4"/>
      <c r="Z908" s="4"/>
      <c r="AA908" s="16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5"/>
      <c r="S909" s="4"/>
      <c r="T909" s="4"/>
      <c r="U909" s="4"/>
      <c r="V909" s="4"/>
      <c r="W909" s="4"/>
      <c r="X909" s="4"/>
      <c r="Y909" s="4"/>
      <c r="Z909" s="4"/>
      <c r="AA909" s="16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5"/>
      <c r="S910" s="4"/>
      <c r="T910" s="4"/>
      <c r="U910" s="4"/>
      <c r="V910" s="4"/>
      <c r="W910" s="4"/>
      <c r="X910" s="4"/>
      <c r="Y910" s="4"/>
      <c r="Z910" s="4"/>
      <c r="AA910" s="16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5"/>
      <c r="S911" s="4"/>
      <c r="T911" s="4"/>
      <c r="U911" s="4"/>
      <c r="V911" s="4"/>
      <c r="W911" s="4"/>
      <c r="X911" s="4"/>
      <c r="Y911" s="4"/>
      <c r="Z911" s="4"/>
      <c r="AA911" s="16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5"/>
      <c r="S912" s="4"/>
      <c r="T912" s="4"/>
      <c r="U912" s="4"/>
      <c r="V912" s="4"/>
      <c r="W912" s="4"/>
      <c r="X912" s="4"/>
      <c r="Y912" s="4"/>
      <c r="Z912" s="4"/>
      <c r="AA912" s="16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5"/>
      <c r="S913" s="4"/>
      <c r="T913" s="4"/>
      <c r="U913" s="4"/>
      <c r="V913" s="4"/>
      <c r="W913" s="4"/>
      <c r="X913" s="4"/>
      <c r="Y913" s="4"/>
      <c r="Z913" s="4"/>
      <c r="AA913" s="16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5"/>
      <c r="S914" s="4"/>
      <c r="T914" s="4"/>
      <c r="U914" s="4"/>
      <c r="V914" s="4"/>
      <c r="W914" s="4"/>
      <c r="X914" s="4"/>
      <c r="Y914" s="4"/>
      <c r="Z914" s="4"/>
      <c r="AA914" s="16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5"/>
      <c r="S915" s="4"/>
      <c r="T915" s="4"/>
      <c r="U915" s="4"/>
      <c r="V915" s="4"/>
      <c r="W915" s="4"/>
      <c r="X915" s="4"/>
      <c r="Y915" s="4"/>
      <c r="Z915" s="4"/>
      <c r="AA915" s="16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5"/>
      <c r="S916" s="4"/>
      <c r="T916" s="4"/>
      <c r="U916" s="4"/>
      <c r="V916" s="4"/>
      <c r="W916" s="4"/>
      <c r="X916" s="4"/>
      <c r="Y916" s="4"/>
      <c r="Z916" s="4"/>
      <c r="AA916" s="16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5"/>
      <c r="S917" s="4"/>
      <c r="T917" s="4"/>
      <c r="U917" s="4"/>
      <c r="V917" s="4"/>
      <c r="W917" s="4"/>
      <c r="X917" s="4"/>
      <c r="Y917" s="4"/>
      <c r="Z917" s="4"/>
      <c r="AA917" s="16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5"/>
      <c r="S918" s="4"/>
      <c r="T918" s="4"/>
      <c r="U918" s="4"/>
      <c r="V918" s="4"/>
      <c r="W918" s="4"/>
      <c r="X918" s="4"/>
      <c r="Y918" s="4"/>
      <c r="Z918" s="4"/>
      <c r="AA918" s="16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5"/>
      <c r="S919" s="4"/>
      <c r="T919" s="4"/>
      <c r="U919" s="4"/>
      <c r="V919" s="4"/>
      <c r="W919" s="4"/>
      <c r="X919" s="4"/>
      <c r="Y919" s="4"/>
      <c r="Z919" s="4"/>
      <c r="AA919" s="16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5"/>
      <c r="S920" s="4"/>
      <c r="T920" s="4"/>
      <c r="U920" s="4"/>
      <c r="V920" s="4"/>
      <c r="W920" s="4"/>
      <c r="X920" s="4"/>
      <c r="Y920" s="4"/>
      <c r="Z920" s="4"/>
      <c r="AA920" s="16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5"/>
      <c r="S921" s="4"/>
      <c r="T921" s="4"/>
      <c r="U921" s="4"/>
      <c r="V921" s="4"/>
      <c r="W921" s="4"/>
      <c r="X921" s="4"/>
      <c r="Y921" s="4"/>
      <c r="Z921" s="4"/>
      <c r="AA921" s="16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5"/>
      <c r="S922" s="4"/>
      <c r="T922" s="4"/>
      <c r="U922" s="4"/>
      <c r="V922" s="4"/>
      <c r="W922" s="4"/>
      <c r="X922" s="4"/>
      <c r="Y922" s="4"/>
      <c r="Z922" s="4"/>
      <c r="AA922" s="16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5"/>
      <c r="S923" s="4"/>
      <c r="T923" s="4"/>
      <c r="U923" s="4"/>
      <c r="V923" s="4"/>
      <c r="W923" s="4"/>
      <c r="X923" s="4"/>
      <c r="Y923" s="4"/>
      <c r="Z923" s="4"/>
      <c r="AA923" s="16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5"/>
      <c r="S924" s="4"/>
      <c r="T924" s="4"/>
      <c r="U924" s="4"/>
      <c r="V924" s="4"/>
      <c r="W924" s="4"/>
      <c r="X924" s="4"/>
      <c r="Y924" s="4"/>
      <c r="Z924" s="4"/>
      <c r="AA924" s="16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5"/>
      <c r="S925" s="4"/>
      <c r="T925" s="4"/>
      <c r="U925" s="4"/>
      <c r="V925" s="4"/>
      <c r="W925" s="4"/>
      <c r="X925" s="4"/>
      <c r="Y925" s="4"/>
      <c r="Z925" s="4"/>
      <c r="AA925" s="16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5"/>
      <c r="S926" s="4"/>
      <c r="T926" s="4"/>
      <c r="U926" s="4"/>
      <c r="V926" s="4"/>
      <c r="W926" s="4"/>
      <c r="X926" s="4"/>
      <c r="Y926" s="4"/>
      <c r="Z926" s="4"/>
      <c r="AA926" s="16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5"/>
      <c r="S927" s="4"/>
      <c r="T927" s="4"/>
      <c r="U927" s="4"/>
      <c r="V927" s="4"/>
      <c r="W927" s="4"/>
      <c r="X927" s="4"/>
      <c r="Y927" s="4"/>
      <c r="Z927" s="4"/>
      <c r="AA927" s="16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5"/>
      <c r="S928" s="4"/>
      <c r="T928" s="4"/>
      <c r="U928" s="4"/>
      <c r="V928" s="4"/>
      <c r="W928" s="4"/>
      <c r="X928" s="4"/>
      <c r="Y928" s="4"/>
      <c r="Z928" s="4"/>
      <c r="AA928" s="16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5"/>
      <c r="S929" s="4"/>
      <c r="T929" s="4"/>
      <c r="U929" s="4"/>
      <c r="V929" s="4"/>
      <c r="W929" s="4"/>
      <c r="X929" s="4"/>
      <c r="Y929" s="4"/>
      <c r="Z929" s="4"/>
      <c r="AA929" s="16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5"/>
      <c r="S930" s="4"/>
      <c r="T930" s="4"/>
      <c r="U930" s="4"/>
      <c r="V930" s="4"/>
      <c r="W930" s="4"/>
      <c r="X930" s="4"/>
      <c r="Y930" s="4"/>
      <c r="Z930" s="4"/>
      <c r="AA930" s="16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5"/>
      <c r="S931" s="4"/>
      <c r="T931" s="4"/>
      <c r="U931" s="4"/>
      <c r="V931" s="4"/>
      <c r="W931" s="4"/>
      <c r="X931" s="4"/>
      <c r="Y931" s="4"/>
      <c r="Z931" s="4"/>
      <c r="AA931" s="16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5"/>
      <c r="S932" s="4"/>
      <c r="T932" s="4"/>
      <c r="U932" s="4"/>
      <c r="V932" s="4"/>
      <c r="W932" s="4"/>
      <c r="X932" s="4"/>
      <c r="Y932" s="4"/>
      <c r="Z932" s="4"/>
      <c r="AA932" s="16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5"/>
      <c r="S933" s="4"/>
      <c r="T933" s="4"/>
      <c r="U933" s="4"/>
      <c r="V933" s="4"/>
      <c r="W933" s="4"/>
      <c r="X933" s="4"/>
      <c r="Y933" s="4"/>
      <c r="Z933" s="4"/>
      <c r="AA933" s="16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5"/>
      <c r="S934" s="4"/>
      <c r="T934" s="4"/>
      <c r="U934" s="4"/>
      <c r="V934" s="4"/>
      <c r="W934" s="4"/>
      <c r="X934" s="4"/>
      <c r="Y934" s="4"/>
      <c r="Z934" s="4"/>
      <c r="AA934" s="16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5"/>
      <c r="S935" s="4"/>
      <c r="T935" s="4"/>
      <c r="U935" s="4"/>
      <c r="V935" s="4"/>
      <c r="W935" s="4"/>
      <c r="X935" s="4"/>
      <c r="Y935" s="4"/>
      <c r="Z935" s="4"/>
      <c r="AA935" s="16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5"/>
      <c r="S936" s="4"/>
      <c r="T936" s="4"/>
      <c r="U936" s="4"/>
      <c r="V936" s="4"/>
      <c r="W936" s="4"/>
      <c r="X936" s="4"/>
      <c r="Y936" s="4"/>
      <c r="Z936" s="4"/>
      <c r="AA936" s="16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5"/>
      <c r="S937" s="4"/>
      <c r="T937" s="4"/>
      <c r="U937" s="4"/>
      <c r="V937" s="4"/>
      <c r="W937" s="4"/>
      <c r="X937" s="4"/>
      <c r="Y937" s="4"/>
      <c r="Z937" s="4"/>
      <c r="AA937" s="16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5"/>
      <c r="S938" s="4"/>
      <c r="T938" s="4"/>
      <c r="U938" s="4"/>
      <c r="V938" s="4"/>
      <c r="W938" s="4"/>
      <c r="X938" s="4"/>
      <c r="Y938" s="4"/>
      <c r="Z938" s="4"/>
      <c r="AA938" s="16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5"/>
      <c r="S939" s="4"/>
      <c r="T939" s="4"/>
      <c r="U939" s="4"/>
      <c r="V939" s="4"/>
      <c r="W939" s="4"/>
      <c r="X939" s="4"/>
      <c r="Y939" s="4"/>
      <c r="Z939" s="4"/>
      <c r="AA939" s="16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5"/>
      <c r="S940" s="4"/>
      <c r="T940" s="4"/>
      <c r="U940" s="4"/>
      <c r="V940" s="4"/>
      <c r="W940" s="4"/>
      <c r="X940" s="4"/>
      <c r="Y940" s="4"/>
      <c r="Z940" s="4"/>
      <c r="AA940" s="16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5"/>
      <c r="S941" s="4"/>
      <c r="T941" s="4"/>
      <c r="U941" s="4"/>
      <c r="V941" s="4"/>
      <c r="W941" s="4"/>
      <c r="X941" s="4"/>
      <c r="Y941" s="4"/>
      <c r="Z941" s="4"/>
      <c r="AA941" s="16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5"/>
      <c r="S942" s="4"/>
      <c r="T942" s="4"/>
      <c r="U942" s="4"/>
      <c r="V942" s="4"/>
      <c r="W942" s="4"/>
      <c r="X942" s="4"/>
      <c r="Y942" s="4"/>
      <c r="Z942" s="4"/>
      <c r="AA942" s="16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5"/>
      <c r="S943" s="4"/>
      <c r="T943" s="4"/>
      <c r="U943" s="4"/>
      <c r="V943" s="4"/>
      <c r="W943" s="4"/>
      <c r="X943" s="4"/>
      <c r="Y943" s="4"/>
      <c r="Z943" s="4"/>
      <c r="AA943" s="16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5"/>
      <c r="S944" s="4"/>
      <c r="T944" s="4"/>
      <c r="U944" s="4"/>
      <c r="V944" s="4"/>
      <c r="W944" s="4"/>
      <c r="X944" s="4"/>
      <c r="Y944" s="4"/>
      <c r="Z944" s="4"/>
      <c r="AA944" s="16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5"/>
      <c r="S945" s="4"/>
      <c r="T945" s="4"/>
      <c r="U945" s="4"/>
      <c r="V945" s="4"/>
      <c r="W945" s="4"/>
      <c r="X945" s="4"/>
      <c r="Y945" s="4"/>
      <c r="Z945" s="4"/>
      <c r="AA945" s="16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5"/>
      <c r="S946" s="4"/>
      <c r="T946" s="4"/>
      <c r="U946" s="4"/>
      <c r="V946" s="4"/>
      <c r="W946" s="4"/>
      <c r="X946" s="4"/>
      <c r="Y946" s="4"/>
      <c r="Z946" s="4"/>
      <c r="AA946" s="16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5"/>
      <c r="S947" s="4"/>
      <c r="T947" s="4"/>
      <c r="U947" s="4"/>
      <c r="V947" s="4"/>
      <c r="W947" s="4"/>
      <c r="X947" s="4"/>
      <c r="Y947" s="4"/>
      <c r="Z947" s="4"/>
      <c r="AA947" s="16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5"/>
      <c r="S948" s="4"/>
      <c r="T948" s="4"/>
      <c r="U948" s="4"/>
      <c r="V948" s="4"/>
      <c r="W948" s="4"/>
      <c r="X948" s="4"/>
      <c r="Y948" s="4"/>
      <c r="Z948" s="4"/>
      <c r="AA948" s="16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5"/>
      <c r="S949" s="4"/>
      <c r="T949" s="4"/>
      <c r="U949" s="4"/>
      <c r="V949" s="4"/>
      <c r="W949" s="4"/>
      <c r="X949" s="4"/>
      <c r="Y949" s="4"/>
      <c r="Z949" s="4"/>
      <c r="AA949" s="16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5"/>
      <c r="S950" s="4"/>
      <c r="T950" s="4"/>
      <c r="U950" s="4"/>
      <c r="V950" s="4"/>
      <c r="W950" s="4"/>
      <c r="X950" s="4"/>
      <c r="Y950" s="4"/>
      <c r="Z950" s="4"/>
      <c r="AA950" s="16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5"/>
      <c r="S951" s="4"/>
      <c r="T951" s="4"/>
      <c r="U951" s="4"/>
      <c r="V951" s="4"/>
      <c r="W951" s="4"/>
      <c r="X951" s="4"/>
      <c r="Y951" s="4"/>
      <c r="Z951" s="4"/>
      <c r="AA951" s="16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5"/>
      <c r="S952" s="4"/>
      <c r="T952" s="4"/>
      <c r="U952" s="4"/>
      <c r="V952" s="4"/>
      <c r="W952" s="4"/>
      <c r="X952" s="4"/>
      <c r="Y952" s="4"/>
      <c r="Z952" s="4"/>
      <c r="AA952" s="16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5"/>
      <c r="S953" s="4"/>
      <c r="T953" s="4"/>
      <c r="U953" s="4"/>
      <c r="V953" s="4"/>
      <c r="W953" s="4"/>
      <c r="X953" s="4"/>
      <c r="Y953" s="4"/>
      <c r="Z953" s="4"/>
      <c r="AA953" s="16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5"/>
      <c r="S954" s="4"/>
      <c r="T954" s="4"/>
      <c r="U954" s="4"/>
      <c r="V954" s="4"/>
      <c r="W954" s="4"/>
      <c r="X954" s="4"/>
      <c r="Y954" s="4"/>
      <c r="Z954" s="4"/>
      <c r="AA954" s="16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5"/>
      <c r="S955" s="4"/>
      <c r="T955" s="4"/>
      <c r="U955" s="4"/>
      <c r="V955" s="4"/>
      <c r="W955" s="4"/>
      <c r="X955" s="4"/>
      <c r="Y955" s="4"/>
      <c r="Z955" s="4"/>
      <c r="AA955" s="16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5"/>
      <c r="S956" s="4"/>
      <c r="T956" s="4"/>
      <c r="U956" s="4"/>
      <c r="V956" s="4"/>
      <c r="W956" s="4"/>
      <c r="X956" s="4"/>
      <c r="Y956" s="4"/>
      <c r="Z956" s="4"/>
      <c r="AA956" s="16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5"/>
      <c r="S957" s="4"/>
      <c r="T957" s="4"/>
      <c r="U957" s="4"/>
      <c r="V957" s="4"/>
      <c r="W957" s="4"/>
      <c r="X957" s="4"/>
      <c r="Y957" s="4"/>
      <c r="Z957" s="4"/>
      <c r="AA957" s="16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5"/>
      <c r="S958" s="4"/>
      <c r="T958" s="4"/>
      <c r="U958" s="4"/>
      <c r="V958" s="4"/>
      <c r="W958" s="4"/>
      <c r="X958" s="4"/>
      <c r="Y958" s="4"/>
      <c r="Z958" s="4"/>
      <c r="AA958" s="16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5"/>
      <c r="S959" s="4"/>
      <c r="T959" s="4"/>
      <c r="U959" s="4"/>
      <c r="V959" s="4"/>
      <c r="W959" s="4"/>
      <c r="X959" s="4"/>
      <c r="Y959" s="4"/>
      <c r="Z959" s="4"/>
      <c r="AA959" s="16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5"/>
      <c r="S960" s="4"/>
      <c r="T960" s="4"/>
      <c r="U960" s="4"/>
      <c r="V960" s="4"/>
      <c r="W960" s="4"/>
      <c r="X960" s="4"/>
      <c r="Y960" s="4"/>
      <c r="Z960" s="4"/>
      <c r="AA960" s="16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5"/>
      <c r="S961" s="4"/>
      <c r="T961" s="4"/>
      <c r="U961" s="4"/>
      <c r="V961" s="4"/>
      <c r="W961" s="4"/>
      <c r="X961" s="4"/>
      <c r="Y961" s="4"/>
      <c r="Z961" s="4"/>
      <c r="AA961" s="16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5"/>
      <c r="S962" s="4"/>
      <c r="T962" s="4"/>
      <c r="U962" s="4"/>
      <c r="V962" s="4"/>
      <c r="W962" s="4"/>
      <c r="X962" s="4"/>
      <c r="Y962" s="4"/>
      <c r="Z962" s="4"/>
      <c r="AA962" s="16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5"/>
      <c r="S963" s="4"/>
      <c r="T963" s="4"/>
      <c r="U963" s="4"/>
      <c r="V963" s="4"/>
      <c r="W963" s="4"/>
      <c r="X963" s="4"/>
      <c r="Y963" s="4"/>
      <c r="Z963" s="4"/>
      <c r="AA963" s="16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5"/>
      <c r="S964" s="4"/>
      <c r="T964" s="4"/>
      <c r="U964" s="4"/>
      <c r="V964" s="4"/>
      <c r="W964" s="4"/>
      <c r="X964" s="4"/>
      <c r="Y964" s="4"/>
      <c r="Z964" s="4"/>
      <c r="AA964" s="16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5"/>
      <c r="S965" s="4"/>
      <c r="T965" s="4"/>
      <c r="U965" s="4"/>
      <c r="V965" s="4"/>
      <c r="W965" s="4"/>
      <c r="X965" s="4"/>
      <c r="Y965" s="4"/>
      <c r="Z965" s="4"/>
      <c r="AA965" s="16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5"/>
      <c r="S966" s="4"/>
      <c r="T966" s="4"/>
      <c r="U966" s="4"/>
      <c r="V966" s="4"/>
      <c r="W966" s="4"/>
      <c r="X966" s="4"/>
      <c r="Y966" s="4"/>
      <c r="Z966" s="4"/>
      <c r="AA966" s="16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5"/>
      <c r="S967" s="4"/>
      <c r="T967" s="4"/>
      <c r="U967" s="4"/>
      <c r="V967" s="4"/>
      <c r="W967" s="4"/>
      <c r="X967" s="4"/>
      <c r="Y967" s="4"/>
      <c r="Z967" s="4"/>
      <c r="AA967" s="16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5"/>
      <c r="S968" s="4"/>
      <c r="T968" s="4"/>
      <c r="U968" s="4"/>
      <c r="V968" s="4"/>
      <c r="W968" s="4"/>
      <c r="X968" s="4"/>
      <c r="Y968" s="4"/>
      <c r="Z968" s="4"/>
      <c r="AA968" s="16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5"/>
      <c r="S969" s="4"/>
      <c r="T969" s="4"/>
      <c r="U969" s="4"/>
      <c r="V969" s="4"/>
      <c r="W969" s="4"/>
      <c r="X969" s="4"/>
      <c r="Y969" s="4"/>
      <c r="Z969" s="4"/>
      <c r="AA969" s="16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5"/>
      <c r="S970" s="4"/>
      <c r="T970" s="4"/>
      <c r="U970" s="4"/>
      <c r="V970" s="4"/>
      <c r="W970" s="4"/>
      <c r="X970" s="4"/>
      <c r="Y970" s="4"/>
      <c r="Z970" s="4"/>
      <c r="AA970" s="16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5"/>
      <c r="S971" s="4"/>
      <c r="T971" s="4"/>
      <c r="U971" s="4"/>
      <c r="V971" s="4"/>
      <c r="W971" s="4"/>
      <c r="X971" s="4"/>
      <c r="Y971" s="4"/>
      <c r="Z971" s="4"/>
      <c r="AA971" s="16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5"/>
      <c r="S972" s="4"/>
      <c r="T972" s="4"/>
      <c r="U972" s="4"/>
      <c r="V972" s="4"/>
      <c r="W972" s="4"/>
      <c r="X972" s="4"/>
      <c r="Y972" s="4"/>
      <c r="Z972" s="4"/>
      <c r="AA972" s="16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5"/>
      <c r="S973" s="4"/>
      <c r="T973" s="4"/>
      <c r="U973" s="4"/>
      <c r="V973" s="4"/>
      <c r="W973" s="4"/>
      <c r="X973" s="4"/>
      <c r="Y973" s="4"/>
      <c r="Z973" s="4"/>
      <c r="AA973" s="16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5"/>
      <c r="S974" s="4"/>
      <c r="T974" s="4"/>
      <c r="U974" s="4"/>
      <c r="V974" s="4"/>
      <c r="W974" s="4"/>
      <c r="X974" s="4"/>
      <c r="Y974" s="4"/>
      <c r="Z974" s="4"/>
      <c r="AA974" s="16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5"/>
      <c r="S975" s="4"/>
      <c r="T975" s="4"/>
      <c r="U975" s="4"/>
      <c r="V975" s="4"/>
      <c r="W975" s="4"/>
      <c r="X975" s="4"/>
      <c r="Y975" s="4"/>
      <c r="Z975" s="4"/>
      <c r="AA975" s="16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5"/>
      <c r="S976" s="4"/>
      <c r="T976" s="4"/>
      <c r="U976" s="4"/>
      <c r="V976" s="4"/>
      <c r="W976" s="4"/>
      <c r="X976" s="4"/>
      <c r="Y976" s="4"/>
      <c r="Z976" s="4"/>
      <c r="AA976" s="16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5"/>
      <c r="S977" s="4"/>
      <c r="T977" s="4"/>
      <c r="U977" s="4"/>
      <c r="V977" s="4"/>
      <c r="W977" s="4"/>
      <c r="X977" s="4"/>
      <c r="Y977" s="4"/>
      <c r="Z977" s="4"/>
      <c r="AA977" s="16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5"/>
      <c r="S978" s="4"/>
      <c r="T978" s="4"/>
      <c r="U978" s="4"/>
      <c r="V978" s="4"/>
      <c r="W978" s="4"/>
      <c r="X978" s="4"/>
      <c r="Y978" s="4"/>
      <c r="Z978" s="4"/>
      <c r="AA978" s="16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5"/>
      <c r="S979" s="4"/>
      <c r="T979" s="4"/>
      <c r="U979" s="4"/>
      <c r="V979" s="4"/>
      <c r="W979" s="4"/>
      <c r="X979" s="4"/>
      <c r="Y979" s="4"/>
      <c r="Z979" s="4"/>
      <c r="AA979" s="16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5"/>
      <c r="S980" s="4"/>
      <c r="T980" s="4"/>
      <c r="U980" s="4"/>
      <c r="V980" s="4"/>
      <c r="W980" s="4"/>
      <c r="X980" s="4"/>
      <c r="Y980" s="4"/>
      <c r="Z980" s="4"/>
      <c r="AA980" s="16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5"/>
      <c r="S981" s="4"/>
      <c r="T981" s="4"/>
      <c r="U981" s="4"/>
      <c r="V981" s="4"/>
      <c r="W981" s="4"/>
      <c r="X981" s="4"/>
      <c r="Y981" s="4"/>
      <c r="Z981" s="4"/>
      <c r="AA981" s="16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5"/>
      <c r="S982" s="4"/>
      <c r="T982" s="4"/>
      <c r="U982" s="4"/>
      <c r="V982" s="4"/>
      <c r="W982" s="4"/>
      <c r="X982" s="4"/>
      <c r="Y982" s="4"/>
      <c r="Z982" s="4"/>
      <c r="AA982" s="16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5"/>
      <c r="S983" s="4"/>
      <c r="T983" s="4"/>
      <c r="U983" s="4"/>
      <c r="V983" s="4"/>
      <c r="W983" s="4"/>
      <c r="X983" s="4"/>
      <c r="Y983" s="4"/>
      <c r="Z983" s="4"/>
      <c r="AA983" s="16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5"/>
      <c r="S984" s="4"/>
      <c r="T984" s="4"/>
      <c r="U984" s="4"/>
      <c r="V984" s="4"/>
      <c r="W984" s="4"/>
      <c r="X984" s="4"/>
      <c r="Y984" s="4"/>
      <c r="Z984" s="4"/>
      <c r="AA984" s="16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5"/>
      <c r="S985" s="4"/>
      <c r="T985" s="4"/>
      <c r="U985" s="4"/>
      <c r="V985" s="4"/>
      <c r="W985" s="4"/>
      <c r="X985" s="4"/>
      <c r="Y985" s="4"/>
      <c r="Z985" s="4"/>
      <c r="AA985" s="16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5"/>
      <c r="S986" s="4"/>
      <c r="T986" s="4"/>
      <c r="U986" s="4"/>
      <c r="V986" s="4"/>
      <c r="W986" s="4"/>
      <c r="X986" s="4"/>
      <c r="Y986" s="4"/>
      <c r="Z986" s="4"/>
      <c r="AA986" s="16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5"/>
      <c r="S987" s="4"/>
      <c r="T987" s="4"/>
      <c r="U987" s="4"/>
      <c r="V987" s="4"/>
      <c r="W987" s="4"/>
      <c r="X987" s="4"/>
      <c r="Y987" s="4"/>
      <c r="Z987" s="4"/>
      <c r="AA987" s="16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5"/>
      <c r="S988" s="4"/>
      <c r="T988" s="4"/>
      <c r="U988" s="4"/>
      <c r="V988" s="4"/>
      <c r="W988" s="4"/>
      <c r="X988" s="4"/>
      <c r="Y988" s="4"/>
      <c r="Z988" s="4"/>
      <c r="AA988" s="16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5"/>
      <c r="S989" s="4"/>
      <c r="T989" s="4"/>
      <c r="U989" s="4"/>
      <c r="V989" s="4"/>
      <c r="W989" s="4"/>
      <c r="X989" s="4"/>
      <c r="Y989" s="4"/>
      <c r="Z989" s="4"/>
      <c r="AA989" s="16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5"/>
      <c r="S990" s="4"/>
      <c r="T990" s="4"/>
      <c r="U990" s="4"/>
      <c r="V990" s="4"/>
      <c r="W990" s="4"/>
      <c r="X990" s="4"/>
      <c r="Y990" s="4"/>
      <c r="Z990" s="4"/>
      <c r="AA990" s="16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5"/>
      <c r="S991" s="4"/>
      <c r="T991" s="4"/>
      <c r="U991" s="4"/>
      <c r="V991" s="4"/>
      <c r="W991" s="4"/>
      <c r="X991" s="4"/>
      <c r="Y991" s="4"/>
      <c r="Z991" s="4"/>
      <c r="AA991" s="16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5"/>
      <c r="S992" s="4"/>
      <c r="T992" s="4"/>
      <c r="U992" s="4"/>
      <c r="V992" s="4"/>
      <c r="W992" s="4"/>
      <c r="X992" s="4"/>
      <c r="Y992" s="4"/>
      <c r="Z992" s="4"/>
      <c r="AA992" s="16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5"/>
      <c r="S993" s="4"/>
      <c r="T993" s="4"/>
      <c r="U993" s="4"/>
      <c r="V993" s="4"/>
      <c r="W993" s="4"/>
      <c r="X993" s="4"/>
      <c r="Y993" s="4"/>
      <c r="Z993" s="4"/>
      <c r="AA993" s="16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5"/>
      <c r="S994" s="4"/>
      <c r="T994" s="4"/>
      <c r="U994" s="4"/>
      <c r="V994" s="4"/>
      <c r="W994" s="4"/>
      <c r="X994" s="4"/>
      <c r="Y994" s="4"/>
      <c r="Z994" s="4"/>
      <c r="AA994" s="16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5"/>
      <c r="S995" s="4"/>
      <c r="T995" s="4"/>
      <c r="U995" s="4"/>
      <c r="V995" s="4"/>
      <c r="W995" s="4"/>
      <c r="X995" s="4"/>
      <c r="Y995" s="4"/>
      <c r="Z995" s="4"/>
      <c r="AA995" s="16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5"/>
      <c r="S996" s="4"/>
      <c r="T996" s="4"/>
      <c r="U996" s="4"/>
      <c r="V996" s="4"/>
      <c r="W996" s="4"/>
      <c r="X996" s="4"/>
      <c r="Y996" s="4"/>
      <c r="Z996" s="4"/>
      <c r="AA996" s="16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5"/>
      <c r="S997" s="4"/>
      <c r="T997" s="4"/>
      <c r="U997" s="4"/>
      <c r="V997" s="4"/>
      <c r="W997" s="4"/>
      <c r="X997" s="4"/>
      <c r="Y997" s="4"/>
      <c r="Z997" s="4"/>
      <c r="AA997" s="16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5"/>
      <c r="S998" s="4"/>
      <c r="T998" s="4"/>
      <c r="U998" s="4"/>
      <c r="V998" s="4"/>
      <c r="W998" s="4"/>
      <c r="X998" s="4"/>
      <c r="Y998" s="4"/>
      <c r="Z998" s="4"/>
      <c r="AA998" s="16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5"/>
      <c r="S999" s="4"/>
      <c r="T999" s="4"/>
      <c r="U999" s="4"/>
      <c r="V999" s="4"/>
      <c r="W999" s="4"/>
      <c r="X999" s="4"/>
      <c r="Y999" s="4"/>
      <c r="Z999" s="4"/>
      <c r="AA999" s="16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5"/>
      <c r="S1000" s="4"/>
      <c r="T1000" s="4"/>
      <c r="U1000" s="4"/>
      <c r="V1000" s="4"/>
      <c r="W1000" s="4"/>
      <c r="X1000" s="4"/>
      <c r="Y1000" s="4"/>
      <c r="Z1000" s="4"/>
      <c r="AA1000" s="16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5"/>
      <c r="S1001" s="4"/>
      <c r="T1001" s="4"/>
      <c r="U1001" s="4"/>
      <c r="V1001" s="4"/>
      <c r="W1001" s="4"/>
      <c r="X1001" s="4"/>
      <c r="Y1001" s="4"/>
      <c r="Z1001" s="4"/>
      <c r="AA1001" s="16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5"/>
      <c r="S1002" s="4"/>
      <c r="T1002" s="4"/>
      <c r="U1002" s="4"/>
      <c r="V1002" s="4"/>
      <c r="W1002" s="4"/>
      <c r="X1002" s="4"/>
      <c r="Y1002" s="4"/>
      <c r="Z1002" s="4"/>
      <c r="AA1002" s="16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5"/>
      <c r="S1003" s="4"/>
      <c r="T1003" s="4"/>
      <c r="U1003" s="4"/>
      <c r="V1003" s="4"/>
      <c r="W1003" s="4"/>
      <c r="X1003" s="4"/>
      <c r="Y1003" s="4"/>
      <c r="Z1003" s="4"/>
      <c r="AA1003" s="16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5"/>
      <c r="S1004" s="4"/>
      <c r="T1004" s="4"/>
      <c r="U1004" s="4"/>
      <c r="V1004" s="4"/>
      <c r="W1004" s="4"/>
      <c r="X1004" s="4"/>
      <c r="Y1004" s="4"/>
      <c r="Z1004" s="4"/>
      <c r="AA1004" s="16"/>
      <c r="AB1004" s="4"/>
      <c r="AC1004" s="4"/>
      <c r="AD1004" s="4"/>
    </row>
    <row r="1005" spans="1:30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5"/>
      <c r="S1005" s="4"/>
      <c r="T1005" s="4"/>
      <c r="U1005" s="4"/>
      <c r="V1005" s="4"/>
      <c r="W1005" s="4"/>
      <c r="X1005" s="4"/>
      <c r="Y1005" s="4"/>
      <c r="Z1005" s="4"/>
      <c r="AA1005" s="16"/>
      <c r="AB1005" s="4"/>
      <c r="AC1005" s="4"/>
      <c r="AD1005" s="4"/>
    </row>
    <row r="1006" spans="1:30" ht="21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15"/>
      <c r="S1006" s="4"/>
      <c r="T1006" s="4"/>
      <c r="U1006" s="4"/>
      <c r="V1006" s="4"/>
      <c r="W1006" s="4"/>
      <c r="X1006" s="4"/>
      <c r="Y1006" s="4"/>
      <c r="Z1006" s="4"/>
      <c r="AA1006" s="16"/>
      <c r="AB1006" s="4"/>
      <c r="AC1006" s="4"/>
      <c r="AD1006" s="4"/>
    </row>
    <row r="1007" spans="1:30" ht="21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15"/>
      <c r="S1007" s="4"/>
      <c r="T1007" s="4"/>
      <c r="U1007" s="4"/>
      <c r="V1007" s="4"/>
      <c r="W1007" s="4"/>
      <c r="X1007" s="4"/>
      <c r="Y1007" s="4"/>
      <c r="Z1007" s="4"/>
      <c r="AA1007" s="16"/>
      <c r="AB1007" s="4"/>
      <c r="AC1007" s="4"/>
      <c r="AD1007" s="4"/>
    </row>
    <row r="1008" spans="1:30" ht="21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15"/>
      <c r="S1008" s="4"/>
      <c r="T1008" s="4"/>
      <c r="U1008" s="4"/>
      <c r="V1008" s="4"/>
      <c r="W1008" s="4"/>
      <c r="X1008" s="4"/>
      <c r="Y1008" s="4"/>
      <c r="Z1008" s="4"/>
      <c r="AA1008" s="16"/>
      <c r="AB1008" s="4"/>
      <c r="AC1008" s="4"/>
      <c r="AD1008" s="4"/>
    </row>
    <row r="1009" spans="1:30" ht="21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15"/>
      <c r="S1009" s="4"/>
      <c r="T1009" s="4"/>
      <c r="U1009" s="4"/>
      <c r="V1009" s="4"/>
      <c r="W1009" s="4"/>
      <c r="X1009" s="4"/>
      <c r="Y1009" s="4"/>
      <c r="Z1009" s="4"/>
      <c r="AA1009" s="16"/>
      <c r="AB1009" s="4"/>
      <c r="AC1009" s="4"/>
      <c r="AD1009" s="4"/>
    </row>
    <row r="1010" spans="1:30" ht="21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15"/>
      <c r="S1010" s="4"/>
      <c r="T1010" s="4"/>
      <c r="U1010" s="4"/>
      <c r="V1010" s="4"/>
      <c r="W1010" s="4"/>
      <c r="X1010" s="4"/>
      <c r="Y1010" s="4"/>
      <c r="Z1010" s="4"/>
      <c r="AA1010" s="16"/>
      <c r="AB1010" s="4"/>
      <c r="AC1010" s="4"/>
      <c r="AD1010" s="4"/>
    </row>
    <row r="1011" spans="1:30" ht="21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15"/>
      <c r="S1011" s="4"/>
      <c r="T1011" s="4"/>
      <c r="U1011" s="4"/>
      <c r="V1011" s="4"/>
      <c r="W1011" s="4"/>
      <c r="X1011" s="4"/>
      <c r="Y1011" s="4"/>
      <c r="Z1011" s="4"/>
      <c r="AA1011" s="16"/>
      <c r="AB1011" s="4"/>
      <c r="AC1011" s="4"/>
      <c r="AD1011" s="4"/>
    </row>
    <row r="1012" spans="1:30" ht="21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15"/>
      <c r="S1012" s="4"/>
      <c r="T1012" s="4"/>
      <c r="U1012" s="4"/>
      <c r="V1012" s="4"/>
      <c r="W1012" s="4"/>
      <c r="X1012" s="4"/>
      <c r="Y1012" s="4"/>
      <c r="Z1012" s="4"/>
      <c r="AA1012" s="16"/>
      <c r="AB1012" s="4"/>
      <c r="AC1012" s="4"/>
      <c r="AD1012" s="4"/>
    </row>
    <row r="1013" spans="1:30" ht="21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15"/>
      <c r="S1013" s="4"/>
      <c r="T1013" s="4"/>
      <c r="U1013" s="4"/>
      <c r="V1013" s="4"/>
      <c r="W1013" s="4"/>
      <c r="X1013" s="4"/>
      <c r="Y1013" s="4"/>
      <c r="Z1013" s="4"/>
      <c r="AA1013" s="16"/>
      <c r="AB1013" s="4"/>
      <c r="AC1013" s="4"/>
      <c r="AD1013" s="4"/>
    </row>
    <row r="1014" spans="1:30" ht="21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15"/>
      <c r="S1014" s="4"/>
      <c r="T1014" s="4"/>
      <c r="U1014" s="4"/>
      <c r="V1014" s="4"/>
      <c r="W1014" s="4"/>
      <c r="X1014" s="4"/>
      <c r="Y1014" s="4"/>
      <c r="Z1014" s="4"/>
      <c r="AA1014" s="16"/>
      <c r="AB1014" s="4"/>
      <c r="AC1014" s="4"/>
      <c r="AD1014" s="4"/>
    </row>
    <row r="1015" spans="1:30" ht="21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15"/>
      <c r="S1015" s="4"/>
      <c r="T1015" s="4"/>
      <c r="U1015" s="4"/>
      <c r="V1015" s="4"/>
      <c r="W1015" s="4"/>
      <c r="X1015" s="4"/>
      <c r="Y1015" s="4"/>
      <c r="Z1015" s="4"/>
      <c r="AA1015" s="16"/>
      <c r="AB1015" s="4"/>
      <c r="AC1015" s="4"/>
      <c r="AD1015" s="4"/>
    </row>
    <row r="1016" spans="1:30" ht="21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15"/>
      <c r="S1016" s="4"/>
      <c r="T1016" s="4"/>
      <c r="U1016" s="4"/>
      <c r="V1016" s="4"/>
      <c r="W1016" s="4"/>
      <c r="X1016" s="4"/>
      <c r="Y1016" s="4"/>
      <c r="Z1016" s="4"/>
      <c r="AA1016" s="16"/>
      <c r="AB1016" s="4"/>
      <c r="AC1016" s="4"/>
      <c r="AD1016" s="4"/>
    </row>
    <row r="1017" spans="1:30" ht="21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15"/>
      <c r="S1017" s="4"/>
      <c r="T1017" s="4"/>
      <c r="U1017" s="4"/>
      <c r="V1017" s="4"/>
      <c r="W1017" s="4"/>
      <c r="X1017" s="4"/>
      <c r="Y1017" s="4"/>
      <c r="Z1017" s="4"/>
      <c r="AA1017" s="16"/>
      <c r="AB1017" s="4"/>
      <c r="AC1017" s="4"/>
      <c r="AD1017" s="4"/>
    </row>
    <row r="1018" spans="1:30" ht="21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15"/>
      <c r="S1018" s="4"/>
      <c r="T1018" s="4"/>
      <c r="U1018" s="4"/>
      <c r="V1018" s="4"/>
      <c r="W1018" s="4"/>
      <c r="X1018" s="4"/>
      <c r="Y1018" s="4"/>
      <c r="Z1018" s="4"/>
      <c r="AA1018" s="16"/>
      <c r="AB1018" s="4"/>
      <c r="AC1018" s="4"/>
      <c r="AD1018" s="4"/>
    </row>
    <row r="1019" spans="1:30" ht="21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15"/>
      <c r="S1019" s="4"/>
      <c r="T1019" s="4"/>
      <c r="U1019" s="4"/>
      <c r="V1019" s="4"/>
      <c r="W1019" s="4"/>
      <c r="X1019" s="4"/>
      <c r="Y1019" s="4"/>
      <c r="Z1019" s="4"/>
      <c r="AA1019" s="16"/>
      <c r="AB1019" s="4"/>
      <c r="AC1019" s="4"/>
      <c r="AD1019" s="4"/>
    </row>
  </sheetData>
  <sheetProtection algorithmName="SHA-512" hashValue="Rxr79q8MLBz8D/jtxenN4vg0nlOYb9uz+6gyaSGVnARAGsVYjyJIHoBQ31Bb5D1mCAZV3Pr/GETckxbCbC+hcw==" saltValue="vThFR12RjB5HUIsBtZmDqw==" spinCount="100000" sheet="1" selectLockedCells="1"/>
  <dataConsolidate/>
  <mergeCells count="100">
    <mergeCell ref="B69:D74"/>
    <mergeCell ref="G69:I69"/>
    <mergeCell ref="G70:I70"/>
    <mergeCell ref="I47:J47"/>
    <mergeCell ref="D65:E65"/>
    <mergeCell ref="B68:D68"/>
    <mergeCell ref="I48:J48"/>
    <mergeCell ref="N48:O48"/>
    <mergeCell ref="I64:J64"/>
    <mergeCell ref="N64:O64"/>
    <mergeCell ref="B19:B22"/>
    <mergeCell ref="I39:J39"/>
    <mergeCell ref="I45:J45"/>
    <mergeCell ref="C19:C22"/>
    <mergeCell ref="D19:D22"/>
    <mergeCell ref="F19:F22"/>
    <mergeCell ref="G19:P20"/>
    <mergeCell ref="E19:E22"/>
    <mergeCell ref="G21:K21"/>
    <mergeCell ref="L21:P21"/>
    <mergeCell ref="I23:J23"/>
    <mergeCell ref="I29:J29"/>
    <mergeCell ref="I35:J35"/>
    <mergeCell ref="N35:O35"/>
    <mergeCell ref="I30:J30"/>
    <mergeCell ref="N30:O30"/>
    <mergeCell ref="I27:J27"/>
    <mergeCell ref="N27:O27"/>
    <mergeCell ref="I28:J28"/>
    <mergeCell ref="I24:J24"/>
    <mergeCell ref="N24:O24"/>
    <mergeCell ref="I25:J25"/>
    <mergeCell ref="N25:O25"/>
    <mergeCell ref="I22:J22"/>
    <mergeCell ref="N22:O22"/>
    <mergeCell ref="B1:D1"/>
    <mergeCell ref="B14:F14"/>
    <mergeCell ref="H14:M14"/>
    <mergeCell ref="B16:F16"/>
    <mergeCell ref="H16:M16"/>
    <mergeCell ref="B3:E3"/>
    <mergeCell ref="I26:J26"/>
    <mergeCell ref="I31:J31"/>
    <mergeCell ref="I46:J46"/>
    <mergeCell ref="N46:O46"/>
    <mergeCell ref="I41:J41"/>
    <mergeCell ref="N41:O41"/>
    <mergeCell ref="I37:J37"/>
    <mergeCell ref="N37:O37"/>
    <mergeCell ref="I32:J32"/>
    <mergeCell ref="I38:J38"/>
    <mergeCell ref="N38:O38"/>
    <mergeCell ref="I36:J36"/>
    <mergeCell ref="N36:O36"/>
    <mergeCell ref="N32:O32"/>
    <mergeCell ref="I33:J33"/>
    <mergeCell ref="N33:O33"/>
    <mergeCell ref="I34:J34"/>
    <mergeCell ref="W66:Z66"/>
    <mergeCell ref="W67:Z67"/>
    <mergeCell ref="W68:Z68"/>
    <mergeCell ref="N31:O31"/>
    <mergeCell ref="N45:O45"/>
    <mergeCell ref="I42:J42"/>
    <mergeCell ref="N42:O42"/>
    <mergeCell ref="I43:J43"/>
    <mergeCell ref="N43:O43"/>
    <mergeCell ref="I44:J44"/>
    <mergeCell ref="N44:O44"/>
    <mergeCell ref="N39:O39"/>
    <mergeCell ref="I40:J40"/>
    <mergeCell ref="N40:O40"/>
    <mergeCell ref="N47:O47"/>
    <mergeCell ref="N23:O23"/>
    <mergeCell ref="N26:O26"/>
    <mergeCell ref="R68:T70"/>
    <mergeCell ref="M69:P71"/>
    <mergeCell ref="N28:O28"/>
    <mergeCell ref="N34:O34"/>
    <mergeCell ref="N29:O29"/>
    <mergeCell ref="AA19:AA22"/>
    <mergeCell ref="S9:T9"/>
    <mergeCell ref="U14:Z16"/>
    <mergeCell ref="O15:S15"/>
    <mergeCell ref="O16:S16"/>
    <mergeCell ref="S10:T10"/>
    <mergeCell ref="S11:T11"/>
    <mergeCell ref="S12:T12"/>
    <mergeCell ref="O17:S17"/>
    <mergeCell ref="O14:T14"/>
    <mergeCell ref="Q21:Q22"/>
    <mergeCell ref="Q19:Z20"/>
    <mergeCell ref="R21:T21"/>
    <mergeCell ref="U21:V21"/>
    <mergeCell ref="W21:Y21"/>
    <mergeCell ref="U7:V7"/>
    <mergeCell ref="U1:W1"/>
    <mergeCell ref="S3:T3"/>
    <mergeCell ref="S4:T4"/>
    <mergeCell ref="S5:T5"/>
  </mergeCells>
  <conditionalFormatting sqref="K23:K24 M23:N24 E23:F24 H23:I24 K26:N64 E26:I64">
    <cfRule type="containsText" dxfId="11" priority="9" stopIfTrue="1" operator="containsText" text="kg">
      <formula>NOT(ISERROR(SEARCH(("kg"),(J23))))</formula>
    </cfRule>
  </conditionalFormatting>
  <conditionalFormatting sqref="P23:P24 P26:Q64">
    <cfRule type="containsText" dxfId="10" priority="11" stopIfTrue="1" operator="containsText" text="kg">
      <formula>NOT(ISERROR(SEARCH(("kg"),(#REF!))))</formula>
    </cfRule>
  </conditionalFormatting>
  <conditionalFormatting sqref="G23:G24">
    <cfRule type="containsText" dxfId="9" priority="6" stopIfTrue="1" operator="containsText" text="kg">
      <formula>NOT(ISERROR(SEARCH(("kg"),(L23))))</formula>
    </cfRule>
  </conditionalFormatting>
  <conditionalFormatting sqref="L23:L24">
    <cfRule type="containsText" dxfId="8" priority="12" stopIfTrue="1" operator="containsText" text="kg">
      <formula>NOT(ISERROR(SEARCH(("kg"),(Q23))))</formula>
    </cfRule>
  </conditionalFormatting>
  <conditionalFormatting sqref="E25:I25 M25:N25 K25">
    <cfRule type="containsText" dxfId="7" priority="3" stopIfTrue="1" operator="containsText" text="kg">
      <formula>NOT(ISERROR(SEARCH(("kg"),(J25))))</formula>
    </cfRule>
  </conditionalFormatting>
  <conditionalFormatting sqref="P25:Q25 Q24">
    <cfRule type="containsText" dxfId="6" priority="4" stopIfTrue="1" operator="containsText" text="kg">
      <formula>NOT(ISERROR(SEARCH(("kg"),(#REF!))))</formula>
    </cfRule>
  </conditionalFormatting>
  <conditionalFormatting sqref="L25">
    <cfRule type="containsText" dxfId="5" priority="5" stopIfTrue="1" operator="containsText" text="kg">
      <formula>NOT(ISERROR(SEARCH(("kg"),(Q25))))</formula>
    </cfRule>
  </conditionalFormatting>
  <conditionalFormatting sqref="Q23">
    <cfRule type="containsText" dxfId="4" priority="2" stopIfTrue="1" operator="containsText" text="kg">
      <formula>NOT(ISERROR(SEARCH(("kg"),(#REF!))))</formula>
    </cfRule>
  </conditionalFormatting>
  <dataValidations count="31">
    <dataValidation imeMode="off" allowBlank="1" showInputMessage="1" showErrorMessage="1" sqref="R68" xr:uid="{00000000-0002-0000-0100-000000000000}"/>
    <dataValidation type="list" allowBlank="1" showErrorMessage="1" sqref="R23 R25:R64" xr:uid="{F4DBDBE8-A392-A348-B84A-BDA3A74E2657}">
      <formula1>INDIRECT(IF(Q23="CAT A - Arena Grand Hotel Quba", "AF13:AF14", IF(Q23="CAT B - Arena Sport Hotel Quba", "AG13:AG14")))</formula1>
    </dataValidation>
    <dataValidation type="list" allowBlank="1" showInputMessage="1" showErrorMessage="1" sqref="S23" xr:uid="{1FEA42B4-34BC-E644-B988-F7F54D3C9B66}">
      <formula1>INDIRECT(IF(Q25="CAT A - Arena Grand Hotel Quba", "AF13:AF14", IF(Q25="CAT B - Arena Sport Hotel Quba", "AG13:AG14")))</formula1>
    </dataValidation>
    <dataValidation type="list" allowBlank="1" showInputMessage="1" showErrorMessage="1" sqref="T23" xr:uid="{5DA17A13-A364-EA4E-93BB-1C6D011004DE}">
      <formula1>INDIRECT(IF(Q25="CAT A - Arena Grand Hotel Quba", "AF13:AF14", IF(Q25="CAT B - Arena Sport Hotel Quba", "AG13:AG14")))</formula1>
    </dataValidation>
    <dataValidation type="list" allowBlank="1" showInputMessage="1" showErrorMessage="1" sqref="U23" xr:uid="{F38AE6CA-9A0C-964C-A106-354BAE0E25F9}">
      <formula1>INDIRECT(IF(Q25="CAT A - Arena Grand Hotel Quba", "AF13:AF14", IF(Q25="CAT B - Arena Sport Hotel Quba", "AG13:AG14")))</formula1>
    </dataValidation>
    <dataValidation type="list" allowBlank="1" showInputMessage="1" showErrorMessage="1" sqref="W23" xr:uid="{231C0F2C-AF29-DA42-8BB1-3B22C8A8D7BF}">
      <formula1>INDIRECT(IF(Q25="CAT A - Arena Grand Hotel Quba", "AF13:AF14", IF(Q25="CAT B - Arena Sport Hotel Quba", "AG13:AG14")))</formula1>
    </dataValidation>
    <dataValidation type="list" allowBlank="1" showInputMessage="1" showErrorMessage="1" sqref="V23" xr:uid="{B0768965-557D-7A45-A2A2-85A7A96993F2}">
      <formula1>INDIRECT(IF(Q25="CAT A - Arena Grand Hotel Quba", "AF13:AF14", IF(Q25="CAT B - Arena Sport Hotel Quba", "AG13:AG14")))</formula1>
    </dataValidation>
    <dataValidation type="list" allowBlank="1" showInputMessage="1" showErrorMessage="1" sqref="X23" xr:uid="{776B043C-45D1-A245-95D6-9306AAAC82C7}">
      <formula1>INDIRECT(IF(Q25="CAT A - Arena Grand Hotel Quba", "AF13:AF14", IF(Q25="CAT B - Arena Sport Hotel Quba", "AG13:AG14")))</formula1>
    </dataValidation>
    <dataValidation type="list" allowBlank="1" showInputMessage="1" showErrorMessage="1" sqref="Y23" xr:uid="{7B26FDC1-65FA-A242-8ED1-FAD2D8DBD0E1}">
      <formula1>INDIRECT(IF(Q25="CAT A - Arena Grand Hotel Quba", "AF13:AF14", IF(Q25="CAT B - Arena Sport Hotel Quba", "AG13:AG14")))</formula1>
    </dataValidation>
    <dataValidation type="list" allowBlank="1" showInputMessage="1" showErrorMessage="1" sqref="Z23" xr:uid="{7C0EA59D-9CE4-BA4A-AFA7-15CBBC1C069A}">
      <formula1>INDIRECT(IF(Q25="CAT A - Arena Grand Hotel Quba", "AF13:AF14", IF(Q25="CAT B - Arena Sport Hotel Quba", "AG13:AG14")))</formula1>
    </dataValidation>
    <dataValidation type="list" allowBlank="1" showInputMessage="1" showErrorMessage="1" sqref="R24" xr:uid="{EC16339B-F25A-0F48-884F-AD9BA152140D}">
      <formula1>INDIRECT(IF(Q25="CAT A - Arena Grand Hotel Quba", "AF13:AF14", IF(Q25="CAT B - Arena Sport Hotel Quba", "AG13:AG14")))</formula1>
    </dataValidation>
    <dataValidation type="list" allowBlank="1" showInputMessage="1" showErrorMessage="1" sqref="S24" xr:uid="{9123C877-7BBF-5A41-9708-7AE9014440E6}">
      <formula1>INDIRECT(IF(Q25="CAT A - Arena Grand Hotel Quba", "AF13:AF14", IF(Q25="CAT B - Arena Sport Hotel Quba", "AG13:AG14")))</formula1>
    </dataValidation>
    <dataValidation type="list" allowBlank="1" showInputMessage="1" showErrorMessage="1" sqref="T24" xr:uid="{5E2E4CA4-1241-7A48-A90B-80E83CAD0AC0}">
      <formula1>INDIRECT(IF(Q25="CAT A - Arena Grand Hotel Quba", "AF13:AF14", IF(Q25="CAT B - Arena Sport Hotel Quba", "AG13:AG14")))</formula1>
    </dataValidation>
    <dataValidation type="list" allowBlank="1" showInputMessage="1" showErrorMessage="1" sqref="U24" xr:uid="{50341342-FC29-9349-85AD-51346076A30F}">
      <formula1>INDIRECT(IF(Q25="CAT A - Arena Grand Hotel Quba", "AF13:AF14", IF(Q25="CAT B - Arena Sport Hotel Quba", "AG13:AG14")))</formula1>
    </dataValidation>
    <dataValidation type="list" allowBlank="1" showInputMessage="1" showErrorMessage="1" sqref="V24" xr:uid="{74317525-6991-C247-AAE8-836BB2262F45}">
      <formula1>INDIRECT(IF(Q25="CAT A - Arena Grand Hotel Quba", "AF13:AF14", IF(Q25="CAT B - Arena Sport Hotel Quba", "AG13:AG14")))</formula1>
    </dataValidation>
    <dataValidation type="list" allowBlank="1" showInputMessage="1" showErrorMessage="1" sqref="W24" xr:uid="{653C9B50-660E-454A-87F0-82B58ADF90FF}">
      <formula1>INDIRECT(IF(Q25="CAT A - Arena Grand Hotel Quba", "AF13:AF14", IF(Q25="CAT B - Arena Sport Hotel Quba", "AG13:AG14")))</formula1>
    </dataValidation>
    <dataValidation type="list" allowBlank="1" showInputMessage="1" showErrorMessage="1" sqref="X24" xr:uid="{402DDF6A-E6DE-694F-A85F-542BEE6201D9}">
      <formula1>INDIRECT(IF(Q25="CAT A - Arena Grand Hotel Quba", "AF13:AF14", IF(Q25="CAT B - Arena Sport Hotel Quba", "AG13:AG14")))</formula1>
    </dataValidation>
    <dataValidation type="list" allowBlank="1" showInputMessage="1" showErrorMessage="1" sqref="Y24" xr:uid="{9E911B9D-D037-3B41-937D-181EA49C6962}">
      <formula1>INDIRECT(IF(Q25="CAT A - Arena Grand Hotel Quba", "AF13:AF14", IF(Q25="CAT B - Arena Sport Hotel Quba", "AG13:AG14")))</formula1>
    </dataValidation>
    <dataValidation type="list" allowBlank="1" showInputMessage="1" showErrorMessage="1" sqref="Z24" xr:uid="{D50B0F8D-AEE5-AD4C-8812-C3EA41227CF4}">
      <formula1>INDIRECT(IF(Q25="CAT A - Arena Grand Hotel Quba", "AF13:AF14", IF(Q25="CAT B - Arena Sport Hotel Quba", "AG13:AG14")))</formula1>
    </dataValidation>
    <dataValidation type="list" allowBlank="1" showInputMessage="1" showErrorMessage="1" sqref="S25:S64" xr:uid="{6DD1EBE5-0244-5B41-9969-C8CEC332BD67}">
      <formula1>INDIRECT(IF(Q25="CAT A - Arena Grand Hotel Quba", "AF13:AF14", IF(Q25="CAT B - Arena Sport Hotel Quba", "AG13:AG14")))</formula1>
    </dataValidation>
    <dataValidation type="list" allowBlank="1" showInputMessage="1" showErrorMessage="1" sqref="T25:T64" xr:uid="{63CE4D1E-F7C8-D34D-9399-87A89673F90D}">
      <formula1>INDIRECT(IF(Q25="CAT A - Arena Grand Hotel Quba", "AF13:AF14", IF(Q25="CAT B - Arena Sport Hotel Quba", "AG13:AG14")))</formula1>
    </dataValidation>
    <dataValidation type="list" allowBlank="1" showErrorMessage="1" sqref="E23:E64" xr:uid="{00000000-0002-0000-0100-000005000000}">
      <formula1>"M,F"</formula1>
    </dataValidation>
    <dataValidation type="list" allowBlank="1" showErrorMessage="1" sqref="F23:F64" xr:uid="{2FAA2FFB-4308-634D-B5B5-02B7D49680A7}">
      <formula1>"'-50 kg,'-55 kg,'-60 kg,'-66 kg,'-73 kg,'-81 kg,'-90 kg,'+90 kg,'-40 kg,'-44 kg,'-48 kg,'-52 kg,'-57 kg,'-63 kg,'-70 kg,'+70 kg,Coach,Offical,Medic,Press,Referee,"</formula1>
    </dataValidation>
    <dataValidation type="list" allowBlank="1" showErrorMessage="1" sqref="Q23:Q64" xr:uid="{CD6952BD-E347-494B-A72A-F0705986B75B}">
      <formula1>"CAT A - Arena Grand Hotel Quba,CAT B - Arena Sport Hotel Quba"</formula1>
    </dataValidation>
    <dataValidation type="list" allowBlank="1" showErrorMessage="1" sqref="G23:G64 L23:L64" xr:uid="{4BD1A641-5B4F-BC48-9F8B-ADACF93167B9}">
      <formula1>"30-Apr-2025,1-May-2025,2-May-2025,3-May-2025,4-May-2025,5-May-2025,6-May-2025,7-May-2025,8-May-2025"</formula1>
    </dataValidation>
    <dataValidation type="list" allowBlank="1" showErrorMessage="1" sqref="U25:U64" xr:uid="{7AB1CDF0-06CA-F04A-B8ED-A3A9CA691466}">
      <formula1>INDIRECT(IF(Q25="CAT A - Arena Grand Hotel Quba", "AF13:AF14", IF(Q25="CAT B - Arena Sport Hotel Quba", "AG13:AG14")))</formula1>
    </dataValidation>
    <dataValidation type="list" allowBlank="1" showErrorMessage="1" sqref="V25:V64" xr:uid="{D7BBD4DA-54B5-7546-9DA1-8F1441881B32}">
      <formula1>INDIRECT(IF(Q25="CAT A - Arena Grand Hotel Quba", "AF13:AF14", IF(Q25="CAT B - Arena Sport Hotel Quba", "AG13:AG14")))</formula1>
    </dataValidation>
    <dataValidation type="list" allowBlank="1" showErrorMessage="1" sqref="W25:W64" xr:uid="{BEECDCDF-4273-0B47-9823-C54A66C40689}">
      <formula1>INDIRECT(IF(Q25="CAT A - Arena Grand Hotel Quba", "AF13:AF14", IF(Q25="CAT B - Arena Sport Hotel Quba", "AG13:AG14")))</formula1>
    </dataValidation>
    <dataValidation type="list" allowBlank="1" showErrorMessage="1" sqref="X25:X64" xr:uid="{C3554A77-2621-F344-9BBD-9F54CE3A8062}">
      <formula1>INDIRECT(IF(Q25="CAT A - Arena Grand Hotel Quba", "AF13:AF14", IF(Q25="CAT B - Arena Sport Hotel Quba", "AG13:AG14")))</formula1>
    </dataValidation>
    <dataValidation type="list" allowBlank="1" showErrorMessage="1" sqref="Y25:Y64" xr:uid="{4A3769DB-AFC8-5D4C-B655-3608B916455A}">
      <formula1>INDIRECT(IF(Q25="CAT A - Arena Grand Hotel Quba", "AF13:AF14", IF(Q25="CAT B - Arena Sport Hotel Quba", "AG13:AG14")))</formula1>
    </dataValidation>
    <dataValidation type="list" allowBlank="1" showErrorMessage="1" sqref="Z25:Z64" xr:uid="{CBFAEA2A-C1E3-404C-9BAA-CCA3C96CA6EC}">
      <formula1>INDIRECT(IF(Q25="CAT A - Arena Grand Hotel Quba", "AF13:AF14", IF(Q25="CAT B - Arena Sport Hotel Quba", "AG13:AG14")))</formula1>
    </dataValidation>
  </dataValidations>
  <hyperlinks>
    <hyperlink ref="C5" r:id="rId1" xr:uid="{E43A3556-D80B-3D4F-9AB8-7A0BA172D58B}"/>
  </hyperlinks>
  <printOptions horizontalCentered="1"/>
  <pageMargins left="0.23622047244094491" right="0.19685039370078741" top="0.51181102362204722" bottom="0.27559055118110237" header="0" footer="0"/>
  <pageSetup paperSize="9" scale="31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L1018"/>
  <sheetViews>
    <sheetView showGridLines="0" showZeros="0" tabSelected="1" topLeftCell="A2" zoomScale="82" zoomScaleNormal="60" workbookViewId="0">
      <selection activeCell="G29" sqref="G29"/>
    </sheetView>
  </sheetViews>
  <sheetFormatPr baseColWidth="10" defaultColWidth="14.3984375" defaultRowHeight="15" customHeight="1"/>
  <cols>
    <col min="1" max="1" width="2.796875" style="170" customWidth="1"/>
    <col min="2" max="2" width="9.796875" style="170" customWidth="1"/>
    <col min="3" max="3" width="40.796875" style="170" customWidth="1"/>
    <col min="4" max="4" width="35.796875" style="170" customWidth="1"/>
    <col min="5" max="5" width="10.796875" style="170" customWidth="1"/>
    <col min="6" max="6" width="16.796875" style="170" customWidth="1"/>
    <col min="7" max="7" width="50.796875" style="170" customWidth="1"/>
    <col min="8" max="16" width="17.796875" style="170" customWidth="1"/>
    <col min="17" max="19" width="17.59765625" style="170" hidden="1" customWidth="1"/>
    <col min="20" max="20" width="19.3984375" style="170" customWidth="1"/>
    <col min="21" max="21" width="20.796875" style="170" customWidth="1"/>
    <col min="22" max="22" width="15.796875" style="170" customWidth="1"/>
    <col min="23" max="23" width="18.3984375" style="170" customWidth="1"/>
    <col min="24" max="24" width="17.59765625" style="170" customWidth="1"/>
    <col min="25" max="28" width="18.59765625" style="170" customWidth="1"/>
    <col min="29" max="32" width="17.796875" style="170" customWidth="1"/>
    <col min="33" max="33" width="16.3984375" style="170" customWidth="1"/>
    <col min="34" max="35" width="12.796875" style="170" customWidth="1"/>
    <col min="36" max="37" width="12.59765625" style="170" customWidth="1"/>
    <col min="38" max="16384" width="14.3984375" style="170"/>
  </cols>
  <sheetData>
    <row r="1" spans="1:37" ht="33" customHeight="1">
      <c r="A1" s="166"/>
      <c r="B1" s="645" t="s">
        <v>69</v>
      </c>
      <c r="C1" s="646"/>
      <c r="D1" s="646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8"/>
      <c r="W1" s="168"/>
      <c r="X1" s="168"/>
      <c r="Y1" s="169"/>
      <c r="Z1" s="169"/>
      <c r="AA1" s="169"/>
      <c r="AB1" s="169"/>
      <c r="AC1" s="169"/>
      <c r="AD1" s="169"/>
      <c r="AE1" s="169"/>
      <c r="AF1" s="169"/>
      <c r="AH1" s="166"/>
      <c r="AI1" s="166"/>
      <c r="AJ1" s="166"/>
      <c r="AK1" s="166"/>
    </row>
    <row r="2" spans="1:37" ht="42" customHeight="1">
      <c r="A2" s="166"/>
      <c r="B2" s="124"/>
      <c r="C2" s="124"/>
      <c r="D2" s="124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71"/>
      <c r="W2" s="171"/>
      <c r="X2" s="171"/>
      <c r="AH2" s="172"/>
      <c r="AI2" s="173"/>
      <c r="AJ2" s="166"/>
      <c r="AK2" s="166"/>
    </row>
    <row r="3" spans="1:37" ht="42.75" customHeight="1">
      <c r="A3" s="166"/>
      <c r="B3" s="647" t="s">
        <v>134</v>
      </c>
      <c r="C3" s="647"/>
      <c r="D3" s="647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71"/>
      <c r="W3" s="171"/>
      <c r="X3" s="171"/>
      <c r="AH3" s="166"/>
      <c r="AI3" s="166"/>
      <c r="AJ3" s="166"/>
      <c r="AK3" s="166"/>
    </row>
    <row r="4" spans="1:37" ht="21.75" customHeight="1">
      <c r="A4" s="166"/>
      <c r="B4" s="125" t="s">
        <v>87</v>
      </c>
      <c r="C4" s="124"/>
      <c r="D4" s="124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71"/>
      <c r="W4" s="171"/>
      <c r="X4" s="171"/>
      <c r="Y4" s="174"/>
      <c r="Z4" s="174"/>
      <c r="AA4" s="174"/>
      <c r="AB4" s="174"/>
      <c r="AH4" s="175"/>
      <c r="AI4" s="172"/>
      <c r="AJ4" s="172"/>
      <c r="AK4" s="173"/>
    </row>
    <row r="5" spans="1:37" ht="27" customHeight="1" thickBot="1">
      <c r="A5" s="166"/>
      <c r="B5" s="125" t="s">
        <v>6</v>
      </c>
      <c r="C5" s="303" t="s">
        <v>88</v>
      </c>
      <c r="D5" s="124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</row>
    <row r="6" spans="1:37" ht="35.25" customHeight="1" thickBot="1">
      <c r="A6" s="166"/>
      <c r="B6" s="176"/>
      <c r="C6" s="124"/>
      <c r="D6" s="124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610" t="s">
        <v>70</v>
      </c>
      <c r="W6" s="611"/>
      <c r="X6" s="490"/>
      <c r="Y6" s="371"/>
      <c r="Z6" s="371"/>
      <c r="AA6" s="613"/>
      <c r="AB6" s="613"/>
    </row>
    <row r="7" spans="1:37" ht="35.25" customHeight="1" thickBot="1">
      <c r="A7" s="166"/>
      <c r="B7" s="176"/>
      <c r="C7" s="124"/>
      <c r="D7" s="124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605" t="s">
        <v>62</v>
      </c>
      <c r="W7" s="606"/>
      <c r="X7" s="488"/>
      <c r="Y7" s="371"/>
      <c r="Z7" s="371"/>
      <c r="AA7" s="613"/>
      <c r="AB7" s="613"/>
    </row>
    <row r="8" spans="1:37" ht="28.5" customHeight="1" thickBo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374" t="s">
        <v>71</v>
      </c>
      <c r="W8" s="491" t="s">
        <v>72</v>
      </c>
      <c r="X8" s="489"/>
      <c r="Y8" s="371"/>
      <c r="Z8" s="371"/>
      <c r="AA8" s="372"/>
      <c r="AB8" s="372"/>
    </row>
    <row r="9" spans="1:37" ht="28.5" customHeight="1" thickBot="1">
      <c r="A9" s="166"/>
      <c r="C9" s="178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607" t="s">
        <v>130</v>
      </c>
      <c r="U9" s="608"/>
      <c r="V9" s="179">
        <v>30</v>
      </c>
      <c r="W9" s="180">
        <v>30</v>
      </c>
      <c r="X9" s="487"/>
      <c r="Y9" s="524"/>
      <c r="Z9" s="524"/>
      <c r="AA9" s="373"/>
      <c r="AB9" s="373"/>
    </row>
    <row r="10" spans="1:37" ht="28.5" customHeight="1" thickBot="1">
      <c r="A10" s="166"/>
      <c r="B10" s="177" t="s">
        <v>7</v>
      </c>
      <c r="C10" s="178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607" t="s">
        <v>129</v>
      </c>
      <c r="U10" s="608"/>
      <c r="V10" s="179">
        <v>30</v>
      </c>
      <c r="W10" s="180">
        <v>30</v>
      </c>
      <c r="X10" s="373"/>
      <c r="Y10" s="612"/>
      <c r="Z10" s="612"/>
      <c r="AA10" s="373"/>
      <c r="AB10" s="373"/>
    </row>
    <row r="11" spans="1:37" ht="21" customHeight="1" thickBot="1">
      <c r="A11" s="166"/>
      <c r="B11" s="181" t="s">
        <v>0</v>
      </c>
      <c r="C11" s="181"/>
      <c r="D11" s="181"/>
      <c r="E11" s="182"/>
      <c r="F11" s="183" t="s">
        <v>1</v>
      </c>
      <c r="G11" s="182"/>
      <c r="H11" s="182"/>
      <c r="I11" s="182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609"/>
      <c r="U11" s="609"/>
      <c r="V11" s="373"/>
      <c r="W11" s="373"/>
      <c r="X11" s="487"/>
      <c r="Y11" s="524"/>
      <c r="Z11" s="524"/>
      <c r="AA11" s="373"/>
      <c r="AB11" s="373"/>
      <c r="AF11" s="166"/>
      <c r="AG11" s="166"/>
    </row>
    <row r="12" spans="1:37" ht="24" customHeight="1" thickBot="1">
      <c r="A12" s="166"/>
      <c r="B12" s="648">
        <f>Summary!A11</f>
        <v>0</v>
      </c>
      <c r="C12" s="649"/>
      <c r="D12" s="650"/>
      <c r="E12" s="184"/>
      <c r="F12" s="651">
        <f>Summary!A17</f>
        <v>0</v>
      </c>
      <c r="G12" s="652"/>
      <c r="H12" s="652"/>
      <c r="I12" s="652"/>
      <c r="J12" s="653"/>
      <c r="K12" s="287"/>
      <c r="L12" s="185" t="str">
        <f>IF(Summary!A11="","Please fill Federation Name (Summary Sheet)","")</f>
        <v>Please fill Federation Name (Summary Sheet)</v>
      </c>
      <c r="M12" s="185"/>
      <c r="N12" s="185"/>
      <c r="O12" s="185"/>
      <c r="P12" s="185"/>
      <c r="Q12" s="185"/>
      <c r="R12" s="185"/>
      <c r="S12" s="185"/>
      <c r="T12" s="166"/>
      <c r="U12" s="166"/>
      <c r="AC12" s="166"/>
    </row>
    <row r="13" spans="1:37" ht="24" customHeight="1" thickBot="1">
      <c r="A13" s="166"/>
      <c r="B13" s="181" t="s">
        <v>2</v>
      </c>
      <c r="C13" s="181"/>
      <c r="D13" s="181"/>
      <c r="E13" s="186"/>
      <c r="F13" s="187" t="s">
        <v>3</v>
      </c>
      <c r="G13" s="188"/>
      <c r="H13" s="188"/>
      <c r="I13" s="188"/>
      <c r="J13" s="188"/>
      <c r="K13" s="189"/>
      <c r="L13" s="277" t="str">
        <f>IF(Summary!A14="","Please fill Email (Summary Sheet)","")</f>
        <v>Please fill Email (Summary Sheet)</v>
      </c>
      <c r="M13" s="277"/>
      <c r="N13" s="313"/>
      <c r="O13" s="313"/>
      <c r="P13" s="313"/>
      <c r="Q13" s="277"/>
      <c r="R13" s="277"/>
      <c r="S13" s="277"/>
      <c r="T13" s="185"/>
      <c r="U13" s="185"/>
      <c r="V13" s="185"/>
      <c r="W13" s="185"/>
      <c r="AC13" s="166"/>
    </row>
    <row r="14" spans="1:37" ht="27" customHeight="1" thickBot="1">
      <c r="A14" s="166"/>
      <c r="B14" s="648">
        <f>Summary!A14</f>
        <v>0</v>
      </c>
      <c r="C14" s="649"/>
      <c r="D14" s="650"/>
      <c r="E14" s="184"/>
      <c r="F14" s="654">
        <f>Summary!A20</f>
        <v>0</v>
      </c>
      <c r="G14" s="655"/>
      <c r="H14" s="655"/>
      <c r="I14" s="655"/>
      <c r="J14" s="656"/>
      <c r="K14" s="288"/>
      <c r="L14" s="277" t="str">
        <f>IF(Summary!A17="","Please fill Contact Person (Summary Sheet)","")</f>
        <v>Please fill Contact Person (Summary Sheet)</v>
      </c>
      <c r="M14" s="277"/>
      <c r="N14" s="313"/>
      <c r="O14" s="313"/>
      <c r="P14" s="313"/>
      <c r="Q14" s="277"/>
      <c r="R14" s="277"/>
      <c r="S14" s="277"/>
      <c r="T14" s="277"/>
      <c r="U14" s="277"/>
      <c r="V14" s="277"/>
      <c r="W14" s="277"/>
      <c r="X14" s="166"/>
      <c r="Y14" s="166"/>
      <c r="Z14" s="166"/>
      <c r="AA14" s="166"/>
      <c r="AB14" s="166"/>
      <c r="AC14" s="166"/>
    </row>
    <row r="15" spans="1:37" ht="21.75" customHeight="1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278" t="str">
        <f>IF(Summary!A20="","Please fill Phone (Summary Sheet)","")</f>
        <v>Please fill Phone (Summary Sheet)</v>
      </c>
      <c r="M15" s="278"/>
      <c r="N15" s="314"/>
      <c r="O15" s="314"/>
      <c r="P15" s="314"/>
      <c r="Q15" s="278"/>
      <c r="R15" s="278"/>
      <c r="S15" s="278"/>
      <c r="T15" s="278"/>
      <c r="U15" s="278"/>
      <c r="V15" s="278"/>
      <c r="W15" s="278"/>
      <c r="X15" s="166"/>
      <c r="Y15" s="166"/>
      <c r="Z15" s="166"/>
      <c r="AA15" s="166"/>
      <c r="AB15" s="166"/>
      <c r="AC15" s="166"/>
      <c r="AD15" s="166"/>
      <c r="AE15" s="166"/>
      <c r="AF15" s="166"/>
    </row>
    <row r="16" spans="1:37" ht="21.75" customHeight="1" thickBot="1">
      <c r="A16" s="166"/>
      <c r="B16" s="191" t="s">
        <v>8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9"/>
      <c r="Z16" s="169"/>
      <c r="AA16" s="169"/>
      <c r="AB16" s="169"/>
      <c r="AC16" s="174"/>
      <c r="AD16" s="174"/>
      <c r="AE16" s="174"/>
      <c r="AF16" s="174"/>
      <c r="AG16" s="190"/>
      <c r="AH16" s="173"/>
      <c r="AI16" s="166"/>
      <c r="AJ16" s="166"/>
      <c r="AK16" s="166"/>
    </row>
    <row r="17" spans="1:33" ht="21.75" customHeight="1">
      <c r="A17" s="192"/>
      <c r="B17" s="617" t="s">
        <v>9</v>
      </c>
      <c r="C17" s="619" t="s">
        <v>10</v>
      </c>
      <c r="D17" s="621" t="s">
        <v>11</v>
      </c>
      <c r="E17" s="623" t="s">
        <v>73</v>
      </c>
      <c r="F17" s="623" t="s">
        <v>12</v>
      </c>
      <c r="G17" s="634" t="s">
        <v>74</v>
      </c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635"/>
      <c r="AB17" s="635"/>
      <c r="AC17" s="629" t="s">
        <v>14</v>
      </c>
      <c r="AD17" s="192"/>
      <c r="AE17" s="192"/>
      <c r="AF17" s="192"/>
      <c r="AG17" s="192"/>
    </row>
    <row r="18" spans="1:33" ht="21.75" customHeight="1" thickBot="1">
      <c r="A18" s="192"/>
      <c r="B18" s="618"/>
      <c r="C18" s="620"/>
      <c r="D18" s="622"/>
      <c r="E18" s="624"/>
      <c r="F18" s="624"/>
      <c r="G18" s="636"/>
      <c r="H18" s="637"/>
      <c r="I18" s="637"/>
      <c r="J18" s="637"/>
      <c r="K18" s="637"/>
      <c r="L18" s="637"/>
      <c r="M18" s="637"/>
      <c r="N18" s="637"/>
      <c r="O18" s="637"/>
      <c r="P18" s="637"/>
      <c r="Q18" s="638"/>
      <c r="R18" s="638"/>
      <c r="S18" s="638"/>
      <c r="T18" s="638"/>
      <c r="U18" s="638"/>
      <c r="V18" s="638"/>
      <c r="W18" s="638"/>
      <c r="X18" s="638"/>
      <c r="Y18" s="638"/>
      <c r="Z18" s="638"/>
      <c r="AA18" s="638"/>
      <c r="AB18" s="638"/>
      <c r="AC18" s="630"/>
      <c r="AD18" s="193"/>
      <c r="AE18" s="192"/>
      <c r="AF18" s="192"/>
      <c r="AG18" s="192"/>
    </row>
    <row r="19" spans="1:33" ht="36" customHeight="1">
      <c r="A19" s="192"/>
      <c r="B19" s="618"/>
      <c r="C19" s="620"/>
      <c r="D19" s="622"/>
      <c r="E19" s="624"/>
      <c r="F19" s="624"/>
      <c r="G19" s="632" t="s">
        <v>17</v>
      </c>
      <c r="H19" s="627" t="s">
        <v>133</v>
      </c>
      <c r="I19" s="628"/>
      <c r="J19" s="628"/>
      <c r="K19" s="628"/>
      <c r="L19" s="628"/>
      <c r="M19" s="628"/>
      <c r="N19" s="628"/>
      <c r="O19" s="628"/>
      <c r="P19" s="628"/>
      <c r="Q19" s="639" t="s">
        <v>92</v>
      </c>
      <c r="R19" s="640"/>
      <c r="S19" s="641"/>
      <c r="T19" s="642" t="s">
        <v>125</v>
      </c>
      <c r="U19" s="643"/>
      <c r="V19" s="643"/>
      <c r="W19" s="643"/>
      <c r="X19" s="643"/>
      <c r="Y19" s="643"/>
      <c r="Z19" s="643"/>
      <c r="AA19" s="643"/>
      <c r="AB19" s="644"/>
      <c r="AC19" s="630"/>
      <c r="AD19" s="192"/>
      <c r="AE19" s="192"/>
      <c r="AF19" s="192"/>
      <c r="AG19" s="192"/>
    </row>
    <row r="20" spans="1:33" ht="21.75" customHeight="1" thickBot="1">
      <c r="A20" s="192"/>
      <c r="B20" s="618"/>
      <c r="C20" s="620"/>
      <c r="D20" s="622"/>
      <c r="E20" s="624"/>
      <c r="F20" s="624"/>
      <c r="G20" s="633"/>
      <c r="H20" s="424">
        <v>45777</v>
      </c>
      <c r="I20" s="425">
        <v>45778</v>
      </c>
      <c r="J20" s="425">
        <v>45779</v>
      </c>
      <c r="K20" s="426">
        <v>45780</v>
      </c>
      <c r="L20" s="426">
        <v>45781</v>
      </c>
      <c r="M20" s="425">
        <v>45782</v>
      </c>
      <c r="N20" s="425">
        <v>45783</v>
      </c>
      <c r="O20" s="425">
        <v>45784</v>
      </c>
      <c r="P20" s="425">
        <v>45785</v>
      </c>
      <c r="Q20" s="428"/>
      <c r="R20" s="427"/>
      <c r="S20" s="324"/>
      <c r="T20" s="493">
        <v>45777</v>
      </c>
      <c r="U20" s="494">
        <v>45778</v>
      </c>
      <c r="V20" s="494">
        <v>45779</v>
      </c>
      <c r="W20" s="495">
        <v>45780</v>
      </c>
      <c r="X20" s="495">
        <v>45781</v>
      </c>
      <c r="Y20" s="494">
        <v>45782</v>
      </c>
      <c r="Z20" s="494">
        <v>45783</v>
      </c>
      <c r="AA20" s="494">
        <v>45784</v>
      </c>
      <c r="AB20" s="494">
        <v>45785</v>
      </c>
      <c r="AC20" s="631"/>
      <c r="AD20" s="192"/>
      <c r="AE20" s="192"/>
      <c r="AF20" s="192"/>
      <c r="AG20" s="192"/>
    </row>
    <row r="21" spans="1:33" ht="21.75" customHeight="1" thickTop="1">
      <c r="A21" s="194"/>
      <c r="B21" s="195" t="s">
        <v>23</v>
      </c>
      <c r="C21" s="196" t="str">
        <f>'Hotel Competition Form'!C23</f>
        <v>Marco</v>
      </c>
      <c r="D21" s="197" t="str">
        <f>'Hotel Competition Form'!D23</f>
        <v>Morais</v>
      </c>
      <c r="E21" s="198" t="str">
        <f>'Hotel Competition Form'!E23</f>
        <v>M</v>
      </c>
      <c r="F21" s="199" t="str">
        <f>'Hotel Competition Form'!F23</f>
        <v>-60 kg</v>
      </c>
      <c r="G21" s="200" t="str">
        <f>'Hotel Competition Form'!Q23</f>
        <v>CAT B - Arena Sport Hotel Quba</v>
      </c>
      <c r="H21" s="201"/>
      <c r="I21" s="202" t="s">
        <v>75</v>
      </c>
      <c r="J21" s="202" t="s">
        <v>75</v>
      </c>
      <c r="K21" s="289"/>
      <c r="L21" s="289"/>
      <c r="M21" s="289" t="s">
        <v>75</v>
      </c>
      <c r="N21" s="289" t="s">
        <v>75</v>
      </c>
      <c r="O21" s="289"/>
      <c r="P21" s="289"/>
      <c r="Q21" s="325"/>
      <c r="R21" s="253"/>
      <c r="S21" s="326"/>
      <c r="T21" s="478" t="s">
        <v>75</v>
      </c>
      <c r="U21" s="297" t="s">
        <v>75</v>
      </c>
      <c r="V21" s="203" t="s">
        <v>75</v>
      </c>
      <c r="W21" s="203" t="s">
        <v>75</v>
      </c>
      <c r="X21" s="203" t="s">
        <v>75</v>
      </c>
      <c r="Y21" s="203" t="s">
        <v>75</v>
      </c>
      <c r="Z21" s="203" t="s">
        <v>75</v>
      </c>
      <c r="AA21" s="203"/>
      <c r="AB21" s="479"/>
      <c r="AC21" s="492">
        <f>IF(ISBLANK(C21),"0€",IF(ISBLANK(G21),NON,
IF(G21="CAT A - Arena Grand Hotel Quba",
IF(H21="Yes",LunchA,0)+IF(I21="Yes",LunchA,0)+IF(J21="Yes",LunchA,0)+IF(K21="Yes",LunchA,0)+IF(L21="Yes",LunchA,0)+IF(M21="Yes",LunchA,0)+IF(N21="Yes",LunchA,0)+IF(O21="Yes",LunchA,0)+IF(P21="Yes",LunchA,0)+
IF(Q21="Yes",Lunch_Box1,0)+IF(R21="Yes",Lunch_Box1,0)+IF(S21="Yes",Lunch_Box1,0)+
IF(T21="Yes",DinnerA,0)+IF(U21="Yes",DinnerA,0)+IF(V21="Yes",DinnerA,0)+IF(W21="Yes",DinnerA,0)+IF(X21="Yes",DinnerA,0)+IF(Y21="Yes",DinnerA,0)+IF(Z21="Yes",DinnerA,0)+IF(AA21="Yes",DinnerA,0)+IF(AB21="Yes",DinnerA,0)))+
IF(G21="CAT B - Arena Sport Hotel Quba",
IF(H21="Yes",LunchB,0)+IF(I21="Yes",LunchB,0)+IF(J21="Yes",LunchB,0)+IF(K21="Yes",LunchB,0)+IF(L21="Yes",LunchB,0)+IF(M21="Yes",LunchB,0)+IF(N21="Yes",LunchB,0)+IF(O21="Yes",LunchB,0)+IF(P21="Yes",LunchB,0)+
IF(Q21="Yes",Lunch_Box1,0)+IF(R21="Yes",Lunch_Box1,0)+IF(S21="Yes",Lunch_Box1,0)+
IF(T21="Yes",DinnerB,0)+IF(U21="Yes",DinnerB,0)+IF(V21="Yes",DinnerB,0)+IF(W21="Yes",DinnerB,0)+IF(X21="Yes",DinnerB,0)+IF(Y21="Yes",DinnerB,0)+IF(Z21="Yes",DinnerB,0)+IF(AA21="Yes",DinnerB,0)+IF(AB21="Yes",DinnerB,0))+
IF(G21="CAT C - Deluxe Hotel Ganja",
IF(H21="Yes",LunchC,0)+IF(I21="Yes",LunchC,0)+IF(J21="Yes",LunchC,0)+IF(K21="Yes",LunchC,0)+IF(L21="Yes",LunchC,0)+IF(M21="Yes",LunchC,0)+IF(N21="Yes",LunchC,0)+IF(O21="Yes",LunchC,0)+IF(P21="Yes",LunchC,0)+
IF(Q21="Yes",Lunch_Box1,0)+IF(R21="Yes",Lunch_Box1,0)+IF(S21="Yes",Lunch_Box1,0)+
IF(T21="Yes",DinnerC,0)+IF(U21="Yes",DinnerC,0)+IF(V21="Yes",DinnerC,0)+IF(W21="Yes",DinnerC,0)+IF(X21="Yes",DinnerC,0)+IF(Y21="Yes",DinnerC,0)+IF(Z21="Yes",DinnerC,0)+IF(AA21="Yes",DinnerC,0)+IF(AB21="Yes",DinnerC,0)))</f>
        <v>330</v>
      </c>
      <c r="AD21" s="204"/>
      <c r="AE21" s="194"/>
      <c r="AF21" s="194"/>
      <c r="AG21" s="194"/>
    </row>
    <row r="22" spans="1:33" ht="21.75" customHeight="1" thickBot="1">
      <c r="A22" s="205"/>
      <c r="B22" s="206" t="s">
        <v>27</v>
      </c>
      <c r="C22" s="207" t="str">
        <f>'Hotel Competition Form'!C24</f>
        <v>Raquel</v>
      </c>
      <c r="D22" s="208" t="str">
        <f>'Hotel Competition Form'!D24</f>
        <v>Brito</v>
      </c>
      <c r="E22" s="209" t="str">
        <f>'Hotel Competition Form'!E24</f>
        <v>F</v>
      </c>
      <c r="F22" s="210" t="str">
        <f>'Hotel Competition Form'!F24</f>
        <v>-55 kg</v>
      </c>
      <c r="G22" s="211" t="str">
        <f>'Hotel Competition Form'!Q24</f>
        <v>CAT A - Arena Grand Hotel Quba</v>
      </c>
      <c r="H22" s="212"/>
      <c r="I22" s="213"/>
      <c r="J22" s="213" t="s">
        <v>75</v>
      </c>
      <c r="K22" s="290"/>
      <c r="L22" s="290"/>
      <c r="M22" s="290" t="s">
        <v>75</v>
      </c>
      <c r="N22" s="290" t="s">
        <v>75</v>
      </c>
      <c r="O22" s="290" t="s">
        <v>75</v>
      </c>
      <c r="P22" s="290"/>
      <c r="Q22" s="327"/>
      <c r="R22" s="254"/>
      <c r="S22" s="328"/>
      <c r="T22" s="480"/>
      <c r="U22" s="298"/>
      <c r="V22" s="214" t="s">
        <v>75</v>
      </c>
      <c r="W22" s="214" t="s">
        <v>75</v>
      </c>
      <c r="X22" s="214" t="s">
        <v>75</v>
      </c>
      <c r="Y22" s="214" t="s">
        <v>75</v>
      </c>
      <c r="Z22" s="214" t="s">
        <v>75</v>
      </c>
      <c r="AA22" s="214"/>
      <c r="AB22" s="481"/>
      <c r="AC22" s="474">
        <f>IF(ISBLANK(C22),"0€",IF(ISBLANK(G22),NON,
IF(G22="CAT A - Arena Grand Hotel Quba",
IF(H22="Yes",LunchA,0)+IF(I22="Yes",LunchA,0)+IF(J22="Yes",LunchA,0)+IF(K22="Yes",LunchA,0)+IF(L22="Yes",LunchA,0)+IF(M22="Yes",LunchA,0)+IF(N22="Yes",LunchA,0)+IF(O22="Yes",LunchA,0)+IF(P22="Yes",LunchA,0)+
IF(Q22="Yes",Lunch_Box1,0)+IF(R22="Yes",Lunch_Box1,0)+IF(S22="Yes",Lunch_Box1,0)+
IF(T22="Yes",DinnerA,0)+IF(U22="Yes",DinnerA,0)+IF(V22="Yes",DinnerA,0)+IF(W22="Yes",DinnerA,0)+IF(X22="Yes",DinnerA,0)+IF(Y22="Yes",DinnerA,0)+IF(Z22="Yes",DinnerA,0)+IF(AA22="Yes",DinnerA,0)+IF(AB22="Yes",DinnerA,0)))+
IF(G22="CAT B - Arena Sport Hotel Quba",
IF(H22="Yes",LunchB,0)+IF(I22="Yes",LunchB,0)+IF(J22="Yes",LunchB,0)+IF(K22="Yes",LunchB,0)+IF(L22="Yes",LunchB,0)+IF(M22="Yes",LunchB,0)+IF(N22="Yes",LunchB,0)+IF(O22="Yes",LunchB,0)+IF(P22="Yes",LunchB,0)+
IF(Q22="Yes",Lunch_Box1,0)+IF(R22="Yes",Lunch_Box1,0)+IF(S22="Yes",Lunch_Box1,0)+
IF(T22="Yes",DinnerB,0)+IF(U22="Yes",DinnerB,0)+IF(V22="Yes",DinnerB,0)+IF(W22="Yes",DinnerB,0)+IF(X22="Yes",DinnerB,0)+IF(Y22="Yes",DinnerB,0)+IF(Z22="Yes",DinnerB,0)+IF(AA22="Yes",DinnerB,0)+IF(AB22="Yes",DinnerB,0))+
IF(G22="CAT C - Deluxe Hotel Ganja",
IF(H22="Yes",LunchC,0)+IF(I22="Yes",LunchC,0)+IF(J22="Yes",LunchC,0)+IF(K22="Yes",LunchC,0)+IF(L22="Yes",LunchC,0)+IF(M22="Yes",LunchC,0)+IF(N22="Yes",LunchC,0)+IF(O22="Yes",LunchC,0)+IF(P22="Yes",LunchC,0)+
IF(Q22="Yes",Lunch_Box1,0)+IF(R22="Yes",Lunch_Box1,0)+IF(S22="Yes",Lunch_Box1,0)+
IF(T22="Yes",DinnerC,0)+IF(U22="Yes",DinnerC,0)+IF(V22="Yes",DinnerC,0)+IF(W22="Yes",DinnerC,0)+IF(X22="Yes",DinnerC,0)+IF(Y22="Yes",DinnerC,0)+IF(Z22="Yes",DinnerC,0)+IF(AA22="Yes",DinnerC,0)+IF(AB22="Yes",DinnerC,0)))</f>
        <v>270</v>
      </c>
      <c r="AD22" s="205"/>
      <c r="AE22" s="205"/>
      <c r="AF22" s="205"/>
      <c r="AG22" s="205"/>
    </row>
    <row r="23" spans="1:33" ht="21.75" customHeight="1">
      <c r="A23" s="215"/>
      <c r="B23" s="433">
        <v>1</v>
      </c>
      <c r="C23" s="434">
        <f>'Hotel Competition Form'!C25</f>
        <v>0</v>
      </c>
      <c r="D23" s="435">
        <f>'Hotel Competition Form'!D25</f>
        <v>0</v>
      </c>
      <c r="E23" s="436">
        <f>'Hotel Competition Form'!E25</f>
        <v>0</v>
      </c>
      <c r="F23" s="437">
        <f>'Hotel Competition Form'!F25</f>
        <v>0</v>
      </c>
      <c r="G23" s="476">
        <f>'Hotel Competition Form'!Q25</f>
        <v>0</v>
      </c>
      <c r="H23" s="216"/>
      <c r="I23" s="217"/>
      <c r="J23" s="217"/>
      <c r="K23" s="291"/>
      <c r="L23" s="291"/>
      <c r="M23" s="291"/>
      <c r="N23" s="291"/>
      <c r="O23" s="291"/>
      <c r="P23" s="291"/>
      <c r="Q23" s="329"/>
      <c r="R23" s="255"/>
      <c r="S23" s="330"/>
      <c r="T23" s="482"/>
      <c r="U23" s="299"/>
      <c r="V23" s="218"/>
      <c r="W23" s="218"/>
      <c r="X23" s="218"/>
      <c r="Y23" s="218"/>
      <c r="Z23" s="218"/>
      <c r="AA23" s="218"/>
      <c r="AB23" s="375"/>
      <c r="AC23" s="377">
        <f>IF(ISBLANK(C23),"0€",IF(ISBLANK(G23),NON,
IF(G23="CAT A - Arena Grand Hotel Quba",
IF(H23="Yes",LunchA,0)+IF(I23="Yes",LunchA,0)+IF(J23="Yes",LunchA,0)+IF(K23="Yes",LunchA,0)+IF(L23="Yes",LunchA,0)+IF(M23="Yes",LunchA,0)+IF(N23="Yes",LunchA,0)+IF(O23="Yes",LunchA,0)+IF(P23="Yes",LunchA,0)+
IF(Q23="Yes",Lunch_Box1,0)+IF(R23="Yes",Lunch_Box1,0)+IF(S23="Yes",Lunch_Box1,0)+
IF(T23="Yes",DinnerA,0)+IF(U23="Yes",DinnerA,0)+IF(V23="Yes",DinnerA,0)+IF(W23="Yes",DinnerA,0)+IF(X23="Yes",DinnerA,0)+IF(Y23="Yes",DinnerA,0)+IF(Z23="Yes",DinnerA,0)+IF(AA23="Yes",DinnerA,0)+IF(AB23="Yes",DinnerA,0)))+
IF(G23="CAT B - Arena Sport Hotel Quba",
IF(H23="Yes",LunchB,0)+IF(I23="Yes",LunchB,0)+IF(J23="Yes",LunchB,0)+IF(K23="Yes",LunchB,0)+IF(L23="Yes",LunchB,0)+IF(M23="Yes",LunchB,0)+IF(N23="Yes",LunchB,0)+IF(O23="Yes",LunchB,0)+IF(P23="Yes",LunchB,0)+
IF(Q23="Yes",Lunch_Box1,0)+IF(R23="Yes",Lunch_Box1,0)+IF(S23="Yes",Lunch_Box1,0)+
IF(T23="Yes",DinnerB,0)+IF(U23="Yes",DinnerB,0)+IF(V23="Yes",DinnerB,0)+IF(W23="Yes",DinnerB,0)+IF(X23="Yes",DinnerB,0)+IF(Y23="Yes",DinnerB,0)+IF(Z23="Yes",DinnerB,0)+IF(AA23="Yes",DinnerB,0)+IF(AB23="Yes",DinnerB,0))+
IF(G23="CAT C - Deluxe Hotel Ganja",
IF(H23="Yes",LunchC,0)+IF(I23="Yes",LunchC,0)+IF(J23="Yes",LunchC,0)+IF(K23="Yes",LunchC,0)+IF(L23="Yes",LunchC,0)+IF(M23="Yes",LunchC,0)+IF(N23="Yes",LunchC,0)+IF(O23="Yes",LunchC,0)+IF(P23="Yes",LunchC,0)+
IF(Q23="Yes",Lunch_Box1,0)+IF(R23="Yes",Lunch_Box1,0)+IF(S23="Yes",Lunch_Box1,0)+
IF(T23="Yes",DinnerC,0)+IF(U23="Yes",DinnerC,0)+IF(V23="Yes",DinnerC,0)+IF(W23="Yes",DinnerC,0)+IF(X23="Yes",DinnerC,0)+IF(Y23="Yes",DinnerC,0)+IF(Z23="Yes",DinnerC,0)+IF(AA23="Yes",DinnerC,0)+IF(AB23="Yes",DinnerC,0)))</f>
        <v>0</v>
      </c>
      <c r="AD23" s="215"/>
      <c r="AE23" s="215"/>
      <c r="AF23" s="215"/>
      <c r="AG23" s="215"/>
    </row>
    <row r="24" spans="1:33" ht="21.75" customHeight="1">
      <c r="A24" s="215"/>
      <c r="B24" s="438">
        <f t="shared" ref="B24:B62" si="0">B23+1</f>
        <v>2</v>
      </c>
      <c r="C24" s="434"/>
      <c r="D24" s="439">
        <f>'Hotel Competition Form'!D26</f>
        <v>0</v>
      </c>
      <c r="E24" s="440">
        <f>'Hotel Competition Form'!E26</f>
        <v>0</v>
      </c>
      <c r="F24" s="441"/>
      <c r="G24" s="477"/>
      <c r="H24" s="219"/>
      <c r="I24" s="220"/>
      <c r="J24" s="220"/>
      <c r="K24" s="292"/>
      <c r="L24" s="292"/>
      <c r="M24" s="292"/>
      <c r="N24" s="292"/>
      <c r="O24" s="292"/>
      <c r="P24" s="292"/>
      <c r="Q24" s="331"/>
      <c r="R24" s="256"/>
      <c r="S24" s="332"/>
      <c r="T24" s="483"/>
      <c r="U24" s="300"/>
      <c r="V24" s="221"/>
      <c r="W24" s="221"/>
      <c r="X24" s="221"/>
      <c r="Y24" s="221"/>
      <c r="Z24" s="221"/>
      <c r="AA24" s="221"/>
      <c r="AB24" s="376"/>
      <c r="AC24" s="443" t="str">
        <f>IF(ISBLANK(C24),"0€",IF(ISBLANK(G24),NON,
IF(G24="CAT A - Arena Grand Hotel Quba",
IF(H24="Yes",LunchA,0)+IF(I24="Yes",LunchA,0)+IF(J24="Yes",LunchA,0)+IF(K24="Yes",LunchA,0)+IF(L24="Yes",LunchA,0)+IF(M24="Yes",LunchA,0)+IF(N24="Yes",LunchA,0)+IF(O24="Yes",LunchA,0)+IF(P24="Yes",LunchA,0)+
IF(Q24="Yes",Lunch_Box1,0)+IF(R24="Yes",Lunch_Box1,0)+IF(S24="Yes",Lunch_Box1,0)+
IF(T24="Yes",DinnerA,0)+IF(U24="Yes",DinnerA,0)+IF(V24="Yes",DinnerA,0)+IF(W24="Yes",DinnerA,0)+IF(X24="Yes",DinnerA,0)+IF(Y24="Yes",DinnerA,0)+IF(Z24="Yes",DinnerA,0)+IF(AA24="Yes",DinnerA,0)+IF(AB24="Yes",DinnerA,0)))+
IF(G24="CAT B - Arena Sport Hotel Quba",
IF(H24="Yes",LunchB,0)+IF(I24="Yes",LunchB,0)+IF(J24="Yes",LunchB,0)+IF(K24="Yes",LunchB,0)+IF(L24="Yes",LunchB,0)+IF(M24="Yes",LunchB,0)+IF(N24="Yes",LunchB,0)+IF(O24="Yes",LunchB,0)+IF(P24="Yes",LunchB,0)+
IF(Q24="Yes",Lunch_Box1,0)+IF(R24="Yes",Lunch_Box1,0)+IF(S24="Yes",Lunch_Box1,0)+
IF(T24="Yes",DinnerB,0)+IF(U24="Yes",DinnerB,0)+IF(V24="Yes",DinnerB,0)+IF(W24="Yes",DinnerB,0)+IF(X24="Yes",DinnerB,0)+IF(Y24="Yes",DinnerB,0)+IF(Z24="Yes",DinnerB,0)+IF(AA24="Yes",DinnerB,0)+IF(AB24="Yes",DinnerB,0))+
IF(G24="CAT C - Deluxe Hotel Ganja",
IF(H24="Yes",LunchC,0)+IF(I24="Yes",LunchC,0)+IF(J24="Yes",LunchC,0)+IF(K24="Yes",LunchC,0)+IF(L24="Yes",LunchC,0)+IF(M24="Yes",LunchC,0)+IF(N24="Yes",LunchC,0)+IF(O24="Yes",LunchC,0)+IF(P24="Yes",LunchC,0)+
IF(Q24="Yes",Lunch_Box1,0)+IF(R24="Yes",Lunch_Box1,0)+IF(S24="Yes",Lunch_Box1,0)+
IF(T24="Yes",DinnerC,0)+IF(U24="Yes",DinnerC,0)+IF(V24="Yes",DinnerC,0)+IF(W24="Yes",DinnerC,0)+IF(X24="Yes",DinnerC,0)+IF(Y24="Yes",DinnerC,0)+IF(Z24="Yes",DinnerC,0)+IF(AA24="Yes",DinnerC,0)+IF(AB24="Yes",DinnerC,0)))</f>
        <v>0€</v>
      </c>
      <c r="AD24" s="215"/>
      <c r="AE24" s="215"/>
      <c r="AF24" s="215"/>
      <c r="AG24" s="215"/>
    </row>
    <row r="25" spans="1:33" ht="21.75" customHeight="1">
      <c r="A25" s="215"/>
      <c r="B25" s="438">
        <f t="shared" si="0"/>
        <v>3</v>
      </c>
      <c r="C25" s="434">
        <f>'Hotel Competition Form'!C27</f>
        <v>0</v>
      </c>
      <c r="D25" s="439">
        <f>'Hotel Competition Form'!D27</f>
        <v>0</v>
      </c>
      <c r="E25" s="440">
        <f>'Hotel Competition Form'!E27</f>
        <v>0</v>
      </c>
      <c r="F25" s="441">
        <f>'Hotel Competition Form'!F27</f>
        <v>0</v>
      </c>
      <c r="G25" s="477">
        <f>'Hotel Competition Form'!Q27</f>
        <v>0</v>
      </c>
      <c r="H25" s="219"/>
      <c r="I25" s="220"/>
      <c r="J25" s="220"/>
      <c r="K25" s="292"/>
      <c r="L25" s="292"/>
      <c r="M25" s="292"/>
      <c r="N25" s="292"/>
      <c r="O25" s="292"/>
      <c r="P25" s="292"/>
      <c r="Q25" s="331"/>
      <c r="R25" s="256"/>
      <c r="S25" s="332"/>
      <c r="T25" s="483"/>
      <c r="U25" s="300"/>
      <c r="V25" s="221"/>
      <c r="W25" s="221"/>
      <c r="X25" s="221"/>
      <c r="Y25" s="221"/>
      <c r="Z25" s="221"/>
      <c r="AA25" s="221"/>
      <c r="AB25" s="376"/>
      <c r="AC25" s="443">
        <f>IF(ISBLANK(C25),"0€",IF(ISBLANK(G25),NON,
IF(G25="CAT A - Arena Grand Hotel Quba",
IF(H25="Yes",LunchA,0)+IF(I25="Yes",LunchA,0)+IF(J25="Yes",LunchA,0)+IF(K25="Yes",LunchA,0)+IF(L25="Yes",LunchA,0)+IF(M25="Yes",LunchA,0)+IF(N25="Yes",LunchA,0)+IF(O25="Yes",LunchA,0)+IF(P25="Yes",LunchA,0)+
IF(Q25="Yes",Lunch_Box1,0)+IF(R25="Yes",Lunch_Box1,0)+IF(S25="Yes",Lunch_Box1,0)+
IF(T25="Yes",DinnerA,0)+IF(U25="Yes",DinnerA,0)+IF(V25="Yes",DinnerA,0)+IF(W25="Yes",DinnerA,0)+IF(X25="Yes",DinnerA,0)+IF(Y25="Yes",DinnerA,0)+IF(Z25="Yes",DinnerA,0)+IF(AA25="Yes",DinnerA,0)+IF(AB25="Yes",DinnerA,0)))+
IF(G25="CAT B - Arena Sport Hotel Quba",
IF(H25="Yes",LunchB,0)+IF(I25="Yes",LunchB,0)+IF(J25="Yes",LunchB,0)+IF(K25="Yes",LunchB,0)+IF(L25="Yes",LunchB,0)+IF(M25="Yes",LunchB,0)+IF(N25="Yes",LunchB,0)+IF(O25="Yes",LunchB,0)+IF(P25="Yes",LunchB,0)+
IF(Q25="Yes",Lunch_Box1,0)+IF(R25="Yes",Lunch_Box1,0)+IF(S25="Yes",Lunch_Box1,0)+
IF(T25="Yes",DinnerB,0)+IF(U25="Yes",DinnerB,0)+IF(V25="Yes",DinnerB,0)+IF(W25="Yes",DinnerB,0)+IF(X25="Yes",DinnerB,0)+IF(Y25="Yes",DinnerB,0)+IF(Z25="Yes",DinnerB,0)+IF(AA25="Yes",DinnerB,0)+IF(AB25="Yes",DinnerB,0))+
IF(G25="CAT C - Deluxe Hotel Ganja",
IF(H25="Yes",LunchC,0)+IF(I25="Yes",LunchC,0)+IF(J25="Yes",LunchC,0)+IF(K25="Yes",LunchC,0)+IF(L25="Yes",LunchC,0)+IF(M25="Yes",LunchC,0)+IF(N25="Yes",LunchC,0)+IF(O25="Yes",LunchC,0)+IF(P25="Yes",LunchC,0)+
IF(Q25="Yes",Lunch_Box1,0)+IF(R25="Yes",Lunch_Box1,0)+IF(S25="Yes",Lunch_Box1,0)+
IF(T25="Yes",DinnerC,0)+IF(U25="Yes",DinnerC,0)+IF(V25="Yes",DinnerC,0)+IF(W25="Yes",DinnerC,0)+IF(X25="Yes",DinnerC,0)+IF(Y25="Yes",DinnerC,0)+IF(Z25="Yes",DinnerC,0)+IF(AA25="Yes",DinnerC,0)+IF(AB25="Yes",DinnerC,0)))</f>
        <v>0</v>
      </c>
      <c r="AD25" s="215"/>
      <c r="AE25" s="215"/>
      <c r="AF25" s="215"/>
      <c r="AG25" s="215"/>
    </row>
    <row r="26" spans="1:33" ht="21.75" customHeight="1">
      <c r="A26" s="215"/>
      <c r="B26" s="438">
        <f t="shared" si="0"/>
        <v>4</v>
      </c>
      <c r="C26" s="434">
        <f>'Hotel Competition Form'!C28</f>
        <v>0</v>
      </c>
      <c r="D26" s="439">
        <f>'Hotel Competition Form'!D28</f>
        <v>0</v>
      </c>
      <c r="E26" s="440">
        <f>'Hotel Competition Form'!E28</f>
        <v>0</v>
      </c>
      <c r="F26" s="441">
        <f>'Hotel Competition Form'!F28</f>
        <v>0</v>
      </c>
      <c r="G26" s="477">
        <f>'Hotel Competition Form'!Q28</f>
        <v>0</v>
      </c>
      <c r="H26" s="219"/>
      <c r="I26" s="220"/>
      <c r="J26" s="220"/>
      <c r="K26" s="292"/>
      <c r="L26" s="292"/>
      <c r="M26" s="292"/>
      <c r="N26" s="292"/>
      <c r="O26" s="292"/>
      <c r="P26" s="292"/>
      <c r="Q26" s="331"/>
      <c r="R26" s="256"/>
      <c r="S26" s="332"/>
      <c r="T26" s="483"/>
      <c r="U26" s="300"/>
      <c r="V26" s="221"/>
      <c r="W26" s="221"/>
      <c r="X26" s="221"/>
      <c r="Y26" s="221"/>
      <c r="Z26" s="221"/>
      <c r="AA26" s="221"/>
      <c r="AB26" s="376"/>
      <c r="AC26" s="443">
        <f>IF(ISBLANK(C26),"0€",IF(ISBLANK(G26),NON,
IF(G26="CAT A - Arena Grand Hotel Quba",
IF(H26="Yes",LunchA,0)+IF(I26="Yes",LunchA,0)+IF(J26="Yes",LunchA,0)+IF(K26="Yes",LunchA,0)+IF(L26="Yes",LunchA,0)+IF(M26="Yes",LunchA,0)+IF(N26="Yes",LunchA,0)+IF(O26="Yes",LunchA,0)+IF(P26="Yes",LunchA,0)+
IF(Q26="Yes",Lunch_Box1,0)+IF(R26="Yes",Lunch_Box1,0)+IF(S26="Yes",Lunch_Box1,0)+
IF(T26="Yes",DinnerA,0)+IF(U26="Yes",DinnerA,0)+IF(V26="Yes",DinnerA,0)+IF(W26="Yes",DinnerA,0)+IF(X26="Yes",DinnerA,0)+IF(Y26="Yes",DinnerA,0)+IF(Z26="Yes",DinnerA,0)+IF(AA26="Yes",DinnerA,0)+IF(AB26="Yes",DinnerA,0)))+
IF(G26="CAT B - Arena Sport Hotel Quba",
IF(H26="Yes",LunchB,0)+IF(I26="Yes",LunchB,0)+IF(J26="Yes",LunchB,0)+IF(K26="Yes",LunchB,0)+IF(L26="Yes",LunchB,0)+IF(M26="Yes",LunchB,0)+IF(N26="Yes",LunchB,0)+IF(O26="Yes",LunchB,0)+IF(P26="Yes",LunchB,0)+
IF(Q26="Yes",Lunch_Box1,0)+IF(R26="Yes",Lunch_Box1,0)+IF(S26="Yes",Lunch_Box1,0)+
IF(T26="Yes",DinnerB,0)+IF(U26="Yes",DinnerB,0)+IF(V26="Yes",DinnerB,0)+IF(W26="Yes",DinnerB,0)+IF(X26="Yes",DinnerB,0)+IF(Y26="Yes",DinnerB,0)+IF(Z26="Yes",DinnerB,0)+IF(AA26="Yes",DinnerB,0)+IF(AB26="Yes",DinnerB,0))+
IF(G26="CAT C - Deluxe Hotel Ganja",
IF(H26="Yes",LunchC,0)+IF(I26="Yes",LunchC,0)+IF(J26="Yes",LunchC,0)+IF(K26="Yes",LunchC,0)+IF(L26="Yes",LunchC,0)+IF(M26="Yes",LunchC,0)+IF(N26="Yes",LunchC,0)+IF(O26="Yes",LunchC,0)+IF(P26="Yes",LunchC,0)+
IF(Q26="Yes",Lunch_Box1,0)+IF(R26="Yes",Lunch_Box1,0)+IF(S26="Yes",Lunch_Box1,0)+
IF(T26="Yes",DinnerC,0)+IF(U26="Yes",DinnerC,0)+IF(V26="Yes",DinnerC,0)+IF(W26="Yes",DinnerC,0)+IF(X26="Yes",DinnerC,0)+IF(Y26="Yes",DinnerC,0)+IF(Z26="Yes",DinnerC,0)+IF(AA26="Yes",DinnerC,0)+IF(AB26="Yes",DinnerC,0)))</f>
        <v>0</v>
      </c>
      <c r="AD26" s="215"/>
      <c r="AE26" s="215"/>
      <c r="AF26" s="215"/>
      <c r="AG26" s="215"/>
    </row>
    <row r="27" spans="1:33" ht="21.75" customHeight="1">
      <c r="A27" s="215"/>
      <c r="B27" s="438">
        <f t="shared" si="0"/>
        <v>5</v>
      </c>
      <c r="C27" s="434">
        <f>'Hotel Competition Form'!C29</f>
        <v>0</v>
      </c>
      <c r="D27" s="439">
        <f>'Hotel Competition Form'!D29</f>
        <v>0</v>
      </c>
      <c r="E27" s="440">
        <f>'Hotel Competition Form'!E29</f>
        <v>0</v>
      </c>
      <c r="F27" s="441">
        <f>'Hotel Competition Form'!F29</f>
        <v>0</v>
      </c>
      <c r="G27" s="477">
        <f>'Hotel Competition Form'!Q29</f>
        <v>0</v>
      </c>
      <c r="H27" s="219"/>
      <c r="I27" s="220"/>
      <c r="J27" s="220"/>
      <c r="K27" s="292"/>
      <c r="L27" s="292"/>
      <c r="M27" s="292"/>
      <c r="N27" s="292"/>
      <c r="O27" s="292"/>
      <c r="P27" s="292"/>
      <c r="Q27" s="331"/>
      <c r="R27" s="256"/>
      <c r="S27" s="332"/>
      <c r="T27" s="483"/>
      <c r="U27" s="300"/>
      <c r="V27" s="221"/>
      <c r="W27" s="221"/>
      <c r="X27" s="221"/>
      <c r="Y27" s="221"/>
      <c r="Z27" s="221"/>
      <c r="AA27" s="221"/>
      <c r="AB27" s="376"/>
      <c r="AC27" s="443">
        <f>IF(ISBLANK(C27),"0€",IF(ISBLANK(G27),NON,
IF(G27="CAT A - Arena Grand Hotel Quba",
IF(H27="Yes",LunchA,0)+IF(I27="Yes",LunchA,0)+IF(J27="Yes",LunchA,0)+IF(K27="Yes",LunchA,0)+IF(L27="Yes",LunchA,0)+IF(M27="Yes",LunchA,0)+IF(N27="Yes",LunchA,0)+IF(O27="Yes",LunchA,0)+IF(P27="Yes",LunchA,0)+
IF(Q27="Yes",Lunch_Box1,0)+IF(R27="Yes",Lunch_Box1,0)+IF(S27="Yes",Lunch_Box1,0)+
IF(T27="Yes",DinnerA,0)+IF(U27="Yes",DinnerA,0)+IF(V27="Yes",DinnerA,0)+IF(W27="Yes",DinnerA,0)+IF(X27="Yes",DinnerA,0)+IF(Y27="Yes",DinnerA,0)+IF(Z27="Yes",DinnerA,0)+IF(AA27="Yes",DinnerA,0)+IF(AB27="Yes",DinnerA,0)))+
IF(G27="CAT B - Arena Sport Hotel Quba",
IF(H27="Yes",LunchB,0)+IF(I27="Yes",LunchB,0)+IF(J27="Yes",LunchB,0)+IF(K27="Yes",LunchB,0)+IF(L27="Yes",LunchB,0)+IF(M27="Yes",LunchB,0)+IF(N27="Yes",LunchB,0)+IF(O27="Yes",LunchB,0)+IF(P27="Yes",LunchB,0)+
IF(Q27="Yes",Lunch_Box1,0)+IF(R27="Yes",Lunch_Box1,0)+IF(S27="Yes",Lunch_Box1,0)+
IF(T27="Yes",DinnerB,0)+IF(U27="Yes",DinnerB,0)+IF(V27="Yes",DinnerB,0)+IF(W27="Yes",DinnerB,0)+IF(X27="Yes",DinnerB,0)+IF(Y27="Yes",DinnerB,0)+IF(Z27="Yes",DinnerB,0)+IF(AA27="Yes",DinnerB,0)+IF(AB27="Yes",DinnerB,0))+
IF(G27="CAT C - Deluxe Hotel Ganja",
IF(H27="Yes",LunchC,0)+IF(I27="Yes",LunchC,0)+IF(J27="Yes",LunchC,0)+IF(K27="Yes",LunchC,0)+IF(L27="Yes",LunchC,0)+IF(M27="Yes",LunchC,0)+IF(N27="Yes",LunchC,0)+IF(O27="Yes",LunchC,0)+IF(P27="Yes",LunchC,0)+
IF(Q27="Yes",Lunch_Box1,0)+IF(R27="Yes",Lunch_Box1,0)+IF(S27="Yes",Lunch_Box1,0)+
IF(T27="Yes",DinnerC,0)+IF(U27="Yes",DinnerC,0)+IF(V27="Yes",DinnerC,0)+IF(W27="Yes",DinnerC,0)+IF(X27="Yes",DinnerC,0)+IF(Y27="Yes",DinnerC,0)+IF(Z27="Yes",DinnerC,0)+IF(AA27="Yes",DinnerC,0)+IF(AB27="Yes",DinnerC,0)))</f>
        <v>0</v>
      </c>
      <c r="AD27" s="215"/>
      <c r="AE27" s="215"/>
      <c r="AF27" s="215"/>
      <c r="AG27" s="215"/>
    </row>
    <row r="28" spans="1:33" ht="21.75" customHeight="1">
      <c r="A28" s="215"/>
      <c r="B28" s="438">
        <f t="shared" si="0"/>
        <v>6</v>
      </c>
      <c r="C28" s="434">
        <f>'Hotel Competition Form'!C30</f>
        <v>0</v>
      </c>
      <c r="D28" s="439">
        <f>'Hotel Competition Form'!D30</f>
        <v>0</v>
      </c>
      <c r="E28" s="440">
        <f>'Hotel Competition Form'!E30</f>
        <v>0</v>
      </c>
      <c r="F28" s="441">
        <f>'Hotel Competition Form'!F30</f>
        <v>0</v>
      </c>
      <c r="G28" s="477">
        <f>'Hotel Competition Form'!Q30</f>
        <v>0</v>
      </c>
      <c r="H28" s="219"/>
      <c r="I28" s="220"/>
      <c r="J28" s="220"/>
      <c r="K28" s="292"/>
      <c r="L28" s="292"/>
      <c r="M28" s="292"/>
      <c r="N28" s="292"/>
      <c r="O28" s="292"/>
      <c r="P28" s="292"/>
      <c r="Q28" s="331"/>
      <c r="R28" s="256"/>
      <c r="S28" s="332"/>
      <c r="T28" s="483"/>
      <c r="U28" s="300"/>
      <c r="V28" s="221"/>
      <c r="W28" s="221"/>
      <c r="X28" s="221"/>
      <c r="Y28" s="221"/>
      <c r="Z28" s="221"/>
      <c r="AA28" s="221"/>
      <c r="AB28" s="376"/>
      <c r="AC28" s="443">
        <f>IF(ISBLANK(C28),"0€",IF(ISBLANK(G28),NON,
IF(G28="CAT A - Arena Grand Hotel Quba",
IF(H28="Yes",LunchA,0)+IF(I28="Yes",LunchA,0)+IF(J28="Yes",LunchA,0)+IF(K28="Yes",LunchA,0)+IF(L28="Yes",LunchA,0)+IF(M28="Yes",LunchA,0)+IF(N28="Yes",LunchA,0)+IF(O28="Yes",LunchA,0)+IF(P28="Yes",LunchA,0)+
IF(Q28="Yes",Lunch_Box1,0)+IF(R28="Yes",Lunch_Box1,0)+IF(S28="Yes",Lunch_Box1,0)+
IF(T28="Yes",DinnerA,0)+IF(U28="Yes",DinnerA,0)+IF(V28="Yes",DinnerA,0)+IF(W28="Yes",DinnerA,0)+IF(X28="Yes",DinnerA,0)+IF(Y28="Yes",DinnerA,0)+IF(Z28="Yes",DinnerA,0)+IF(AA28="Yes",DinnerA,0)+IF(AB28="Yes",DinnerA,0)))+
IF(G28="CAT B - Arena Sport Hotel Quba",
IF(H28="Yes",LunchB,0)+IF(I28="Yes",LunchB,0)+IF(J28="Yes",LunchB,0)+IF(K28="Yes",LunchB,0)+IF(L28="Yes",LunchB,0)+IF(M28="Yes",LunchB,0)+IF(N28="Yes",LunchB,0)+IF(O28="Yes",LunchB,0)+IF(P28="Yes",LunchB,0)+
IF(Q28="Yes",Lunch_Box1,0)+IF(R28="Yes",Lunch_Box1,0)+IF(S28="Yes",Lunch_Box1,0)+
IF(T28="Yes",DinnerB,0)+IF(U28="Yes",DinnerB,0)+IF(V28="Yes",DinnerB,0)+IF(W28="Yes",DinnerB,0)+IF(X28="Yes",DinnerB,0)+IF(Y28="Yes",DinnerB,0)+IF(Z28="Yes",DinnerB,0)+IF(AA28="Yes",DinnerB,0)+IF(AB28="Yes",DinnerB,0))+
IF(G28="CAT C - Deluxe Hotel Ganja",
IF(H28="Yes",LunchC,0)+IF(I28="Yes",LunchC,0)+IF(J28="Yes",LunchC,0)+IF(K28="Yes",LunchC,0)+IF(L28="Yes",LunchC,0)+IF(M28="Yes",LunchC,0)+IF(N28="Yes",LunchC,0)+IF(O28="Yes",LunchC,0)+IF(P28="Yes",LunchC,0)+
IF(Q28="Yes",Lunch_Box1,0)+IF(R28="Yes",Lunch_Box1,0)+IF(S28="Yes",Lunch_Box1,0)+
IF(T28="Yes",DinnerC,0)+IF(U28="Yes",DinnerC,0)+IF(V28="Yes",DinnerC,0)+IF(W28="Yes",DinnerC,0)+IF(X28="Yes",DinnerC,0)+IF(Y28="Yes",DinnerC,0)+IF(Z28="Yes",DinnerC,0)+IF(AA28="Yes",DinnerC,0)+IF(AB28="Yes",DinnerC,0)))</f>
        <v>0</v>
      </c>
      <c r="AD28" s="215"/>
      <c r="AE28" s="215"/>
      <c r="AF28" s="215"/>
      <c r="AG28" s="215"/>
    </row>
    <row r="29" spans="1:33" ht="21.75" customHeight="1">
      <c r="A29" s="215"/>
      <c r="B29" s="438">
        <f t="shared" si="0"/>
        <v>7</v>
      </c>
      <c r="C29" s="434">
        <f>'Hotel Competition Form'!C31</f>
        <v>0</v>
      </c>
      <c r="D29" s="439">
        <f>'Hotel Competition Form'!D31</f>
        <v>0</v>
      </c>
      <c r="E29" s="440">
        <f>'Hotel Competition Form'!E31</f>
        <v>0</v>
      </c>
      <c r="F29" s="441">
        <f>'Hotel Competition Form'!F31</f>
        <v>0</v>
      </c>
      <c r="G29" s="477">
        <f>'Hotel Competition Form'!Q31</f>
        <v>0</v>
      </c>
      <c r="H29" s="219"/>
      <c r="I29" s="220"/>
      <c r="J29" s="220"/>
      <c r="K29" s="292"/>
      <c r="L29" s="292"/>
      <c r="M29" s="292"/>
      <c r="N29" s="292"/>
      <c r="O29" s="292"/>
      <c r="P29" s="292"/>
      <c r="Q29" s="331"/>
      <c r="R29" s="256"/>
      <c r="S29" s="332"/>
      <c r="T29" s="483"/>
      <c r="U29" s="300"/>
      <c r="V29" s="221"/>
      <c r="W29" s="221"/>
      <c r="X29" s="221"/>
      <c r="Y29" s="221"/>
      <c r="Z29" s="221"/>
      <c r="AA29" s="221"/>
      <c r="AB29" s="376"/>
      <c r="AC29" s="443">
        <f>IF(ISBLANK(C29),"0€",IF(ISBLANK(G29),NON,
IF(G29="CAT A - Arena Grand Hotel Quba",
IF(H29="Yes",LunchA,0)+IF(I29="Yes",LunchA,0)+IF(J29="Yes",LunchA,0)+IF(K29="Yes",LunchA,0)+IF(L29="Yes",LunchA,0)+IF(M29="Yes",LunchA,0)+IF(N29="Yes",LunchA,0)+IF(O29="Yes",LunchA,0)+IF(P29="Yes",LunchA,0)+
IF(Q29="Yes",Lunch_Box1,0)+IF(R29="Yes",Lunch_Box1,0)+IF(S29="Yes",Lunch_Box1,0)+
IF(T29="Yes",DinnerA,0)+IF(U29="Yes",DinnerA,0)+IF(V29="Yes",DinnerA,0)+IF(W29="Yes",DinnerA,0)+IF(X29="Yes",DinnerA,0)+IF(Y29="Yes",DinnerA,0)+IF(Z29="Yes",DinnerA,0)+IF(AA29="Yes",DinnerA,0)+IF(AB29="Yes",DinnerA,0)))+
IF(G29="CAT B - Arena Sport Hotel Quba",
IF(H29="Yes",LunchB,0)+IF(I29="Yes",LunchB,0)+IF(J29="Yes",LunchB,0)+IF(K29="Yes",LunchB,0)+IF(L29="Yes",LunchB,0)+IF(M29="Yes",LunchB,0)+IF(N29="Yes",LunchB,0)+IF(O29="Yes",LunchB,0)+IF(P29="Yes",LunchB,0)+
IF(Q29="Yes",Lunch_Box1,0)+IF(R29="Yes",Lunch_Box1,0)+IF(S29="Yes",Lunch_Box1,0)+
IF(T29="Yes",DinnerB,0)+IF(U29="Yes",DinnerB,0)+IF(V29="Yes",DinnerB,0)+IF(W29="Yes",DinnerB,0)+IF(X29="Yes",DinnerB,0)+IF(Y29="Yes",DinnerB,0)+IF(Z29="Yes",DinnerB,0)+IF(AA29="Yes",DinnerB,0)+IF(AB29="Yes",DinnerB,0))+
IF(G29="CAT C - Deluxe Hotel Ganja",
IF(H29="Yes",LunchC,0)+IF(I29="Yes",LunchC,0)+IF(J29="Yes",LunchC,0)+IF(K29="Yes",LunchC,0)+IF(L29="Yes",LunchC,0)+IF(M29="Yes",LunchC,0)+IF(N29="Yes",LunchC,0)+IF(O29="Yes",LunchC,0)+IF(P29="Yes",LunchC,0)+
IF(Q29="Yes",Lunch_Box1,0)+IF(R29="Yes",Lunch_Box1,0)+IF(S29="Yes",Lunch_Box1,0)+
IF(T29="Yes",DinnerC,0)+IF(U29="Yes",DinnerC,0)+IF(V29="Yes",DinnerC,0)+IF(W29="Yes",DinnerC,0)+IF(X29="Yes",DinnerC,0)+IF(Y29="Yes",DinnerC,0)+IF(Z29="Yes",DinnerC,0)+IF(AA29="Yes",DinnerC,0)+IF(AB29="Yes",DinnerC,0)))</f>
        <v>0</v>
      </c>
      <c r="AD29" s="215"/>
      <c r="AE29" s="215"/>
      <c r="AF29" s="215"/>
      <c r="AG29" s="215"/>
    </row>
    <row r="30" spans="1:33" ht="21.75" customHeight="1">
      <c r="A30" s="215"/>
      <c r="B30" s="438">
        <f t="shared" si="0"/>
        <v>8</v>
      </c>
      <c r="C30" s="434">
        <f>'Hotel Competition Form'!C32</f>
        <v>0</v>
      </c>
      <c r="D30" s="439">
        <f>'Hotel Competition Form'!D32</f>
        <v>0</v>
      </c>
      <c r="E30" s="440">
        <f>'Hotel Competition Form'!E32</f>
        <v>0</v>
      </c>
      <c r="F30" s="441">
        <f>'Hotel Competition Form'!F32</f>
        <v>0</v>
      </c>
      <c r="G30" s="477">
        <f>'Hotel Competition Form'!Q32</f>
        <v>0</v>
      </c>
      <c r="H30" s="219"/>
      <c r="I30" s="220"/>
      <c r="J30" s="220"/>
      <c r="K30" s="292"/>
      <c r="L30" s="292"/>
      <c r="M30" s="292"/>
      <c r="N30" s="292"/>
      <c r="O30" s="292"/>
      <c r="P30" s="292"/>
      <c r="Q30" s="331"/>
      <c r="R30" s="256"/>
      <c r="S30" s="332"/>
      <c r="T30" s="483"/>
      <c r="U30" s="300"/>
      <c r="V30" s="221"/>
      <c r="W30" s="221"/>
      <c r="X30" s="221"/>
      <c r="Y30" s="221"/>
      <c r="Z30" s="221"/>
      <c r="AA30" s="221"/>
      <c r="AB30" s="376"/>
      <c r="AC30" s="443">
        <f>IF(ISBLANK(C30),"0€",IF(ISBLANK(G30),NON,
IF(G30="CAT A - Arena Grand Hotel Quba",
IF(H30="Yes",LunchA,0)+IF(I30="Yes",LunchA,0)+IF(J30="Yes",LunchA,0)+IF(K30="Yes",LunchA,0)+IF(L30="Yes",LunchA,0)+IF(M30="Yes",LunchA,0)+IF(N30="Yes",LunchA,0)+IF(O30="Yes",LunchA,0)+IF(P30="Yes",LunchA,0)+
IF(Q30="Yes",Lunch_Box1,0)+IF(R30="Yes",Lunch_Box1,0)+IF(S30="Yes",Lunch_Box1,0)+
IF(T30="Yes",DinnerA,0)+IF(U30="Yes",DinnerA,0)+IF(V30="Yes",DinnerA,0)+IF(W30="Yes",DinnerA,0)+IF(X30="Yes",DinnerA,0)+IF(Y30="Yes",DinnerA,0)+IF(Z30="Yes",DinnerA,0)+IF(AA30="Yes",DinnerA,0)+IF(AB30="Yes",DinnerA,0)))+
IF(G30="CAT B - Arena Sport Hotel Quba",
IF(H30="Yes",LunchB,0)+IF(I30="Yes",LunchB,0)+IF(J30="Yes",LunchB,0)+IF(K30="Yes",LunchB,0)+IF(L30="Yes",LunchB,0)+IF(M30="Yes",LunchB,0)+IF(N30="Yes",LunchB,0)+IF(O30="Yes",LunchB,0)+IF(P30="Yes",LunchB,0)+
IF(Q30="Yes",Lunch_Box1,0)+IF(R30="Yes",Lunch_Box1,0)+IF(S30="Yes",Lunch_Box1,0)+
IF(T30="Yes",DinnerB,0)+IF(U30="Yes",DinnerB,0)+IF(V30="Yes",DinnerB,0)+IF(W30="Yes",DinnerB,0)+IF(X30="Yes",DinnerB,0)+IF(Y30="Yes",DinnerB,0)+IF(Z30="Yes",DinnerB,0)+IF(AA30="Yes",DinnerB,0)+IF(AB30="Yes",DinnerB,0))+
IF(G30="CAT C - Deluxe Hotel Ganja",
IF(H30="Yes",LunchC,0)+IF(I30="Yes",LunchC,0)+IF(J30="Yes",LunchC,0)+IF(K30="Yes",LunchC,0)+IF(L30="Yes",LunchC,0)+IF(M30="Yes",LunchC,0)+IF(N30="Yes",LunchC,0)+IF(O30="Yes",LunchC,0)+IF(P30="Yes",LunchC,0)+
IF(Q30="Yes",Lunch_Box1,0)+IF(R30="Yes",Lunch_Box1,0)+IF(S30="Yes",Lunch_Box1,0)+
IF(T30="Yes",DinnerC,0)+IF(U30="Yes",DinnerC,0)+IF(V30="Yes",DinnerC,0)+IF(W30="Yes",DinnerC,0)+IF(X30="Yes",DinnerC,0)+IF(Y30="Yes",DinnerC,0)+IF(Z30="Yes",DinnerC,0)+IF(AA30="Yes",DinnerC,0)+IF(AB30="Yes",DinnerC,0)))</f>
        <v>0</v>
      </c>
      <c r="AD30" s="215"/>
      <c r="AE30" s="215"/>
      <c r="AF30" s="215"/>
      <c r="AG30" s="215"/>
    </row>
    <row r="31" spans="1:33" ht="21.75" customHeight="1">
      <c r="A31" s="215"/>
      <c r="B31" s="438">
        <f t="shared" si="0"/>
        <v>9</v>
      </c>
      <c r="C31" s="434">
        <f>'Hotel Competition Form'!C33</f>
        <v>0</v>
      </c>
      <c r="D31" s="439">
        <f>'Hotel Competition Form'!D33</f>
        <v>0</v>
      </c>
      <c r="E31" s="440">
        <f>'Hotel Competition Form'!E33</f>
        <v>0</v>
      </c>
      <c r="F31" s="441">
        <f>'Hotel Competition Form'!F33</f>
        <v>0</v>
      </c>
      <c r="G31" s="477">
        <f>'Hotel Competition Form'!Q33</f>
        <v>0</v>
      </c>
      <c r="H31" s="219"/>
      <c r="I31" s="220"/>
      <c r="J31" s="220"/>
      <c r="K31" s="292"/>
      <c r="L31" s="292"/>
      <c r="M31" s="292"/>
      <c r="N31" s="292"/>
      <c r="O31" s="292"/>
      <c r="P31" s="292"/>
      <c r="Q31" s="331"/>
      <c r="R31" s="256"/>
      <c r="S31" s="332"/>
      <c r="T31" s="483"/>
      <c r="U31" s="300"/>
      <c r="V31" s="221"/>
      <c r="W31" s="221"/>
      <c r="X31" s="221"/>
      <c r="Y31" s="221"/>
      <c r="Z31" s="221"/>
      <c r="AA31" s="221"/>
      <c r="AB31" s="376"/>
      <c r="AC31" s="443">
        <f>IF(ISBLANK(C31),"0€",IF(ISBLANK(G31),NON,
IF(G31="CAT A - Arena Grand Hotel Quba",
IF(H31="Yes",LunchA,0)+IF(I31="Yes",LunchA,0)+IF(J31="Yes",LunchA,0)+IF(K31="Yes",LunchA,0)+IF(L31="Yes",LunchA,0)+IF(M31="Yes",LunchA,0)+IF(N31="Yes",LunchA,0)+IF(O31="Yes",LunchA,0)+IF(P31="Yes",LunchA,0)+
IF(Q31="Yes",Lunch_Box1,0)+IF(R31="Yes",Lunch_Box1,0)+IF(S31="Yes",Lunch_Box1,0)+
IF(T31="Yes",DinnerA,0)+IF(U31="Yes",DinnerA,0)+IF(V31="Yes",DinnerA,0)+IF(W31="Yes",DinnerA,0)+IF(X31="Yes",DinnerA,0)+IF(Y31="Yes",DinnerA,0)+IF(Z31="Yes",DinnerA,0)+IF(AA31="Yes",DinnerA,0)+IF(AB31="Yes",DinnerA,0)))+
IF(G31="CAT B - Arena Sport Hotel Quba",
IF(H31="Yes",LunchB,0)+IF(I31="Yes",LunchB,0)+IF(J31="Yes",LunchB,0)+IF(K31="Yes",LunchB,0)+IF(L31="Yes",LunchB,0)+IF(M31="Yes",LunchB,0)+IF(N31="Yes",LunchB,0)+IF(O31="Yes",LunchB,0)+IF(P31="Yes",LunchB,0)+
IF(Q31="Yes",Lunch_Box1,0)+IF(R31="Yes",Lunch_Box1,0)+IF(S31="Yes",Lunch_Box1,0)+
IF(T31="Yes",DinnerB,0)+IF(U31="Yes",DinnerB,0)+IF(V31="Yes",DinnerB,0)+IF(W31="Yes",DinnerB,0)+IF(X31="Yes",DinnerB,0)+IF(Y31="Yes",DinnerB,0)+IF(Z31="Yes",DinnerB,0)+IF(AA31="Yes",DinnerB,0)+IF(AB31="Yes",DinnerB,0))+
IF(G31="CAT C - Deluxe Hotel Ganja",
IF(H31="Yes",LunchC,0)+IF(I31="Yes",LunchC,0)+IF(J31="Yes",LunchC,0)+IF(K31="Yes",LunchC,0)+IF(L31="Yes",LunchC,0)+IF(M31="Yes",LunchC,0)+IF(N31="Yes",LunchC,0)+IF(O31="Yes",LunchC,0)+IF(P31="Yes",LunchC,0)+
IF(Q31="Yes",Lunch_Box1,0)+IF(R31="Yes",Lunch_Box1,0)+IF(S31="Yes",Lunch_Box1,0)+
IF(T31="Yes",DinnerC,0)+IF(U31="Yes",DinnerC,0)+IF(V31="Yes",DinnerC,0)+IF(W31="Yes",DinnerC,0)+IF(X31="Yes",DinnerC,0)+IF(Y31="Yes",DinnerC,0)+IF(Z31="Yes",DinnerC,0)+IF(AA31="Yes",DinnerC,0)+IF(AB31="Yes",DinnerC,0)))</f>
        <v>0</v>
      </c>
      <c r="AD31" s="215"/>
      <c r="AE31" s="215"/>
      <c r="AF31" s="215"/>
      <c r="AG31" s="215"/>
    </row>
    <row r="32" spans="1:33" ht="21.75" customHeight="1">
      <c r="A32" s="215"/>
      <c r="B32" s="438">
        <f t="shared" si="0"/>
        <v>10</v>
      </c>
      <c r="C32" s="434">
        <f>'Hotel Competition Form'!C34</f>
        <v>0</v>
      </c>
      <c r="D32" s="439">
        <f>'Hotel Competition Form'!D34</f>
        <v>0</v>
      </c>
      <c r="E32" s="440">
        <f>'Hotel Competition Form'!E34</f>
        <v>0</v>
      </c>
      <c r="F32" s="441">
        <f>'Hotel Competition Form'!F34</f>
        <v>0</v>
      </c>
      <c r="G32" s="477">
        <f>'Hotel Competition Form'!Q34</f>
        <v>0</v>
      </c>
      <c r="H32" s="219"/>
      <c r="I32" s="220"/>
      <c r="J32" s="220"/>
      <c r="K32" s="292"/>
      <c r="L32" s="292"/>
      <c r="M32" s="292"/>
      <c r="N32" s="292"/>
      <c r="O32" s="292"/>
      <c r="P32" s="292"/>
      <c r="Q32" s="331"/>
      <c r="R32" s="256"/>
      <c r="S32" s="332"/>
      <c r="T32" s="483"/>
      <c r="U32" s="300"/>
      <c r="V32" s="221"/>
      <c r="W32" s="221"/>
      <c r="X32" s="221"/>
      <c r="Y32" s="221"/>
      <c r="Z32" s="221"/>
      <c r="AA32" s="221"/>
      <c r="AB32" s="376"/>
      <c r="AC32" s="443">
        <f>IF(ISBLANK(C32),"0€",IF(ISBLANK(G32),NON,
IF(G32="CAT A - Arena Grand Hotel Quba",
IF(H32="Yes",LunchA,0)+IF(I32="Yes",LunchA,0)+IF(J32="Yes",LunchA,0)+IF(K32="Yes",LunchA,0)+IF(L32="Yes",LunchA,0)+IF(M32="Yes",LunchA,0)+IF(N32="Yes",LunchA,0)+IF(O32="Yes",LunchA,0)+IF(P32="Yes",LunchA,0)+
IF(Q32="Yes",Lunch_Box1,0)+IF(R32="Yes",Lunch_Box1,0)+IF(S32="Yes",Lunch_Box1,0)+
IF(T32="Yes",DinnerA,0)+IF(U32="Yes",DinnerA,0)+IF(V32="Yes",DinnerA,0)+IF(W32="Yes",DinnerA,0)+IF(X32="Yes",DinnerA,0)+IF(Y32="Yes",DinnerA,0)+IF(Z32="Yes",DinnerA,0)+IF(AA32="Yes",DinnerA,0)+IF(AB32="Yes",DinnerA,0)))+
IF(G32="CAT B - Arena Sport Hotel Quba",
IF(H32="Yes",LunchB,0)+IF(I32="Yes",LunchB,0)+IF(J32="Yes",LunchB,0)+IF(K32="Yes",LunchB,0)+IF(L32="Yes",LunchB,0)+IF(M32="Yes",LunchB,0)+IF(N32="Yes",LunchB,0)+IF(O32="Yes",LunchB,0)+IF(P32="Yes",LunchB,0)+
IF(Q32="Yes",Lunch_Box1,0)+IF(R32="Yes",Lunch_Box1,0)+IF(S32="Yes",Lunch_Box1,0)+
IF(T32="Yes",DinnerB,0)+IF(U32="Yes",DinnerB,0)+IF(V32="Yes",DinnerB,0)+IF(W32="Yes",DinnerB,0)+IF(X32="Yes",DinnerB,0)+IF(Y32="Yes",DinnerB,0)+IF(Z32="Yes",DinnerB,0)+IF(AA32="Yes",DinnerB,0)+IF(AB32="Yes",DinnerB,0))+
IF(G32="CAT C - Deluxe Hotel Ganja",
IF(H32="Yes",LunchC,0)+IF(I32="Yes",LunchC,0)+IF(J32="Yes",LunchC,0)+IF(K32="Yes",LunchC,0)+IF(L32="Yes",LunchC,0)+IF(M32="Yes",LunchC,0)+IF(N32="Yes",LunchC,0)+IF(O32="Yes",LunchC,0)+IF(P32="Yes",LunchC,0)+
IF(Q32="Yes",Lunch_Box1,0)+IF(R32="Yes",Lunch_Box1,0)+IF(S32="Yes",Lunch_Box1,0)+
IF(T32="Yes",DinnerC,0)+IF(U32="Yes",DinnerC,0)+IF(V32="Yes",DinnerC,0)+IF(W32="Yes",DinnerC,0)+IF(X32="Yes",DinnerC,0)+IF(Y32="Yes",DinnerC,0)+IF(Z32="Yes",DinnerC,0)+IF(AA32="Yes",DinnerC,0)+IF(AB32="Yes",DinnerC,0)))</f>
        <v>0</v>
      </c>
      <c r="AD32" s="215"/>
      <c r="AE32" s="215"/>
      <c r="AF32" s="215"/>
      <c r="AG32" s="215"/>
    </row>
    <row r="33" spans="1:33" ht="21.75" customHeight="1">
      <c r="A33" s="215"/>
      <c r="B33" s="438">
        <f t="shared" si="0"/>
        <v>11</v>
      </c>
      <c r="C33" s="434">
        <f>'Hotel Competition Form'!C35</f>
        <v>0</v>
      </c>
      <c r="D33" s="439">
        <f>'Hotel Competition Form'!D35</f>
        <v>0</v>
      </c>
      <c r="E33" s="440">
        <f>'Hotel Competition Form'!E35</f>
        <v>0</v>
      </c>
      <c r="F33" s="441">
        <f>'Hotel Competition Form'!F35</f>
        <v>0</v>
      </c>
      <c r="G33" s="477">
        <f>'Hotel Competition Form'!Q35</f>
        <v>0</v>
      </c>
      <c r="H33" s="219"/>
      <c r="I33" s="220"/>
      <c r="J33" s="220"/>
      <c r="K33" s="292"/>
      <c r="L33" s="292"/>
      <c r="M33" s="292"/>
      <c r="N33" s="292"/>
      <c r="O33" s="292"/>
      <c r="P33" s="292"/>
      <c r="Q33" s="331"/>
      <c r="R33" s="256"/>
      <c r="S33" s="332"/>
      <c r="T33" s="483"/>
      <c r="U33" s="300"/>
      <c r="V33" s="221"/>
      <c r="W33" s="221"/>
      <c r="X33" s="221"/>
      <c r="Y33" s="221"/>
      <c r="Z33" s="221"/>
      <c r="AA33" s="221"/>
      <c r="AB33" s="376"/>
      <c r="AC33" s="443">
        <f>IF(ISBLANK(C33),"0€",IF(ISBLANK(G33),NON,
IF(G33="CAT A - Arena Grand Hotel Quba",
IF(H33="Yes",LunchA,0)+IF(I33="Yes",LunchA,0)+IF(J33="Yes",LunchA,0)+IF(K33="Yes",LunchA,0)+IF(L33="Yes",LunchA,0)+IF(M33="Yes",LunchA,0)+IF(N33="Yes",LunchA,0)+IF(O33="Yes",LunchA,0)+IF(P33="Yes",LunchA,0)+
IF(Q33="Yes",Lunch_Box1,0)+IF(R33="Yes",Lunch_Box1,0)+IF(S33="Yes",Lunch_Box1,0)+
IF(T33="Yes",DinnerA,0)+IF(U33="Yes",DinnerA,0)+IF(V33="Yes",DinnerA,0)+IF(W33="Yes",DinnerA,0)+IF(X33="Yes",DinnerA,0)+IF(Y33="Yes",DinnerA,0)+IF(Z33="Yes",DinnerA,0)+IF(AA33="Yes",DinnerA,0)+IF(AB33="Yes",DinnerA,0)))+
IF(G33="CAT B - Arena Sport Hotel Quba",
IF(H33="Yes",LunchB,0)+IF(I33="Yes",LunchB,0)+IF(J33="Yes",LunchB,0)+IF(K33="Yes",LunchB,0)+IF(L33="Yes",LunchB,0)+IF(M33="Yes",LunchB,0)+IF(N33="Yes",LunchB,0)+IF(O33="Yes",LunchB,0)+IF(P33="Yes",LunchB,0)+
IF(Q33="Yes",Lunch_Box1,0)+IF(R33="Yes",Lunch_Box1,0)+IF(S33="Yes",Lunch_Box1,0)+
IF(T33="Yes",DinnerB,0)+IF(U33="Yes",DinnerB,0)+IF(V33="Yes",DinnerB,0)+IF(W33="Yes",DinnerB,0)+IF(X33="Yes",DinnerB,0)+IF(Y33="Yes",DinnerB,0)+IF(Z33="Yes",DinnerB,0)+IF(AA33="Yes",DinnerB,0)+IF(AB33="Yes",DinnerB,0))+
IF(G33="CAT C - Deluxe Hotel Ganja",
IF(H33="Yes",LunchC,0)+IF(I33="Yes",LunchC,0)+IF(J33="Yes",LunchC,0)+IF(K33="Yes",LunchC,0)+IF(L33="Yes",LunchC,0)+IF(M33="Yes",LunchC,0)+IF(N33="Yes",LunchC,0)+IF(O33="Yes",LunchC,0)+IF(P33="Yes",LunchC,0)+
IF(Q33="Yes",Lunch_Box1,0)+IF(R33="Yes",Lunch_Box1,0)+IF(S33="Yes",Lunch_Box1,0)+
IF(T33="Yes",DinnerC,0)+IF(U33="Yes",DinnerC,0)+IF(V33="Yes",DinnerC,0)+IF(W33="Yes",DinnerC,0)+IF(X33="Yes",DinnerC,0)+IF(Y33="Yes",DinnerC,0)+IF(Z33="Yes",DinnerC,0)+IF(AA33="Yes",DinnerC,0)+IF(AB33="Yes",DinnerC,0)))</f>
        <v>0</v>
      </c>
      <c r="AD33" s="215"/>
      <c r="AE33" s="215"/>
      <c r="AF33" s="215"/>
      <c r="AG33" s="215"/>
    </row>
    <row r="34" spans="1:33" ht="21.75" customHeight="1">
      <c r="A34" s="215"/>
      <c r="B34" s="438">
        <f t="shared" si="0"/>
        <v>12</v>
      </c>
      <c r="C34" s="434">
        <f>'Hotel Competition Form'!C36</f>
        <v>0</v>
      </c>
      <c r="D34" s="439">
        <f>'Hotel Competition Form'!D36</f>
        <v>0</v>
      </c>
      <c r="E34" s="440">
        <f>'Hotel Competition Form'!E36</f>
        <v>0</v>
      </c>
      <c r="F34" s="441">
        <f>'Hotel Competition Form'!F36</f>
        <v>0</v>
      </c>
      <c r="G34" s="477">
        <f>'Hotel Competition Form'!Q36</f>
        <v>0</v>
      </c>
      <c r="H34" s="219"/>
      <c r="I34" s="220"/>
      <c r="J34" s="220"/>
      <c r="K34" s="292"/>
      <c r="L34" s="292"/>
      <c r="M34" s="292"/>
      <c r="N34" s="292"/>
      <c r="O34" s="292"/>
      <c r="P34" s="292"/>
      <c r="Q34" s="331"/>
      <c r="R34" s="256"/>
      <c r="S34" s="332"/>
      <c r="T34" s="483"/>
      <c r="U34" s="300"/>
      <c r="V34" s="221"/>
      <c r="W34" s="221"/>
      <c r="X34" s="221"/>
      <c r="Y34" s="221"/>
      <c r="Z34" s="221"/>
      <c r="AA34" s="221"/>
      <c r="AB34" s="376"/>
      <c r="AC34" s="443">
        <f>IF(ISBLANK(C34),"0€",IF(ISBLANK(G34),NON,
IF(G34="CAT A - Arena Grand Hotel Quba",
IF(H34="Yes",LunchA,0)+IF(I34="Yes",LunchA,0)+IF(J34="Yes",LunchA,0)+IF(K34="Yes",LunchA,0)+IF(L34="Yes",LunchA,0)+IF(M34="Yes",LunchA,0)+IF(N34="Yes",LunchA,0)+IF(O34="Yes",LunchA,0)+IF(P34="Yes",LunchA,0)+
IF(Q34="Yes",Lunch_Box1,0)+IF(R34="Yes",Lunch_Box1,0)+IF(S34="Yes",Lunch_Box1,0)+
IF(T34="Yes",DinnerA,0)+IF(U34="Yes",DinnerA,0)+IF(V34="Yes",DinnerA,0)+IF(W34="Yes",DinnerA,0)+IF(X34="Yes",DinnerA,0)+IF(Y34="Yes",DinnerA,0)+IF(Z34="Yes",DinnerA,0)+IF(AA34="Yes",DinnerA,0)+IF(AB34="Yes",DinnerA,0)))+
IF(G34="CAT B - Arena Sport Hotel Quba",
IF(H34="Yes",LunchB,0)+IF(I34="Yes",LunchB,0)+IF(J34="Yes",LunchB,0)+IF(K34="Yes",LunchB,0)+IF(L34="Yes",LunchB,0)+IF(M34="Yes",LunchB,0)+IF(N34="Yes",LunchB,0)+IF(O34="Yes",LunchB,0)+IF(P34="Yes",LunchB,0)+
IF(Q34="Yes",Lunch_Box1,0)+IF(R34="Yes",Lunch_Box1,0)+IF(S34="Yes",Lunch_Box1,0)+
IF(T34="Yes",DinnerB,0)+IF(U34="Yes",DinnerB,0)+IF(V34="Yes",DinnerB,0)+IF(W34="Yes",DinnerB,0)+IF(X34="Yes",DinnerB,0)+IF(Y34="Yes",DinnerB,0)+IF(Z34="Yes",DinnerB,0)+IF(AA34="Yes",DinnerB,0)+IF(AB34="Yes",DinnerB,0))+
IF(G34="CAT C - Deluxe Hotel Ganja",
IF(H34="Yes",LunchC,0)+IF(I34="Yes",LunchC,0)+IF(J34="Yes",LunchC,0)+IF(K34="Yes",LunchC,0)+IF(L34="Yes",LunchC,0)+IF(M34="Yes",LunchC,0)+IF(N34="Yes",LunchC,0)+IF(O34="Yes",LunchC,0)+IF(P34="Yes",LunchC,0)+
IF(Q34="Yes",Lunch_Box1,0)+IF(R34="Yes",Lunch_Box1,0)+IF(S34="Yes",Lunch_Box1,0)+
IF(T34="Yes",DinnerC,0)+IF(U34="Yes",DinnerC,0)+IF(V34="Yes",DinnerC,0)+IF(W34="Yes",DinnerC,0)+IF(X34="Yes",DinnerC,0)+IF(Y34="Yes",DinnerC,0)+IF(Z34="Yes",DinnerC,0)+IF(AA34="Yes",DinnerC,0)+IF(AB34="Yes",DinnerC,0)))</f>
        <v>0</v>
      </c>
      <c r="AD34" s="215"/>
      <c r="AE34" s="215"/>
      <c r="AF34" s="215"/>
      <c r="AG34" s="215"/>
    </row>
    <row r="35" spans="1:33" ht="21.75" customHeight="1">
      <c r="A35" s="215"/>
      <c r="B35" s="438">
        <f t="shared" si="0"/>
        <v>13</v>
      </c>
      <c r="C35" s="434">
        <f>'Hotel Competition Form'!C37</f>
        <v>0</v>
      </c>
      <c r="D35" s="439">
        <f>'Hotel Competition Form'!D37</f>
        <v>0</v>
      </c>
      <c r="E35" s="440">
        <f>'Hotel Competition Form'!E37</f>
        <v>0</v>
      </c>
      <c r="F35" s="441">
        <f>'Hotel Competition Form'!F37</f>
        <v>0</v>
      </c>
      <c r="G35" s="477">
        <f>'Hotel Competition Form'!Q37</f>
        <v>0</v>
      </c>
      <c r="H35" s="219"/>
      <c r="I35" s="220"/>
      <c r="J35" s="220"/>
      <c r="K35" s="292"/>
      <c r="L35" s="292"/>
      <c r="M35" s="292"/>
      <c r="N35" s="292"/>
      <c r="O35" s="292"/>
      <c r="P35" s="292"/>
      <c r="Q35" s="331"/>
      <c r="R35" s="256"/>
      <c r="S35" s="332"/>
      <c r="T35" s="483"/>
      <c r="U35" s="300"/>
      <c r="V35" s="221"/>
      <c r="W35" s="221"/>
      <c r="X35" s="221"/>
      <c r="Y35" s="221"/>
      <c r="Z35" s="221"/>
      <c r="AA35" s="221"/>
      <c r="AB35" s="376"/>
      <c r="AC35" s="443">
        <f>IF(ISBLANK(C35),"0€",IF(ISBLANK(G35),NON,
IF(G35="CAT A - Arena Grand Hotel Quba",
IF(H35="Yes",LunchA,0)+IF(I35="Yes",LunchA,0)+IF(J35="Yes",LunchA,0)+IF(K35="Yes",LunchA,0)+IF(L35="Yes",LunchA,0)+IF(M35="Yes",LunchA,0)+IF(N35="Yes",LunchA,0)+IF(O35="Yes",LunchA,0)+IF(P35="Yes",LunchA,0)+
IF(Q35="Yes",Lunch_Box1,0)+IF(R35="Yes",Lunch_Box1,0)+IF(S35="Yes",Lunch_Box1,0)+
IF(T35="Yes",DinnerA,0)+IF(U35="Yes",DinnerA,0)+IF(V35="Yes",DinnerA,0)+IF(W35="Yes",DinnerA,0)+IF(X35="Yes",DinnerA,0)+IF(Y35="Yes",DinnerA,0)+IF(Z35="Yes",DinnerA,0)+IF(AA35="Yes",DinnerA,0)+IF(AB35="Yes",DinnerA,0)))+
IF(G35="CAT B - Arena Sport Hotel Quba",
IF(H35="Yes",LunchB,0)+IF(I35="Yes",LunchB,0)+IF(J35="Yes",LunchB,0)+IF(K35="Yes",LunchB,0)+IF(L35="Yes",LunchB,0)+IF(M35="Yes",LunchB,0)+IF(N35="Yes",LunchB,0)+IF(O35="Yes",LunchB,0)+IF(P35="Yes",LunchB,0)+
IF(Q35="Yes",Lunch_Box1,0)+IF(R35="Yes",Lunch_Box1,0)+IF(S35="Yes",Lunch_Box1,0)+
IF(T35="Yes",DinnerB,0)+IF(U35="Yes",DinnerB,0)+IF(V35="Yes",DinnerB,0)+IF(W35="Yes",DinnerB,0)+IF(X35="Yes",DinnerB,0)+IF(Y35="Yes",DinnerB,0)+IF(Z35="Yes",DinnerB,0)+IF(AA35="Yes",DinnerB,0)+IF(AB35="Yes",DinnerB,0))+
IF(G35="CAT C - Deluxe Hotel Ganja",
IF(H35="Yes",LunchC,0)+IF(I35="Yes",LunchC,0)+IF(J35="Yes",LunchC,0)+IF(K35="Yes",LunchC,0)+IF(L35="Yes",LunchC,0)+IF(M35="Yes",LunchC,0)+IF(N35="Yes",LunchC,0)+IF(O35="Yes",LunchC,0)+IF(P35="Yes",LunchC,0)+
IF(Q35="Yes",Lunch_Box1,0)+IF(R35="Yes",Lunch_Box1,0)+IF(S35="Yes",Lunch_Box1,0)+
IF(T35="Yes",DinnerC,0)+IF(U35="Yes",DinnerC,0)+IF(V35="Yes",DinnerC,0)+IF(W35="Yes",DinnerC,0)+IF(X35="Yes",DinnerC,0)+IF(Y35="Yes",DinnerC,0)+IF(Z35="Yes",DinnerC,0)+IF(AA35="Yes",DinnerC,0)+IF(AB35="Yes",DinnerC,0)))</f>
        <v>0</v>
      </c>
      <c r="AD35" s="215"/>
      <c r="AE35" s="215"/>
      <c r="AF35" s="215"/>
      <c r="AG35" s="215"/>
    </row>
    <row r="36" spans="1:33" ht="21.75" customHeight="1">
      <c r="A36" s="215"/>
      <c r="B36" s="438">
        <f t="shared" si="0"/>
        <v>14</v>
      </c>
      <c r="C36" s="434">
        <f>'Hotel Competition Form'!C38</f>
        <v>0</v>
      </c>
      <c r="D36" s="439">
        <f>'Hotel Competition Form'!D38</f>
        <v>0</v>
      </c>
      <c r="E36" s="440">
        <f>'Hotel Competition Form'!E38</f>
        <v>0</v>
      </c>
      <c r="F36" s="441">
        <f>'Hotel Competition Form'!F38</f>
        <v>0</v>
      </c>
      <c r="G36" s="477">
        <f>'Hotel Competition Form'!Q38</f>
        <v>0</v>
      </c>
      <c r="H36" s="219"/>
      <c r="I36" s="220"/>
      <c r="J36" s="220"/>
      <c r="K36" s="292"/>
      <c r="L36" s="292"/>
      <c r="M36" s="292"/>
      <c r="N36" s="292"/>
      <c r="O36" s="292"/>
      <c r="P36" s="292"/>
      <c r="Q36" s="331"/>
      <c r="R36" s="256"/>
      <c r="S36" s="332"/>
      <c r="T36" s="483"/>
      <c r="U36" s="300"/>
      <c r="V36" s="221"/>
      <c r="W36" s="221"/>
      <c r="X36" s="221"/>
      <c r="Y36" s="221"/>
      <c r="Z36" s="221"/>
      <c r="AA36" s="221"/>
      <c r="AB36" s="376"/>
      <c r="AC36" s="443">
        <f>IF(ISBLANK(C36),"0€",IF(ISBLANK(G36),NON,
IF(G36="CAT A - Arena Grand Hotel Quba",
IF(H36="Yes",LunchA,0)+IF(I36="Yes",LunchA,0)+IF(J36="Yes",LunchA,0)+IF(K36="Yes",LunchA,0)+IF(L36="Yes",LunchA,0)+IF(M36="Yes",LunchA,0)+IF(N36="Yes",LunchA,0)+IF(O36="Yes",LunchA,0)+IF(P36="Yes",LunchA,0)+
IF(Q36="Yes",Lunch_Box1,0)+IF(R36="Yes",Lunch_Box1,0)+IF(S36="Yes",Lunch_Box1,0)+
IF(T36="Yes",DinnerA,0)+IF(U36="Yes",DinnerA,0)+IF(V36="Yes",DinnerA,0)+IF(W36="Yes",DinnerA,0)+IF(X36="Yes",DinnerA,0)+IF(Y36="Yes",DinnerA,0)+IF(Z36="Yes",DinnerA,0)+IF(AA36="Yes",DinnerA,0)+IF(AB36="Yes",DinnerA,0)))+
IF(G36="CAT B - Arena Sport Hotel Quba",
IF(H36="Yes",LunchB,0)+IF(I36="Yes",LunchB,0)+IF(J36="Yes",LunchB,0)+IF(K36="Yes",LunchB,0)+IF(L36="Yes",LunchB,0)+IF(M36="Yes",LunchB,0)+IF(N36="Yes",LunchB,0)+IF(O36="Yes",LunchB,0)+IF(P36="Yes",LunchB,0)+
IF(Q36="Yes",Lunch_Box1,0)+IF(R36="Yes",Lunch_Box1,0)+IF(S36="Yes",Lunch_Box1,0)+
IF(T36="Yes",DinnerB,0)+IF(U36="Yes",DinnerB,0)+IF(V36="Yes",DinnerB,0)+IF(W36="Yes",DinnerB,0)+IF(X36="Yes",DinnerB,0)+IF(Y36="Yes",DinnerB,0)+IF(Z36="Yes",DinnerB,0)+IF(AA36="Yes",DinnerB,0)+IF(AB36="Yes",DinnerB,0))+
IF(G36="CAT C - Deluxe Hotel Ganja",
IF(H36="Yes",LunchC,0)+IF(I36="Yes",LunchC,0)+IF(J36="Yes",LunchC,0)+IF(K36="Yes",LunchC,0)+IF(L36="Yes",LunchC,0)+IF(M36="Yes",LunchC,0)+IF(N36="Yes",LunchC,0)+IF(O36="Yes",LunchC,0)+IF(P36="Yes",LunchC,0)+
IF(Q36="Yes",Lunch_Box1,0)+IF(R36="Yes",Lunch_Box1,0)+IF(S36="Yes",Lunch_Box1,0)+
IF(T36="Yes",DinnerC,0)+IF(U36="Yes",DinnerC,0)+IF(V36="Yes",DinnerC,0)+IF(W36="Yes",DinnerC,0)+IF(X36="Yes",DinnerC,0)+IF(Y36="Yes",DinnerC,0)+IF(Z36="Yes",DinnerC,0)+IF(AA36="Yes",DinnerC,0)+IF(AB36="Yes",DinnerC,0)))</f>
        <v>0</v>
      </c>
      <c r="AD36" s="215"/>
      <c r="AE36" s="215"/>
      <c r="AF36" s="215"/>
      <c r="AG36" s="215"/>
    </row>
    <row r="37" spans="1:33" ht="21.75" customHeight="1">
      <c r="A37" s="215"/>
      <c r="B37" s="438">
        <f t="shared" si="0"/>
        <v>15</v>
      </c>
      <c r="C37" s="434">
        <f>'Hotel Competition Form'!C39</f>
        <v>0</v>
      </c>
      <c r="D37" s="439">
        <f>'Hotel Competition Form'!D39</f>
        <v>0</v>
      </c>
      <c r="E37" s="440">
        <f>'Hotel Competition Form'!E39</f>
        <v>0</v>
      </c>
      <c r="F37" s="441">
        <f>'Hotel Competition Form'!F39</f>
        <v>0</v>
      </c>
      <c r="G37" s="477">
        <f>'Hotel Competition Form'!Q39</f>
        <v>0</v>
      </c>
      <c r="H37" s="219"/>
      <c r="I37" s="220"/>
      <c r="J37" s="220"/>
      <c r="K37" s="292"/>
      <c r="L37" s="292"/>
      <c r="M37" s="292"/>
      <c r="N37" s="292"/>
      <c r="O37" s="292"/>
      <c r="P37" s="292"/>
      <c r="Q37" s="331"/>
      <c r="R37" s="256"/>
      <c r="S37" s="332"/>
      <c r="T37" s="483"/>
      <c r="U37" s="300"/>
      <c r="V37" s="221"/>
      <c r="W37" s="221"/>
      <c r="X37" s="221"/>
      <c r="Y37" s="221"/>
      <c r="Z37" s="221"/>
      <c r="AA37" s="221"/>
      <c r="AB37" s="376"/>
      <c r="AC37" s="443">
        <f>IF(ISBLANK(C37),"0€",IF(ISBLANK(G37),NON,
IF(G37="CAT A - Arena Grand Hotel Quba",
IF(H37="Yes",LunchA,0)+IF(I37="Yes",LunchA,0)+IF(J37="Yes",LunchA,0)+IF(K37="Yes",LunchA,0)+IF(L37="Yes",LunchA,0)+IF(M37="Yes",LunchA,0)+IF(N37="Yes",LunchA,0)+IF(O37="Yes",LunchA,0)+IF(P37="Yes",LunchA,0)+
IF(Q37="Yes",Lunch_Box1,0)+IF(R37="Yes",Lunch_Box1,0)+IF(S37="Yes",Lunch_Box1,0)+
IF(T37="Yes",DinnerA,0)+IF(U37="Yes",DinnerA,0)+IF(V37="Yes",DinnerA,0)+IF(W37="Yes",DinnerA,0)+IF(X37="Yes",DinnerA,0)+IF(Y37="Yes",DinnerA,0)+IF(Z37="Yes",DinnerA,0)+IF(AA37="Yes",DinnerA,0)+IF(AB37="Yes",DinnerA,0)))+
IF(G37="CAT B - Arena Sport Hotel Quba",
IF(H37="Yes",LunchB,0)+IF(I37="Yes",LunchB,0)+IF(J37="Yes",LunchB,0)+IF(K37="Yes",LunchB,0)+IF(L37="Yes",LunchB,0)+IF(M37="Yes",LunchB,0)+IF(N37="Yes",LunchB,0)+IF(O37="Yes",LunchB,0)+IF(P37="Yes",LunchB,0)+
IF(Q37="Yes",Lunch_Box1,0)+IF(R37="Yes",Lunch_Box1,0)+IF(S37="Yes",Lunch_Box1,0)+
IF(T37="Yes",DinnerB,0)+IF(U37="Yes",DinnerB,0)+IF(V37="Yes",DinnerB,0)+IF(W37="Yes",DinnerB,0)+IF(X37="Yes",DinnerB,0)+IF(Y37="Yes",DinnerB,0)+IF(Z37="Yes",DinnerB,0)+IF(AA37="Yes",DinnerB,0)+IF(AB37="Yes",DinnerB,0))+
IF(G37="CAT C - Deluxe Hotel Ganja",
IF(H37="Yes",LunchC,0)+IF(I37="Yes",LunchC,0)+IF(J37="Yes",LunchC,0)+IF(K37="Yes",LunchC,0)+IF(L37="Yes",LunchC,0)+IF(M37="Yes",LunchC,0)+IF(N37="Yes",LunchC,0)+IF(O37="Yes",LunchC,0)+IF(P37="Yes",LunchC,0)+
IF(Q37="Yes",Lunch_Box1,0)+IF(R37="Yes",Lunch_Box1,0)+IF(S37="Yes",Lunch_Box1,0)+
IF(T37="Yes",DinnerC,0)+IF(U37="Yes",DinnerC,0)+IF(V37="Yes",DinnerC,0)+IF(W37="Yes",DinnerC,0)+IF(X37="Yes",DinnerC,0)+IF(Y37="Yes",DinnerC,0)+IF(Z37="Yes",DinnerC,0)+IF(AA37="Yes",DinnerC,0)+IF(AB37="Yes",DinnerC,0)))</f>
        <v>0</v>
      </c>
      <c r="AD37" s="215"/>
      <c r="AE37" s="215"/>
      <c r="AF37" s="215"/>
      <c r="AG37" s="215"/>
    </row>
    <row r="38" spans="1:33" ht="21.75" customHeight="1">
      <c r="A38" s="215"/>
      <c r="B38" s="438">
        <f t="shared" si="0"/>
        <v>16</v>
      </c>
      <c r="C38" s="434">
        <f>'Hotel Competition Form'!C40</f>
        <v>0</v>
      </c>
      <c r="D38" s="439">
        <f>'Hotel Competition Form'!D40</f>
        <v>0</v>
      </c>
      <c r="E38" s="440">
        <f>'Hotel Competition Form'!E40</f>
        <v>0</v>
      </c>
      <c r="F38" s="441">
        <f>'Hotel Competition Form'!F40</f>
        <v>0</v>
      </c>
      <c r="G38" s="477">
        <f>'Hotel Competition Form'!Q40</f>
        <v>0</v>
      </c>
      <c r="H38" s="219"/>
      <c r="I38" s="220"/>
      <c r="J38" s="220"/>
      <c r="K38" s="292"/>
      <c r="L38" s="292"/>
      <c r="M38" s="292"/>
      <c r="N38" s="292"/>
      <c r="O38" s="292"/>
      <c r="P38" s="292"/>
      <c r="Q38" s="331"/>
      <c r="R38" s="256"/>
      <c r="S38" s="332"/>
      <c r="T38" s="483"/>
      <c r="U38" s="300"/>
      <c r="V38" s="221"/>
      <c r="W38" s="221"/>
      <c r="X38" s="221"/>
      <c r="Y38" s="221"/>
      <c r="Z38" s="221"/>
      <c r="AA38" s="221"/>
      <c r="AB38" s="376"/>
      <c r="AC38" s="443">
        <f>IF(ISBLANK(C38),"0€",IF(ISBLANK(G38),NON,
IF(G38="CAT A - Arena Grand Hotel Quba",
IF(H38="Yes",LunchA,0)+IF(I38="Yes",LunchA,0)+IF(J38="Yes",LunchA,0)+IF(K38="Yes",LunchA,0)+IF(L38="Yes",LunchA,0)+IF(M38="Yes",LunchA,0)+IF(N38="Yes",LunchA,0)+IF(O38="Yes",LunchA,0)+IF(P38="Yes",LunchA,0)+
IF(Q38="Yes",Lunch_Box1,0)+IF(R38="Yes",Lunch_Box1,0)+IF(S38="Yes",Lunch_Box1,0)+
IF(T38="Yes",DinnerA,0)+IF(U38="Yes",DinnerA,0)+IF(V38="Yes",DinnerA,0)+IF(W38="Yes",DinnerA,0)+IF(X38="Yes",DinnerA,0)+IF(Y38="Yes",DinnerA,0)+IF(Z38="Yes",DinnerA,0)+IF(AA38="Yes",DinnerA,0)+IF(AB38="Yes",DinnerA,0)))+
IF(G38="CAT B - Arena Sport Hotel Quba",
IF(H38="Yes",LunchB,0)+IF(I38="Yes",LunchB,0)+IF(J38="Yes",LunchB,0)+IF(K38="Yes",LunchB,0)+IF(L38="Yes",LunchB,0)+IF(M38="Yes",LunchB,0)+IF(N38="Yes",LunchB,0)+IF(O38="Yes",LunchB,0)+IF(P38="Yes",LunchB,0)+
IF(Q38="Yes",Lunch_Box1,0)+IF(R38="Yes",Lunch_Box1,0)+IF(S38="Yes",Lunch_Box1,0)+
IF(T38="Yes",DinnerB,0)+IF(U38="Yes",DinnerB,0)+IF(V38="Yes",DinnerB,0)+IF(W38="Yes",DinnerB,0)+IF(X38="Yes",DinnerB,0)+IF(Y38="Yes",DinnerB,0)+IF(Z38="Yes",DinnerB,0)+IF(AA38="Yes",DinnerB,0)+IF(AB38="Yes",DinnerB,0))+
IF(G38="CAT C - Deluxe Hotel Ganja",
IF(H38="Yes",LunchC,0)+IF(I38="Yes",LunchC,0)+IF(J38="Yes",LunchC,0)+IF(K38="Yes",LunchC,0)+IF(L38="Yes",LunchC,0)+IF(M38="Yes",LunchC,0)+IF(N38="Yes",LunchC,0)+IF(O38="Yes",LunchC,0)+IF(P38="Yes",LunchC,0)+
IF(Q38="Yes",Lunch_Box1,0)+IF(R38="Yes",Lunch_Box1,0)+IF(S38="Yes",Lunch_Box1,0)+
IF(T38="Yes",DinnerC,0)+IF(U38="Yes",DinnerC,0)+IF(V38="Yes",DinnerC,0)+IF(W38="Yes",DinnerC,0)+IF(X38="Yes",DinnerC,0)+IF(Y38="Yes",DinnerC,0)+IF(Z38="Yes",DinnerC,0)+IF(AA38="Yes",DinnerC,0)+IF(AB38="Yes",DinnerC,0)))</f>
        <v>0</v>
      </c>
      <c r="AD38" s="215"/>
      <c r="AE38" s="215"/>
      <c r="AF38" s="215"/>
      <c r="AG38" s="215"/>
    </row>
    <row r="39" spans="1:33" ht="21.75" customHeight="1">
      <c r="A39" s="215"/>
      <c r="B39" s="442">
        <f t="shared" si="0"/>
        <v>17</v>
      </c>
      <c r="C39" s="434">
        <f>'Hotel Competition Form'!C41</f>
        <v>0</v>
      </c>
      <c r="D39" s="439">
        <f>'Hotel Competition Form'!D41</f>
        <v>0</v>
      </c>
      <c r="E39" s="440">
        <f>'Hotel Competition Form'!E41</f>
        <v>0</v>
      </c>
      <c r="F39" s="441">
        <f>'Hotel Competition Form'!F41</f>
        <v>0</v>
      </c>
      <c r="G39" s="477">
        <f>'Hotel Competition Form'!Q41</f>
        <v>0</v>
      </c>
      <c r="H39" s="219"/>
      <c r="I39" s="220"/>
      <c r="J39" s="220"/>
      <c r="K39" s="292"/>
      <c r="L39" s="292"/>
      <c r="M39" s="292"/>
      <c r="N39" s="292"/>
      <c r="O39" s="292"/>
      <c r="P39" s="292"/>
      <c r="Q39" s="331"/>
      <c r="R39" s="256"/>
      <c r="S39" s="332"/>
      <c r="T39" s="483"/>
      <c r="U39" s="300"/>
      <c r="V39" s="221"/>
      <c r="W39" s="221"/>
      <c r="X39" s="221"/>
      <c r="Y39" s="221"/>
      <c r="Z39" s="221"/>
      <c r="AA39" s="221"/>
      <c r="AB39" s="376"/>
      <c r="AC39" s="443">
        <f>IF(ISBLANK(C39),"0€",IF(ISBLANK(G39),NON,
IF(G39="CAT A - Arena Grand Hotel Quba",
IF(H39="Yes",LunchA,0)+IF(I39="Yes",LunchA,0)+IF(J39="Yes",LunchA,0)+IF(K39="Yes",LunchA,0)+IF(L39="Yes",LunchA,0)+IF(M39="Yes",LunchA,0)+IF(N39="Yes",LunchA,0)+IF(O39="Yes",LunchA,0)+IF(P39="Yes",LunchA,0)+
IF(Q39="Yes",Lunch_Box1,0)+IF(R39="Yes",Lunch_Box1,0)+IF(S39="Yes",Lunch_Box1,0)+
IF(T39="Yes",DinnerA,0)+IF(U39="Yes",DinnerA,0)+IF(V39="Yes",DinnerA,0)+IF(W39="Yes",DinnerA,0)+IF(X39="Yes",DinnerA,0)+IF(Y39="Yes",DinnerA,0)+IF(Z39="Yes",DinnerA,0)+IF(AA39="Yes",DinnerA,0)+IF(AB39="Yes",DinnerA,0)))+
IF(G39="CAT B - Arena Sport Hotel Quba",
IF(H39="Yes",LunchB,0)+IF(I39="Yes",LunchB,0)+IF(J39="Yes",LunchB,0)+IF(K39="Yes",LunchB,0)+IF(L39="Yes",LunchB,0)+IF(M39="Yes",LunchB,0)+IF(N39="Yes",LunchB,0)+IF(O39="Yes",LunchB,0)+IF(P39="Yes",LunchB,0)+
IF(Q39="Yes",Lunch_Box1,0)+IF(R39="Yes",Lunch_Box1,0)+IF(S39="Yes",Lunch_Box1,0)+
IF(T39="Yes",DinnerB,0)+IF(U39="Yes",DinnerB,0)+IF(V39="Yes",DinnerB,0)+IF(W39="Yes",DinnerB,0)+IF(X39="Yes",DinnerB,0)+IF(Y39="Yes",DinnerB,0)+IF(Z39="Yes",DinnerB,0)+IF(AA39="Yes",DinnerB,0)+IF(AB39="Yes",DinnerB,0))+
IF(G39="CAT C - Deluxe Hotel Ganja",
IF(H39="Yes",LunchC,0)+IF(I39="Yes",LunchC,0)+IF(J39="Yes",LunchC,0)+IF(K39="Yes",LunchC,0)+IF(L39="Yes",LunchC,0)+IF(M39="Yes",LunchC,0)+IF(N39="Yes",LunchC,0)+IF(O39="Yes",LunchC,0)+IF(P39="Yes",LunchC,0)+
IF(Q39="Yes",Lunch_Box1,0)+IF(R39="Yes",Lunch_Box1,0)+IF(S39="Yes",Lunch_Box1,0)+
IF(T39="Yes",DinnerC,0)+IF(U39="Yes",DinnerC,0)+IF(V39="Yes",DinnerC,0)+IF(W39="Yes",DinnerC,0)+IF(X39="Yes",DinnerC,0)+IF(Y39="Yes",DinnerC,0)+IF(Z39="Yes",DinnerC,0)+IF(AA39="Yes",DinnerC,0)+IF(AB39="Yes",DinnerC,0)))</f>
        <v>0</v>
      </c>
      <c r="AD39" s="215"/>
      <c r="AE39" s="215"/>
      <c r="AF39" s="215"/>
      <c r="AG39" s="215"/>
    </row>
    <row r="40" spans="1:33" ht="21.75" customHeight="1">
      <c r="A40" s="215"/>
      <c r="B40" s="442">
        <f t="shared" si="0"/>
        <v>18</v>
      </c>
      <c r="C40" s="434">
        <f>'Hotel Competition Form'!C42</f>
        <v>0</v>
      </c>
      <c r="D40" s="439">
        <f>'Hotel Competition Form'!D42</f>
        <v>0</v>
      </c>
      <c r="E40" s="440">
        <f>'Hotel Competition Form'!E42</f>
        <v>0</v>
      </c>
      <c r="F40" s="441">
        <f>'Hotel Competition Form'!F42</f>
        <v>0</v>
      </c>
      <c r="G40" s="477">
        <f>'Hotel Competition Form'!Q42</f>
        <v>0</v>
      </c>
      <c r="H40" s="219"/>
      <c r="I40" s="220"/>
      <c r="J40" s="220"/>
      <c r="K40" s="292"/>
      <c r="L40" s="292"/>
      <c r="M40" s="292"/>
      <c r="N40" s="292"/>
      <c r="O40" s="292"/>
      <c r="P40" s="292"/>
      <c r="Q40" s="331"/>
      <c r="R40" s="256"/>
      <c r="S40" s="332"/>
      <c r="T40" s="483"/>
      <c r="U40" s="300"/>
      <c r="V40" s="221"/>
      <c r="W40" s="221"/>
      <c r="X40" s="221"/>
      <c r="Y40" s="221"/>
      <c r="Z40" s="221"/>
      <c r="AA40" s="221"/>
      <c r="AB40" s="376"/>
      <c r="AC40" s="443">
        <f>IF(ISBLANK(C40),"0€",IF(ISBLANK(G40),NON,
IF(G40="CAT A - Arena Grand Hotel Quba",
IF(H40="Yes",LunchA,0)+IF(I40="Yes",LunchA,0)+IF(J40="Yes",LunchA,0)+IF(K40="Yes",LunchA,0)+IF(L40="Yes",LunchA,0)+IF(M40="Yes",LunchA,0)+IF(N40="Yes",LunchA,0)+IF(O40="Yes",LunchA,0)+IF(P40="Yes",LunchA,0)+
IF(Q40="Yes",Lunch_Box1,0)+IF(R40="Yes",Lunch_Box1,0)+IF(S40="Yes",Lunch_Box1,0)+
IF(T40="Yes",DinnerA,0)+IF(U40="Yes",DinnerA,0)+IF(V40="Yes",DinnerA,0)+IF(W40="Yes",DinnerA,0)+IF(X40="Yes",DinnerA,0)+IF(Y40="Yes",DinnerA,0)+IF(Z40="Yes",DinnerA,0)+IF(AA40="Yes",DinnerA,0)+IF(AB40="Yes",DinnerA,0)))+
IF(G40="CAT B - Arena Sport Hotel Quba",
IF(H40="Yes",LunchB,0)+IF(I40="Yes",LunchB,0)+IF(J40="Yes",LunchB,0)+IF(K40="Yes",LunchB,0)+IF(L40="Yes",LunchB,0)+IF(M40="Yes",LunchB,0)+IF(N40="Yes",LunchB,0)+IF(O40="Yes",LunchB,0)+IF(P40="Yes",LunchB,0)+
IF(Q40="Yes",Lunch_Box1,0)+IF(R40="Yes",Lunch_Box1,0)+IF(S40="Yes",Lunch_Box1,0)+
IF(T40="Yes",DinnerB,0)+IF(U40="Yes",DinnerB,0)+IF(V40="Yes",DinnerB,0)+IF(W40="Yes",DinnerB,0)+IF(X40="Yes",DinnerB,0)+IF(Y40="Yes",DinnerB,0)+IF(Z40="Yes",DinnerB,0)+IF(AA40="Yes",DinnerB,0)+IF(AB40="Yes",DinnerB,0))+
IF(G40="CAT C - Deluxe Hotel Ganja",
IF(H40="Yes",LunchC,0)+IF(I40="Yes",LunchC,0)+IF(J40="Yes",LunchC,0)+IF(K40="Yes",LunchC,0)+IF(L40="Yes",LunchC,0)+IF(M40="Yes",LunchC,0)+IF(N40="Yes",LunchC,0)+IF(O40="Yes",LunchC,0)+IF(P40="Yes",LunchC,0)+
IF(Q40="Yes",Lunch_Box1,0)+IF(R40="Yes",Lunch_Box1,0)+IF(S40="Yes",Lunch_Box1,0)+
IF(T40="Yes",DinnerC,0)+IF(U40="Yes",DinnerC,0)+IF(V40="Yes",DinnerC,0)+IF(W40="Yes",DinnerC,0)+IF(X40="Yes",DinnerC,0)+IF(Y40="Yes",DinnerC,0)+IF(Z40="Yes",DinnerC,0)+IF(AA40="Yes",DinnerC,0)+IF(AB40="Yes",DinnerC,0)))</f>
        <v>0</v>
      </c>
      <c r="AD40" s="215"/>
      <c r="AE40" s="215"/>
      <c r="AF40" s="215"/>
      <c r="AG40" s="215"/>
    </row>
    <row r="41" spans="1:33" ht="21.75" customHeight="1">
      <c r="A41" s="215"/>
      <c r="B41" s="442">
        <f t="shared" si="0"/>
        <v>19</v>
      </c>
      <c r="C41" s="434">
        <f>'Hotel Competition Form'!C43</f>
        <v>0</v>
      </c>
      <c r="D41" s="439">
        <f>'Hotel Competition Form'!D43</f>
        <v>0</v>
      </c>
      <c r="E41" s="440">
        <f>'Hotel Competition Form'!E43</f>
        <v>0</v>
      </c>
      <c r="F41" s="441">
        <f>'Hotel Competition Form'!F43</f>
        <v>0</v>
      </c>
      <c r="G41" s="477">
        <f>'Hotel Competition Form'!Q43</f>
        <v>0</v>
      </c>
      <c r="H41" s="219"/>
      <c r="I41" s="220"/>
      <c r="J41" s="220"/>
      <c r="K41" s="292"/>
      <c r="L41" s="292"/>
      <c r="M41" s="292"/>
      <c r="N41" s="292"/>
      <c r="O41" s="292"/>
      <c r="P41" s="292"/>
      <c r="Q41" s="331"/>
      <c r="R41" s="256"/>
      <c r="S41" s="332"/>
      <c r="T41" s="483"/>
      <c r="U41" s="300"/>
      <c r="V41" s="221"/>
      <c r="W41" s="221"/>
      <c r="X41" s="221"/>
      <c r="Y41" s="221"/>
      <c r="Z41" s="221"/>
      <c r="AA41" s="221"/>
      <c r="AB41" s="376"/>
      <c r="AC41" s="443">
        <f>IF(ISBLANK(C41),"0€",IF(ISBLANK(G41),NON,
IF(G41="CAT A - Arena Grand Hotel Quba",
IF(H41="Yes",LunchA,0)+IF(I41="Yes",LunchA,0)+IF(J41="Yes",LunchA,0)+IF(K41="Yes",LunchA,0)+IF(L41="Yes",LunchA,0)+IF(M41="Yes",LunchA,0)+IF(N41="Yes",LunchA,0)+IF(O41="Yes",LunchA,0)+IF(P41="Yes",LunchA,0)+
IF(Q41="Yes",Lunch_Box1,0)+IF(R41="Yes",Lunch_Box1,0)+IF(S41="Yes",Lunch_Box1,0)+
IF(T41="Yes",DinnerA,0)+IF(U41="Yes",DinnerA,0)+IF(V41="Yes",DinnerA,0)+IF(W41="Yes",DinnerA,0)+IF(X41="Yes",DinnerA,0)+IF(Y41="Yes",DinnerA,0)+IF(Z41="Yes",DinnerA,0)+IF(AA41="Yes",DinnerA,0)+IF(AB41="Yes",DinnerA,0)))+
IF(G41="CAT B - Arena Sport Hotel Quba",
IF(H41="Yes",LunchB,0)+IF(I41="Yes",LunchB,0)+IF(J41="Yes",LunchB,0)+IF(K41="Yes",LunchB,0)+IF(L41="Yes",LunchB,0)+IF(M41="Yes",LunchB,0)+IF(N41="Yes",LunchB,0)+IF(O41="Yes",LunchB,0)+IF(P41="Yes",LunchB,0)+
IF(Q41="Yes",Lunch_Box1,0)+IF(R41="Yes",Lunch_Box1,0)+IF(S41="Yes",Lunch_Box1,0)+
IF(T41="Yes",DinnerB,0)+IF(U41="Yes",DinnerB,0)+IF(V41="Yes",DinnerB,0)+IF(W41="Yes",DinnerB,0)+IF(X41="Yes",DinnerB,0)+IF(Y41="Yes",DinnerB,0)+IF(Z41="Yes",DinnerB,0)+IF(AA41="Yes",DinnerB,0)+IF(AB41="Yes",DinnerB,0))+
IF(G41="CAT C - Deluxe Hotel Ganja",
IF(H41="Yes",LunchC,0)+IF(I41="Yes",LunchC,0)+IF(J41="Yes",LunchC,0)+IF(K41="Yes",LunchC,0)+IF(L41="Yes",LunchC,0)+IF(M41="Yes",LunchC,0)+IF(N41="Yes",LunchC,0)+IF(O41="Yes",LunchC,0)+IF(P41="Yes",LunchC,0)+
IF(Q41="Yes",Lunch_Box1,0)+IF(R41="Yes",Lunch_Box1,0)+IF(S41="Yes",Lunch_Box1,0)+
IF(T41="Yes",DinnerC,0)+IF(U41="Yes",DinnerC,0)+IF(V41="Yes",DinnerC,0)+IF(W41="Yes",DinnerC,0)+IF(X41="Yes",DinnerC,0)+IF(Y41="Yes",DinnerC,0)+IF(Z41="Yes",DinnerC,0)+IF(AA41="Yes",DinnerC,0)+IF(AB41="Yes",DinnerC,0)))</f>
        <v>0</v>
      </c>
      <c r="AD41" s="215"/>
      <c r="AE41" s="215"/>
      <c r="AF41" s="215"/>
      <c r="AG41" s="215"/>
    </row>
    <row r="42" spans="1:33" ht="21.75" customHeight="1">
      <c r="A42" s="215"/>
      <c r="B42" s="442">
        <f t="shared" si="0"/>
        <v>20</v>
      </c>
      <c r="C42" s="434">
        <f>'Hotel Competition Form'!C44</f>
        <v>0</v>
      </c>
      <c r="D42" s="439">
        <f>'Hotel Competition Form'!D44</f>
        <v>0</v>
      </c>
      <c r="E42" s="440">
        <f>'Hotel Competition Form'!E44</f>
        <v>0</v>
      </c>
      <c r="F42" s="441">
        <f>'Hotel Competition Form'!F44</f>
        <v>0</v>
      </c>
      <c r="G42" s="477">
        <f>'Hotel Competition Form'!Q44</f>
        <v>0</v>
      </c>
      <c r="H42" s="219"/>
      <c r="I42" s="220"/>
      <c r="J42" s="220"/>
      <c r="K42" s="292"/>
      <c r="L42" s="292"/>
      <c r="M42" s="292"/>
      <c r="N42" s="292"/>
      <c r="O42" s="292"/>
      <c r="P42" s="292"/>
      <c r="Q42" s="331"/>
      <c r="R42" s="256"/>
      <c r="S42" s="332"/>
      <c r="T42" s="483"/>
      <c r="U42" s="300"/>
      <c r="V42" s="221"/>
      <c r="W42" s="221"/>
      <c r="X42" s="221"/>
      <c r="Y42" s="221"/>
      <c r="Z42" s="221"/>
      <c r="AA42" s="221"/>
      <c r="AB42" s="376"/>
      <c r="AC42" s="443">
        <f>IF(ISBLANK(C42),"0€",IF(ISBLANK(G42),NON,
IF(G42="CAT A - Arena Grand Hotel Quba",
IF(H42="Yes",LunchA,0)+IF(I42="Yes",LunchA,0)+IF(J42="Yes",LunchA,0)+IF(K42="Yes",LunchA,0)+IF(L42="Yes",LunchA,0)+IF(M42="Yes",LunchA,0)+IF(N42="Yes",LunchA,0)+IF(O42="Yes",LunchA,0)+IF(P42="Yes",LunchA,0)+
IF(Q42="Yes",Lunch_Box1,0)+IF(R42="Yes",Lunch_Box1,0)+IF(S42="Yes",Lunch_Box1,0)+
IF(T42="Yes",DinnerA,0)+IF(U42="Yes",DinnerA,0)+IF(V42="Yes",DinnerA,0)+IF(W42="Yes",DinnerA,0)+IF(X42="Yes",DinnerA,0)+IF(Y42="Yes",DinnerA,0)+IF(Z42="Yes",DinnerA,0)+IF(AA42="Yes",DinnerA,0)+IF(AB42="Yes",DinnerA,0)))+
IF(G42="CAT B - Arena Sport Hotel Quba",
IF(H42="Yes",LunchB,0)+IF(I42="Yes",LunchB,0)+IF(J42="Yes",LunchB,0)+IF(K42="Yes",LunchB,0)+IF(L42="Yes",LunchB,0)+IF(M42="Yes",LunchB,0)+IF(N42="Yes",LunchB,0)+IF(O42="Yes",LunchB,0)+IF(P42="Yes",LunchB,0)+
IF(Q42="Yes",Lunch_Box1,0)+IF(R42="Yes",Lunch_Box1,0)+IF(S42="Yes",Lunch_Box1,0)+
IF(T42="Yes",DinnerB,0)+IF(U42="Yes",DinnerB,0)+IF(V42="Yes",DinnerB,0)+IF(W42="Yes",DinnerB,0)+IF(X42="Yes",DinnerB,0)+IF(Y42="Yes",DinnerB,0)+IF(Z42="Yes",DinnerB,0)+IF(AA42="Yes",DinnerB,0)+IF(AB42="Yes",DinnerB,0))+
IF(G42="CAT C - Deluxe Hotel Ganja",
IF(H42="Yes",LunchC,0)+IF(I42="Yes",LunchC,0)+IF(J42="Yes",LunchC,0)+IF(K42="Yes",LunchC,0)+IF(L42="Yes",LunchC,0)+IF(M42="Yes",LunchC,0)+IF(N42="Yes",LunchC,0)+IF(O42="Yes",LunchC,0)+IF(P42="Yes",LunchC,0)+
IF(Q42="Yes",Lunch_Box1,0)+IF(R42="Yes",Lunch_Box1,0)+IF(S42="Yes",Lunch_Box1,0)+
IF(T42="Yes",DinnerC,0)+IF(U42="Yes",DinnerC,0)+IF(V42="Yes",DinnerC,0)+IF(W42="Yes",DinnerC,0)+IF(X42="Yes",DinnerC,0)+IF(Y42="Yes",DinnerC,0)+IF(Z42="Yes",DinnerC,0)+IF(AA42="Yes",DinnerC,0)+IF(AB42="Yes",DinnerC,0)))</f>
        <v>0</v>
      </c>
      <c r="AD42" s="215"/>
      <c r="AE42" s="215"/>
      <c r="AF42" s="215"/>
      <c r="AG42" s="215"/>
    </row>
    <row r="43" spans="1:33" ht="21.75" customHeight="1">
      <c r="A43" s="215"/>
      <c r="B43" s="442">
        <f t="shared" si="0"/>
        <v>21</v>
      </c>
      <c r="C43" s="434">
        <f>'Hotel Competition Form'!C45</f>
        <v>0</v>
      </c>
      <c r="D43" s="439">
        <f>'Hotel Competition Form'!D45</f>
        <v>0</v>
      </c>
      <c r="E43" s="440">
        <f>'Hotel Competition Form'!E45</f>
        <v>0</v>
      </c>
      <c r="F43" s="441">
        <f>'Hotel Competition Form'!F45</f>
        <v>0</v>
      </c>
      <c r="G43" s="477">
        <f>'Hotel Competition Form'!Q45</f>
        <v>0</v>
      </c>
      <c r="H43" s="219"/>
      <c r="I43" s="220"/>
      <c r="J43" s="220"/>
      <c r="K43" s="292"/>
      <c r="L43" s="292"/>
      <c r="M43" s="292"/>
      <c r="N43" s="292"/>
      <c r="O43" s="292"/>
      <c r="P43" s="292"/>
      <c r="Q43" s="331"/>
      <c r="R43" s="256"/>
      <c r="S43" s="332"/>
      <c r="T43" s="483"/>
      <c r="U43" s="300"/>
      <c r="V43" s="221"/>
      <c r="W43" s="221"/>
      <c r="X43" s="221"/>
      <c r="Y43" s="221"/>
      <c r="Z43" s="221"/>
      <c r="AA43" s="221"/>
      <c r="AB43" s="376"/>
      <c r="AC43" s="443">
        <f>IF(ISBLANK(C43),"0€",IF(ISBLANK(G43),NON,
IF(G43="CAT A - Arena Grand Hotel Quba",
IF(H43="Yes",LunchA,0)+IF(I43="Yes",LunchA,0)+IF(J43="Yes",LunchA,0)+IF(K43="Yes",LunchA,0)+IF(L43="Yes",LunchA,0)+IF(M43="Yes",LunchA,0)+IF(N43="Yes",LunchA,0)+IF(O43="Yes",LunchA,0)+IF(P43="Yes",LunchA,0)+
IF(Q43="Yes",Lunch_Box1,0)+IF(R43="Yes",Lunch_Box1,0)+IF(S43="Yes",Lunch_Box1,0)+
IF(T43="Yes",DinnerA,0)+IF(U43="Yes",DinnerA,0)+IF(V43="Yes",DinnerA,0)+IF(W43="Yes",DinnerA,0)+IF(X43="Yes",DinnerA,0)+IF(Y43="Yes",DinnerA,0)+IF(Z43="Yes",DinnerA,0)+IF(AA43="Yes",DinnerA,0)+IF(AB43="Yes",DinnerA,0)))+
IF(G43="CAT B - Arena Sport Hotel Quba",
IF(H43="Yes",LunchB,0)+IF(I43="Yes",LunchB,0)+IF(J43="Yes",LunchB,0)+IF(K43="Yes",LunchB,0)+IF(L43="Yes",LunchB,0)+IF(M43="Yes",LunchB,0)+IF(N43="Yes",LunchB,0)+IF(O43="Yes",LunchB,0)+IF(P43="Yes",LunchB,0)+
IF(Q43="Yes",Lunch_Box1,0)+IF(R43="Yes",Lunch_Box1,0)+IF(S43="Yes",Lunch_Box1,0)+
IF(T43="Yes",DinnerB,0)+IF(U43="Yes",DinnerB,0)+IF(V43="Yes",DinnerB,0)+IF(W43="Yes",DinnerB,0)+IF(X43="Yes",DinnerB,0)+IF(Y43="Yes",DinnerB,0)+IF(Z43="Yes",DinnerB,0)+IF(AA43="Yes",DinnerB,0)+IF(AB43="Yes",DinnerB,0))+
IF(G43="CAT C - Deluxe Hotel Ganja",
IF(H43="Yes",LunchC,0)+IF(I43="Yes",LunchC,0)+IF(J43="Yes",LunchC,0)+IF(K43="Yes",LunchC,0)+IF(L43="Yes",LunchC,0)+IF(M43="Yes",LunchC,0)+IF(N43="Yes",LunchC,0)+IF(O43="Yes",LunchC,0)+IF(P43="Yes",LunchC,0)+
IF(Q43="Yes",Lunch_Box1,0)+IF(R43="Yes",Lunch_Box1,0)+IF(S43="Yes",Lunch_Box1,0)+
IF(T43="Yes",DinnerC,0)+IF(U43="Yes",DinnerC,0)+IF(V43="Yes",DinnerC,0)+IF(W43="Yes",DinnerC,0)+IF(X43="Yes",DinnerC,0)+IF(Y43="Yes",DinnerC,0)+IF(Z43="Yes",DinnerC,0)+IF(AA43="Yes",DinnerC,0)+IF(AB43="Yes",DinnerC,0)))</f>
        <v>0</v>
      </c>
      <c r="AD43" s="215"/>
      <c r="AE43" s="215"/>
      <c r="AF43" s="215"/>
      <c r="AG43" s="215"/>
    </row>
    <row r="44" spans="1:33" ht="21.75" customHeight="1">
      <c r="A44" s="215"/>
      <c r="B44" s="442">
        <f t="shared" si="0"/>
        <v>22</v>
      </c>
      <c r="C44" s="434">
        <f>'Hotel Competition Form'!C46</f>
        <v>0</v>
      </c>
      <c r="D44" s="439">
        <f>'Hotel Competition Form'!D46</f>
        <v>0</v>
      </c>
      <c r="E44" s="440">
        <f>'Hotel Competition Form'!E46</f>
        <v>0</v>
      </c>
      <c r="F44" s="441">
        <f>'Hotel Competition Form'!F46</f>
        <v>0</v>
      </c>
      <c r="G44" s="477">
        <f>'Hotel Competition Form'!Q46</f>
        <v>0</v>
      </c>
      <c r="H44" s="219"/>
      <c r="I44" s="220"/>
      <c r="J44" s="220"/>
      <c r="K44" s="292"/>
      <c r="L44" s="292"/>
      <c r="M44" s="292"/>
      <c r="N44" s="292"/>
      <c r="O44" s="292"/>
      <c r="P44" s="292"/>
      <c r="Q44" s="331"/>
      <c r="R44" s="256"/>
      <c r="S44" s="332"/>
      <c r="T44" s="483"/>
      <c r="U44" s="300"/>
      <c r="V44" s="221"/>
      <c r="W44" s="221"/>
      <c r="X44" s="221"/>
      <c r="Y44" s="221"/>
      <c r="Z44" s="221"/>
      <c r="AA44" s="221"/>
      <c r="AB44" s="376"/>
      <c r="AC44" s="443">
        <f>IF(ISBLANK(C44),"0€",IF(ISBLANK(G44),NON,
IF(G44="CAT A - Arena Grand Hotel Quba",
IF(H44="Yes",LunchA,0)+IF(I44="Yes",LunchA,0)+IF(J44="Yes",LunchA,0)+IF(K44="Yes",LunchA,0)+IF(L44="Yes",LunchA,0)+IF(M44="Yes",LunchA,0)+IF(N44="Yes",LunchA,0)+IF(O44="Yes",LunchA,0)+IF(P44="Yes",LunchA,0)+
IF(Q44="Yes",Lunch_Box1,0)+IF(R44="Yes",Lunch_Box1,0)+IF(S44="Yes",Lunch_Box1,0)+
IF(T44="Yes",DinnerA,0)+IF(U44="Yes",DinnerA,0)+IF(V44="Yes",DinnerA,0)+IF(W44="Yes",DinnerA,0)+IF(X44="Yes",DinnerA,0)+IF(Y44="Yes",DinnerA,0)+IF(Z44="Yes",DinnerA,0)+IF(AA44="Yes",DinnerA,0)+IF(AB44="Yes",DinnerA,0)))+
IF(G44="CAT B - Arena Sport Hotel Quba",
IF(H44="Yes",LunchB,0)+IF(I44="Yes",LunchB,0)+IF(J44="Yes",LunchB,0)+IF(K44="Yes",LunchB,0)+IF(L44="Yes",LunchB,0)+IF(M44="Yes",LunchB,0)+IF(N44="Yes",LunchB,0)+IF(O44="Yes",LunchB,0)+IF(P44="Yes",LunchB,0)+
IF(Q44="Yes",Lunch_Box1,0)+IF(R44="Yes",Lunch_Box1,0)+IF(S44="Yes",Lunch_Box1,0)+
IF(T44="Yes",DinnerB,0)+IF(U44="Yes",DinnerB,0)+IF(V44="Yes",DinnerB,0)+IF(W44="Yes",DinnerB,0)+IF(X44="Yes",DinnerB,0)+IF(Y44="Yes",DinnerB,0)+IF(Z44="Yes",DinnerB,0)+IF(AA44="Yes",DinnerB,0)+IF(AB44="Yes",DinnerB,0))+
IF(G44="CAT C - Deluxe Hotel Ganja",
IF(H44="Yes",LunchC,0)+IF(I44="Yes",LunchC,0)+IF(J44="Yes",LunchC,0)+IF(K44="Yes",LunchC,0)+IF(L44="Yes",LunchC,0)+IF(M44="Yes",LunchC,0)+IF(N44="Yes",LunchC,0)+IF(O44="Yes",LunchC,0)+IF(P44="Yes",LunchC,0)+
IF(Q44="Yes",Lunch_Box1,0)+IF(R44="Yes",Lunch_Box1,0)+IF(S44="Yes",Lunch_Box1,0)+
IF(T44="Yes",DinnerC,0)+IF(U44="Yes",DinnerC,0)+IF(V44="Yes",DinnerC,0)+IF(W44="Yes",DinnerC,0)+IF(X44="Yes",DinnerC,0)+IF(Y44="Yes",DinnerC,0)+IF(Z44="Yes",DinnerC,0)+IF(AA44="Yes",DinnerC,0)+IF(AB44="Yes",DinnerC,0)))</f>
        <v>0</v>
      </c>
      <c r="AD44" s="215"/>
      <c r="AE44" s="215"/>
      <c r="AF44" s="215"/>
      <c r="AG44" s="215"/>
    </row>
    <row r="45" spans="1:33" ht="21.75" customHeight="1">
      <c r="A45" s="215"/>
      <c r="B45" s="442">
        <f t="shared" si="0"/>
        <v>23</v>
      </c>
      <c r="C45" s="434">
        <f>'Hotel Competition Form'!C47</f>
        <v>0</v>
      </c>
      <c r="D45" s="439">
        <f>'Hotel Competition Form'!D47</f>
        <v>0</v>
      </c>
      <c r="E45" s="440">
        <f>'Hotel Competition Form'!E47</f>
        <v>0</v>
      </c>
      <c r="F45" s="441">
        <f>'Hotel Competition Form'!F47</f>
        <v>0</v>
      </c>
      <c r="G45" s="477">
        <f>'Hotel Competition Form'!Q47</f>
        <v>0</v>
      </c>
      <c r="H45" s="219"/>
      <c r="I45" s="220"/>
      <c r="J45" s="220"/>
      <c r="K45" s="292"/>
      <c r="L45" s="292"/>
      <c r="M45" s="292"/>
      <c r="N45" s="292"/>
      <c r="O45" s="292"/>
      <c r="P45" s="292"/>
      <c r="Q45" s="331"/>
      <c r="R45" s="256"/>
      <c r="S45" s="332"/>
      <c r="T45" s="483"/>
      <c r="U45" s="300"/>
      <c r="V45" s="221"/>
      <c r="W45" s="221"/>
      <c r="X45" s="221"/>
      <c r="Y45" s="221"/>
      <c r="Z45" s="221"/>
      <c r="AA45" s="221"/>
      <c r="AB45" s="376"/>
      <c r="AC45" s="443">
        <f>IF(ISBLANK(C45),"0€",IF(ISBLANK(G45),NON,
IF(G45="CAT A - Arena Grand Hotel Quba",
IF(H45="Yes",LunchA,0)+IF(I45="Yes",LunchA,0)+IF(J45="Yes",LunchA,0)+IF(K45="Yes",LunchA,0)+IF(L45="Yes",LunchA,0)+IF(M45="Yes",LunchA,0)+IF(N45="Yes",LunchA,0)+IF(O45="Yes",LunchA,0)+IF(P45="Yes",LunchA,0)+
IF(Q45="Yes",Lunch_Box1,0)+IF(R45="Yes",Lunch_Box1,0)+IF(S45="Yes",Lunch_Box1,0)+
IF(T45="Yes",DinnerA,0)+IF(U45="Yes",DinnerA,0)+IF(V45="Yes",DinnerA,0)+IF(W45="Yes",DinnerA,0)+IF(X45="Yes",DinnerA,0)+IF(Y45="Yes",DinnerA,0)+IF(Z45="Yes",DinnerA,0)+IF(AA45="Yes",DinnerA,0)+IF(AB45="Yes",DinnerA,0)))+
IF(G45="CAT B - Arena Sport Hotel Quba",
IF(H45="Yes",LunchB,0)+IF(I45="Yes",LunchB,0)+IF(J45="Yes",LunchB,0)+IF(K45="Yes",LunchB,0)+IF(L45="Yes",LunchB,0)+IF(M45="Yes",LunchB,0)+IF(N45="Yes",LunchB,0)+IF(O45="Yes",LunchB,0)+IF(P45="Yes",LunchB,0)+
IF(Q45="Yes",Lunch_Box1,0)+IF(R45="Yes",Lunch_Box1,0)+IF(S45="Yes",Lunch_Box1,0)+
IF(T45="Yes",DinnerB,0)+IF(U45="Yes",DinnerB,0)+IF(V45="Yes",DinnerB,0)+IF(W45="Yes",DinnerB,0)+IF(X45="Yes",DinnerB,0)+IF(Y45="Yes",DinnerB,0)+IF(Z45="Yes",DinnerB,0)+IF(AA45="Yes",DinnerB,0)+IF(AB45="Yes",DinnerB,0))+
IF(G45="CAT C - Deluxe Hotel Ganja",
IF(H45="Yes",LunchC,0)+IF(I45="Yes",LunchC,0)+IF(J45="Yes",LunchC,0)+IF(K45="Yes",LunchC,0)+IF(L45="Yes",LunchC,0)+IF(M45="Yes",LunchC,0)+IF(N45="Yes",LunchC,0)+IF(O45="Yes",LunchC,0)+IF(P45="Yes",LunchC,0)+
IF(Q45="Yes",Lunch_Box1,0)+IF(R45="Yes",Lunch_Box1,0)+IF(S45="Yes",Lunch_Box1,0)+
IF(T45="Yes",DinnerC,0)+IF(U45="Yes",DinnerC,0)+IF(V45="Yes",DinnerC,0)+IF(W45="Yes",DinnerC,0)+IF(X45="Yes",DinnerC,0)+IF(Y45="Yes",DinnerC,0)+IF(Z45="Yes",DinnerC,0)+IF(AA45="Yes",DinnerC,0)+IF(AB45="Yes",DinnerC,0)))</f>
        <v>0</v>
      </c>
      <c r="AD45" s="215"/>
      <c r="AE45" s="215"/>
      <c r="AF45" s="215"/>
      <c r="AG45" s="215"/>
    </row>
    <row r="46" spans="1:33" ht="21.75" customHeight="1">
      <c r="A46" s="215"/>
      <c r="B46" s="442">
        <f t="shared" si="0"/>
        <v>24</v>
      </c>
      <c r="C46" s="434">
        <f>'Hotel Competition Form'!C48</f>
        <v>0</v>
      </c>
      <c r="D46" s="439">
        <f>'Hotel Competition Form'!D48</f>
        <v>0</v>
      </c>
      <c r="E46" s="440">
        <f>'Hotel Competition Form'!E48</f>
        <v>0</v>
      </c>
      <c r="F46" s="441">
        <f>'Hotel Competition Form'!F48</f>
        <v>0</v>
      </c>
      <c r="G46" s="477">
        <f>'Hotel Competition Form'!Q48</f>
        <v>0</v>
      </c>
      <c r="H46" s="219"/>
      <c r="I46" s="220"/>
      <c r="J46" s="220"/>
      <c r="K46" s="292"/>
      <c r="L46" s="292"/>
      <c r="M46" s="292"/>
      <c r="N46" s="292"/>
      <c r="O46" s="292"/>
      <c r="P46" s="292"/>
      <c r="Q46" s="331"/>
      <c r="R46" s="256"/>
      <c r="S46" s="332"/>
      <c r="T46" s="483"/>
      <c r="U46" s="300"/>
      <c r="V46" s="221"/>
      <c r="W46" s="221"/>
      <c r="X46" s="221"/>
      <c r="Y46" s="221"/>
      <c r="Z46" s="221"/>
      <c r="AA46" s="221"/>
      <c r="AB46" s="376"/>
      <c r="AC46" s="443">
        <f>IF(ISBLANK(C46),"0€",IF(ISBLANK(G46),NON,
IF(G46="CAT A - Arena Grand Hotel Quba",
IF(H46="Yes",LunchA,0)+IF(I46="Yes",LunchA,0)+IF(J46="Yes",LunchA,0)+IF(K46="Yes",LunchA,0)+IF(L46="Yes",LunchA,0)+IF(M46="Yes",LunchA,0)+IF(N46="Yes",LunchA,0)+IF(O46="Yes",LunchA,0)+IF(P46="Yes",LunchA,0)+
IF(Q46="Yes",Lunch_Box1,0)+IF(R46="Yes",Lunch_Box1,0)+IF(S46="Yes",Lunch_Box1,0)+
IF(T46="Yes",DinnerA,0)+IF(U46="Yes",DinnerA,0)+IF(V46="Yes",DinnerA,0)+IF(W46="Yes",DinnerA,0)+IF(X46="Yes",DinnerA,0)+IF(Y46="Yes",DinnerA,0)+IF(Z46="Yes",DinnerA,0)+IF(AA46="Yes",DinnerA,0)+IF(AB46="Yes",DinnerA,0)))+
IF(G46="CAT B - Arena Sport Hotel Quba",
IF(H46="Yes",LunchB,0)+IF(I46="Yes",LunchB,0)+IF(J46="Yes",LunchB,0)+IF(K46="Yes",LunchB,0)+IF(L46="Yes",LunchB,0)+IF(M46="Yes",LunchB,0)+IF(N46="Yes",LunchB,0)+IF(O46="Yes",LunchB,0)+IF(P46="Yes",LunchB,0)+
IF(Q46="Yes",Lunch_Box1,0)+IF(R46="Yes",Lunch_Box1,0)+IF(S46="Yes",Lunch_Box1,0)+
IF(T46="Yes",DinnerB,0)+IF(U46="Yes",DinnerB,0)+IF(V46="Yes",DinnerB,0)+IF(W46="Yes",DinnerB,0)+IF(X46="Yes",DinnerB,0)+IF(Y46="Yes",DinnerB,0)+IF(Z46="Yes",DinnerB,0)+IF(AA46="Yes",DinnerB,0)+IF(AB46="Yes",DinnerB,0))+
IF(G46="CAT C - Deluxe Hotel Ganja",
IF(H46="Yes",LunchC,0)+IF(I46="Yes",LunchC,0)+IF(J46="Yes",LunchC,0)+IF(K46="Yes",LunchC,0)+IF(L46="Yes",LunchC,0)+IF(M46="Yes",LunchC,0)+IF(N46="Yes",LunchC,0)+IF(O46="Yes",LunchC,0)+IF(P46="Yes",LunchC,0)+
IF(Q46="Yes",Lunch_Box1,0)+IF(R46="Yes",Lunch_Box1,0)+IF(S46="Yes",Lunch_Box1,0)+
IF(T46="Yes",DinnerC,0)+IF(U46="Yes",DinnerC,0)+IF(V46="Yes",DinnerC,0)+IF(W46="Yes",DinnerC,0)+IF(X46="Yes",DinnerC,0)+IF(Y46="Yes",DinnerC,0)+IF(Z46="Yes",DinnerC,0)+IF(AA46="Yes",DinnerC,0)+IF(AB46="Yes",DinnerC,0)))</f>
        <v>0</v>
      </c>
      <c r="AD46" s="215"/>
      <c r="AE46" s="215"/>
      <c r="AF46" s="215"/>
      <c r="AG46" s="215"/>
    </row>
    <row r="47" spans="1:33" ht="21.75" customHeight="1">
      <c r="A47" s="215"/>
      <c r="B47" s="442">
        <f t="shared" si="0"/>
        <v>25</v>
      </c>
      <c r="C47" s="434">
        <f>'Hotel Competition Form'!C49</f>
        <v>0</v>
      </c>
      <c r="D47" s="439">
        <f>'Hotel Competition Form'!D49</f>
        <v>0</v>
      </c>
      <c r="E47" s="440">
        <f>'Hotel Competition Form'!E49</f>
        <v>0</v>
      </c>
      <c r="F47" s="441">
        <f>'Hotel Competition Form'!F49</f>
        <v>0</v>
      </c>
      <c r="G47" s="477">
        <f>'Hotel Competition Form'!Q49</f>
        <v>0</v>
      </c>
      <c r="H47" s="465"/>
      <c r="I47" s="466"/>
      <c r="J47" s="466"/>
      <c r="K47" s="467"/>
      <c r="L47" s="467"/>
      <c r="M47" s="467"/>
      <c r="N47" s="467"/>
      <c r="O47" s="467"/>
      <c r="P47" s="467"/>
      <c r="Q47" s="468"/>
      <c r="R47" s="469"/>
      <c r="S47" s="470"/>
      <c r="T47" s="484"/>
      <c r="U47" s="471"/>
      <c r="V47" s="472"/>
      <c r="W47" s="472"/>
      <c r="X47" s="472"/>
      <c r="Y47" s="472"/>
      <c r="Z47" s="472"/>
      <c r="AA47" s="472"/>
      <c r="AB47" s="473"/>
      <c r="AC47" s="443">
        <f>IF(ISBLANK(C47),"0€",IF(ISBLANK(G47),NON,
IF(G47="CAT A - Arena Grand Hotel Quba",
IF(H47="Yes",LunchA,0)+IF(I47="Yes",LunchA,0)+IF(J47="Yes",LunchA,0)+IF(K47="Yes",LunchA,0)+IF(L47="Yes",LunchA,0)+IF(M47="Yes",LunchA,0)+IF(N47="Yes",LunchA,0)+IF(O47="Yes",LunchA,0)+IF(P47="Yes",LunchA,0)+
IF(Q47="Yes",Lunch_Box1,0)+IF(R47="Yes",Lunch_Box1,0)+IF(S47="Yes",Lunch_Box1,0)+
IF(T47="Yes",DinnerA,0)+IF(U47="Yes",DinnerA,0)+IF(V47="Yes",DinnerA,0)+IF(W47="Yes",DinnerA,0)+IF(X47="Yes",DinnerA,0)+IF(Y47="Yes",DinnerA,0)+IF(Z47="Yes",DinnerA,0)+IF(AA47="Yes",DinnerA,0)+IF(AB47="Yes",DinnerA,0)))+
IF(G47="CAT B - Arena Sport Hotel Quba",
IF(H47="Yes",LunchB,0)+IF(I47="Yes",LunchB,0)+IF(J47="Yes",LunchB,0)+IF(K47="Yes",LunchB,0)+IF(L47="Yes",LunchB,0)+IF(M47="Yes",LunchB,0)+IF(N47="Yes",LunchB,0)+IF(O47="Yes",LunchB,0)+IF(P47="Yes",LunchB,0)+
IF(Q47="Yes",Lunch_Box1,0)+IF(R47="Yes",Lunch_Box1,0)+IF(S47="Yes",Lunch_Box1,0)+
IF(T47="Yes",DinnerB,0)+IF(U47="Yes",DinnerB,0)+IF(V47="Yes",DinnerB,0)+IF(W47="Yes",DinnerB,0)+IF(X47="Yes",DinnerB,0)+IF(Y47="Yes",DinnerB,0)+IF(Z47="Yes",DinnerB,0)+IF(AA47="Yes",DinnerB,0)+IF(AB47="Yes",DinnerB,0))+
IF(G47="CAT C - Deluxe Hotel Ganja",
IF(H47="Yes",LunchC,0)+IF(I47="Yes",LunchC,0)+IF(J47="Yes",LunchC,0)+IF(K47="Yes",LunchC,0)+IF(L47="Yes",LunchC,0)+IF(M47="Yes",LunchC,0)+IF(N47="Yes",LunchC,0)+IF(O47="Yes",LunchC,0)+IF(P47="Yes",LunchC,0)+
IF(Q47="Yes",Lunch_Box1,0)+IF(R47="Yes",Lunch_Box1,0)+IF(S47="Yes",Lunch_Box1,0)+
IF(T47="Yes",DinnerC,0)+IF(U47="Yes",DinnerC,0)+IF(V47="Yes",DinnerC,0)+IF(W47="Yes",DinnerC,0)+IF(X47="Yes",DinnerC,0)+IF(Y47="Yes",DinnerC,0)+IF(Z47="Yes",DinnerC,0)+IF(AA47="Yes",DinnerC,0)+IF(AB47="Yes",DinnerC,0)))</f>
        <v>0</v>
      </c>
      <c r="AD47" s="215"/>
      <c r="AE47" s="215"/>
      <c r="AF47" s="215"/>
      <c r="AG47" s="215"/>
    </row>
    <row r="48" spans="1:33" ht="21.75" customHeight="1">
      <c r="A48" s="215"/>
      <c r="B48" s="442">
        <f t="shared" si="0"/>
        <v>26</v>
      </c>
      <c r="C48" s="434">
        <f>'Hotel Competition Form'!C50</f>
        <v>0</v>
      </c>
      <c r="D48" s="439">
        <f>'Hotel Competition Form'!D50</f>
        <v>0</v>
      </c>
      <c r="E48" s="440">
        <f>'Hotel Competition Form'!E50</f>
        <v>0</v>
      </c>
      <c r="F48" s="441">
        <f>'Hotel Competition Form'!F50</f>
        <v>0</v>
      </c>
      <c r="G48" s="477">
        <f>'Hotel Competition Form'!Q50</f>
        <v>0</v>
      </c>
      <c r="H48" s="465"/>
      <c r="I48" s="466"/>
      <c r="J48" s="466"/>
      <c r="K48" s="467"/>
      <c r="L48" s="467"/>
      <c r="M48" s="467"/>
      <c r="N48" s="467"/>
      <c r="O48" s="467"/>
      <c r="P48" s="467"/>
      <c r="Q48" s="468"/>
      <c r="R48" s="469"/>
      <c r="S48" s="470"/>
      <c r="T48" s="484"/>
      <c r="U48" s="471"/>
      <c r="V48" s="472"/>
      <c r="W48" s="472"/>
      <c r="X48" s="472"/>
      <c r="Y48" s="472"/>
      <c r="Z48" s="472"/>
      <c r="AA48" s="472"/>
      <c r="AB48" s="473"/>
      <c r="AC48" s="443">
        <f>IF(ISBLANK(C48),"0€",IF(ISBLANK(G48),NON,
IF(G48="CAT A - Arena Grand Hotel Quba",
IF(H48="Yes",LunchA,0)+IF(I48="Yes",LunchA,0)+IF(J48="Yes",LunchA,0)+IF(K48="Yes",LunchA,0)+IF(L48="Yes",LunchA,0)+IF(M48="Yes",LunchA,0)+IF(N48="Yes",LunchA,0)+IF(O48="Yes",LunchA,0)+IF(P48="Yes",LunchA,0)+
IF(Q48="Yes",Lunch_Box1,0)+IF(R48="Yes",Lunch_Box1,0)+IF(S48="Yes",Lunch_Box1,0)+
IF(T48="Yes",DinnerA,0)+IF(U48="Yes",DinnerA,0)+IF(V48="Yes",DinnerA,0)+IF(W48="Yes",DinnerA,0)+IF(X48="Yes",DinnerA,0)+IF(Y48="Yes",DinnerA,0)+IF(Z48="Yes",DinnerA,0)+IF(AA48="Yes",DinnerA,0)+IF(AB48="Yes",DinnerA,0)))+
IF(G48="CAT B - Arena Sport Hotel Quba",
IF(H48="Yes",LunchB,0)+IF(I48="Yes",LunchB,0)+IF(J48="Yes",LunchB,0)+IF(K48="Yes",LunchB,0)+IF(L48="Yes",LunchB,0)+IF(M48="Yes",LunchB,0)+IF(N48="Yes",LunchB,0)+IF(O48="Yes",LunchB,0)+IF(P48="Yes",LunchB,0)+
IF(Q48="Yes",Lunch_Box1,0)+IF(R48="Yes",Lunch_Box1,0)+IF(S48="Yes",Lunch_Box1,0)+
IF(T48="Yes",DinnerB,0)+IF(U48="Yes",DinnerB,0)+IF(V48="Yes",DinnerB,0)+IF(W48="Yes",DinnerB,0)+IF(X48="Yes",DinnerB,0)+IF(Y48="Yes",DinnerB,0)+IF(Z48="Yes",DinnerB,0)+IF(AA48="Yes",DinnerB,0)+IF(AB48="Yes",DinnerB,0))+
IF(G48="CAT C - Deluxe Hotel Ganja",
IF(H48="Yes",LunchC,0)+IF(I48="Yes",LunchC,0)+IF(J48="Yes",LunchC,0)+IF(K48="Yes",LunchC,0)+IF(L48="Yes",LunchC,0)+IF(M48="Yes",LunchC,0)+IF(N48="Yes",LunchC,0)+IF(O48="Yes",LunchC,0)+IF(P48="Yes",LunchC,0)+
IF(Q48="Yes",Lunch_Box1,0)+IF(R48="Yes",Lunch_Box1,0)+IF(S48="Yes",Lunch_Box1,0)+
IF(T48="Yes",DinnerC,0)+IF(U48="Yes",DinnerC,0)+IF(V48="Yes",DinnerC,0)+IF(W48="Yes",DinnerC,0)+IF(X48="Yes",DinnerC,0)+IF(Y48="Yes",DinnerC,0)+IF(Z48="Yes",DinnerC,0)+IF(AA48="Yes",DinnerC,0)+IF(AB48="Yes",DinnerC,0)))</f>
        <v>0</v>
      </c>
      <c r="AD48" s="215"/>
      <c r="AE48" s="215"/>
      <c r="AF48" s="215"/>
      <c r="AG48" s="215"/>
    </row>
    <row r="49" spans="1:33" ht="21.75" customHeight="1">
      <c r="A49" s="215"/>
      <c r="B49" s="442">
        <f t="shared" si="0"/>
        <v>27</v>
      </c>
      <c r="C49" s="434">
        <f>'Hotel Competition Form'!C51</f>
        <v>0</v>
      </c>
      <c r="D49" s="439">
        <f>'Hotel Competition Form'!D51</f>
        <v>0</v>
      </c>
      <c r="E49" s="440">
        <f>'Hotel Competition Form'!E51</f>
        <v>0</v>
      </c>
      <c r="F49" s="441">
        <f>'Hotel Competition Form'!F51</f>
        <v>0</v>
      </c>
      <c r="G49" s="477">
        <f>'Hotel Competition Form'!Q51</f>
        <v>0</v>
      </c>
      <c r="H49" s="465"/>
      <c r="I49" s="466"/>
      <c r="J49" s="466"/>
      <c r="K49" s="467"/>
      <c r="L49" s="467"/>
      <c r="M49" s="467"/>
      <c r="N49" s="467"/>
      <c r="O49" s="467"/>
      <c r="P49" s="467"/>
      <c r="Q49" s="468"/>
      <c r="R49" s="469"/>
      <c r="S49" s="470"/>
      <c r="T49" s="484"/>
      <c r="U49" s="471"/>
      <c r="V49" s="472"/>
      <c r="W49" s="472"/>
      <c r="X49" s="472"/>
      <c r="Y49" s="472"/>
      <c r="Z49" s="472"/>
      <c r="AA49" s="472"/>
      <c r="AB49" s="473"/>
      <c r="AC49" s="443">
        <f>IF(ISBLANK(C49),"0€",IF(ISBLANK(G49),NON,
IF(G49="CAT A - Arena Grand Hotel Quba",
IF(H49="Yes",LunchA,0)+IF(I49="Yes",LunchA,0)+IF(J49="Yes",LunchA,0)+IF(K49="Yes",LunchA,0)+IF(L49="Yes",LunchA,0)+IF(M49="Yes",LunchA,0)+IF(N49="Yes",LunchA,0)+IF(O49="Yes",LunchA,0)+IF(P49="Yes",LunchA,0)+
IF(Q49="Yes",Lunch_Box1,0)+IF(R49="Yes",Lunch_Box1,0)+IF(S49="Yes",Lunch_Box1,0)+
IF(T49="Yes",DinnerA,0)+IF(U49="Yes",DinnerA,0)+IF(V49="Yes",DinnerA,0)+IF(W49="Yes",DinnerA,0)+IF(X49="Yes",DinnerA,0)+IF(Y49="Yes",DinnerA,0)+IF(Z49="Yes",DinnerA,0)+IF(AA49="Yes",DinnerA,0)+IF(AB49="Yes",DinnerA,0)))+
IF(G49="CAT B - Arena Sport Hotel Quba",
IF(H49="Yes",LunchB,0)+IF(I49="Yes",LunchB,0)+IF(J49="Yes",LunchB,0)+IF(K49="Yes",LunchB,0)+IF(L49="Yes",LunchB,0)+IF(M49="Yes",LunchB,0)+IF(N49="Yes",LunchB,0)+IF(O49="Yes",LunchB,0)+IF(P49="Yes",LunchB,0)+
IF(Q49="Yes",Lunch_Box1,0)+IF(R49="Yes",Lunch_Box1,0)+IF(S49="Yes",Lunch_Box1,0)+
IF(T49="Yes",DinnerB,0)+IF(U49="Yes",DinnerB,0)+IF(V49="Yes",DinnerB,0)+IF(W49="Yes",DinnerB,0)+IF(X49="Yes",DinnerB,0)+IF(Y49="Yes",DinnerB,0)+IF(Z49="Yes",DinnerB,0)+IF(AA49="Yes",DinnerB,0)+IF(AB49="Yes",DinnerB,0))+
IF(G49="CAT C - Deluxe Hotel Ganja",
IF(H49="Yes",LunchC,0)+IF(I49="Yes",LunchC,0)+IF(J49="Yes",LunchC,0)+IF(K49="Yes",LunchC,0)+IF(L49="Yes",LunchC,0)+IF(M49="Yes",LunchC,0)+IF(N49="Yes",LunchC,0)+IF(O49="Yes",LunchC,0)+IF(P49="Yes",LunchC,0)+
IF(Q49="Yes",Lunch_Box1,0)+IF(R49="Yes",Lunch_Box1,0)+IF(S49="Yes",Lunch_Box1,0)+
IF(T49="Yes",DinnerC,0)+IF(U49="Yes",DinnerC,0)+IF(V49="Yes",DinnerC,0)+IF(W49="Yes",DinnerC,0)+IF(X49="Yes",DinnerC,0)+IF(Y49="Yes",DinnerC,0)+IF(Z49="Yes",DinnerC,0)+IF(AA49="Yes",DinnerC,0)+IF(AB49="Yes",DinnerC,0)))</f>
        <v>0</v>
      </c>
      <c r="AD49" s="215"/>
      <c r="AE49" s="215"/>
      <c r="AF49" s="215"/>
      <c r="AG49" s="215"/>
    </row>
    <row r="50" spans="1:33" ht="21.75" customHeight="1">
      <c r="A50" s="215"/>
      <c r="B50" s="442">
        <f t="shared" si="0"/>
        <v>28</v>
      </c>
      <c r="C50" s="434">
        <f>'Hotel Competition Form'!C52</f>
        <v>0</v>
      </c>
      <c r="D50" s="439">
        <f>'Hotel Competition Form'!D52</f>
        <v>0</v>
      </c>
      <c r="E50" s="440">
        <f>'Hotel Competition Form'!E52</f>
        <v>0</v>
      </c>
      <c r="F50" s="441">
        <f>'Hotel Competition Form'!F52</f>
        <v>0</v>
      </c>
      <c r="G50" s="477">
        <f>'Hotel Competition Form'!Q52</f>
        <v>0</v>
      </c>
      <c r="H50" s="465"/>
      <c r="I50" s="466"/>
      <c r="J50" s="466"/>
      <c r="K50" s="467"/>
      <c r="L50" s="467"/>
      <c r="M50" s="467"/>
      <c r="N50" s="467"/>
      <c r="O50" s="467"/>
      <c r="P50" s="467"/>
      <c r="Q50" s="468"/>
      <c r="R50" s="469"/>
      <c r="S50" s="470"/>
      <c r="T50" s="484"/>
      <c r="U50" s="471"/>
      <c r="V50" s="472"/>
      <c r="W50" s="472"/>
      <c r="X50" s="472"/>
      <c r="Y50" s="472"/>
      <c r="Z50" s="472"/>
      <c r="AA50" s="472"/>
      <c r="AB50" s="473"/>
      <c r="AC50" s="443">
        <f>IF(ISBLANK(C50),"0€",IF(ISBLANK(G50),NON,
IF(G50="CAT A - Arena Grand Hotel Quba",
IF(H50="Yes",LunchA,0)+IF(I50="Yes",LunchA,0)+IF(J50="Yes",LunchA,0)+IF(K50="Yes",LunchA,0)+IF(L50="Yes",LunchA,0)+IF(M50="Yes",LunchA,0)+IF(N50="Yes",LunchA,0)+IF(O50="Yes",LunchA,0)+IF(P50="Yes",LunchA,0)+
IF(Q50="Yes",Lunch_Box1,0)+IF(R50="Yes",Lunch_Box1,0)+IF(S50="Yes",Lunch_Box1,0)+
IF(T50="Yes",DinnerA,0)+IF(U50="Yes",DinnerA,0)+IF(V50="Yes",DinnerA,0)+IF(W50="Yes",DinnerA,0)+IF(X50="Yes",DinnerA,0)+IF(Y50="Yes",DinnerA,0)+IF(Z50="Yes",DinnerA,0)+IF(AA50="Yes",DinnerA,0)+IF(AB50="Yes",DinnerA,0)))+
IF(G50="CAT B - Arena Sport Hotel Quba",
IF(H50="Yes",LunchB,0)+IF(I50="Yes",LunchB,0)+IF(J50="Yes",LunchB,0)+IF(K50="Yes",LunchB,0)+IF(L50="Yes",LunchB,0)+IF(M50="Yes",LunchB,0)+IF(N50="Yes",LunchB,0)+IF(O50="Yes",LunchB,0)+IF(P50="Yes",LunchB,0)+
IF(Q50="Yes",Lunch_Box1,0)+IF(R50="Yes",Lunch_Box1,0)+IF(S50="Yes",Lunch_Box1,0)+
IF(T50="Yes",DinnerB,0)+IF(U50="Yes",DinnerB,0)+IF(V50="Yes",DinnerB,0)+IF(W50="Yes",DinnerB,0)+IF(X50="Yes",DinnerB,0)+IF(Y50="Yes",DinnerB,0)+IF(Z50="Yes",DinnerB,0)+IF(AA50="Yes",DinnerB,0)+IF(AB50="Yes",DinnerB,0))+
IF(G50="CAT C - Deluxe Hotel Ganja",
IF(H50="Yes",LunchC,0)+IF(I50="Yes",LunchC,0)+IF(J50="Yes",LunchC,0)+IF(K50="Yes",LunchC,0)+IF(L50="Yes",LunchC,0)+IF(M50="Yes",LunchC,0)+IF(N50="Yes",LunchC,0)+IF(O50="Yes",LunchC,0)+IF(P50="Yes",LunchC,0)+
IF(Q50="Yes",Lunch_Box1,0)+IF(R50="Yes",Lunch_Box1,0)+IF(S50="Yes",Lunch_Box1,0)+
IF(T50="Yes",DinnerC,0)+IF(U50="Yes",DinnerC,0)+IF(V50="Yes",DinnerC,0)+IF(W50="Yes",DinnerC,0)+IF(X50="Yes",DinnerC,0)+IF(Y50="Yes",DinnerC,0)+IF(Z50="Yes",DinnerC,0)+IF(AA50="Yes",DinnerC,0)+IF(AB50="Yes",DinnerC,0)))</f>
        <v>0</v>
      </c>
      <c r="AD50" s="215"/>
      <c r="AE50" s="215"/>
      <c r="AF50" s="215"/>
      <c r="AG50" s="215"/>
    </row>
    <row r="51" spans="1:33" ht="21.75" customHeight="1">
      <c r="A51" s="215"/>
      <c r="B51" s="442">
        <f t="shared" si="0"/>
        <v>29</v>
      </c>
      <c r="C51" s="434">
        <f>'Hotel Competition Form'!C53</f>
        <v>0</v>
      </c>
      <c r="D51" s="439">
        <f>'Hotel Competition Form'!D53</f>
        <v>0</v>
      </c>
      <c r="E51" s="440">
        <f>'Hotel Competition Form'!E53</f>
        <v>0</v>
      </c>
      <c r="F51" s="441">
        <f>'Hotel Competition Form'!F53</f>
        <v>0</v>
      </c>
      <c r="G51" s="477">
        <f>'Hotel Competition Form'!Q53</f>
        <v>0</v>
      </c>
      <c r="H51" s="465"/>
      <c r="I51" s="466"/>
      <c r="J51" s="466"/>
      <c r="K51" s="467"/>
      <c r="L51" s="467"/>
      <c r="M51" s="467"/>
      <c r="N51" s="467"/>
      <c r="O51" s="467"/>
      <c r="P51" s="467"/>
      <c r="Q51" s="468"/>
      <c r="R51" s="469"/>
      <c r="S51" s="470"/>
      <c r="T51" s="484"/>
      <c r="U51" s="471"/>
      <c r="V51" s="472"/>
      <c r="W51" s="472"/>
      <c r="X51" s="472"/>
      <c r="Y51" s="472"/>
      <c r="Z51" s="472"/>
      <c r="AA51" s="472"/>
      <c r="AB51" s="473"/>
      <c r="AC51" s="443">
        <f>IF(ISBLANK(C51),"0€",IF(ISBLANK(G51),NON,
IF(G51="CAT A - Arena Grand Hotel Quba",
IF(H51="Yes",LunchA,0)+IF(I51="Yes",LunchA,0)+IF(J51="Yes",LunchA,0)+IF(K51="Yes",LunchA,0)+IF(L51="Yes",LunchA,0)+IF(M51="Yes",LunchA,0)+IF(N51="Yes",LunchA,0)+IF(O51="Yes",LunchA,0)+IF(P51="Yes",LunchA,0)+
IF(Q51="Yes",Lunch_Box1,0)+IF(R51="Yes",Lunch_Box1,0)+IF(S51="Yes",Lunch_Box1,0)+
IF(T51="Yes",DinnerA,0)+IF(U51="Yes",DinnerA,0)+IF(V51="Yes",DinnerA,0)+IF(W51="Yes",DinnerA,0)+IF(X51="Yes",DinnerA,0)+IF(Y51="Yes",DinnerA,0)+IF(Z51="Yes",DinnerA,0)+IF(AA51="Yes",DinnerA,0)+IF(AB51="Yes",DinnerA,0)))+
IF(G51="CAT B - Arena Sport Hotel Quba",
IF(H51="Yes",LunchB,0)+IF(I51="Yes",LunchB,0)+IF(J51="Yes",LunchB,0)+IF(K51="Yes",LunchB,0)+IF(L51="Yes",LunchB,0)+IF(M51="Yes",LunchB,0)+IF(N51="Yes",LunchB,0)+IF(O51="Yes",LunchB,0)+IF(P51="Yes",LunchB,0)+
IF(Q51="Yes",Lunch_Box1,0)+IF(R51="Yes",Lunch_Box1,0)+IF(S51="Yes",Lunch_Box1,0)+
IF(T51="Yes",DinnerB,0)+IF(U51="Yes",DinnerB,0)+IF(V51="Yes",DinnerB,0)+IF(W51="Yes",DinnerB,0)+IF(X51="Yes",DinnerB,0)+IF(Y51="Yes",DinnerB,0)+IF(Z51="Yes",DinnerB,0)+IF(AA51="Yes",DinnerB,0)+IF(AB51="Yes",DinnerB,0))+
IF(G51="CAT C - Deluxe Hotel Ganja",
IF(H51="Yes",LunchC,0)+IF(I51="Yes",LunchC,0)+IF(J51="Yes",LunchC,0)+IF(K51="Yes",LunchC,0)+IF(L51="Yes",LunchC,0)+IF(M51="Yes",LunchC,0)+IF(N51="Yes",LunchC,0)+IF(O51="Yes",LunchC,0)+IF(P51="Yes",LunchC,0)+
IF(Q51="Yes",Lunch_Box1,0)+IF(R51="Yes",Lunch_Box1,0)+IF(S51="Yes",Lunch_Box1,0)+
IF(T51="Yes",DinnerC,0)+IF(U51="Yes",DinnerC,0)+IF(V51="Yes",DinnerC,0)+IF(W51="Yes",DinnerC,0)+IF(X51="Yes",DinnerC,0)+IF(Y51="Yes",DinnerC,0)+IF(Z51="Yes",DinnerC,0)+IF(AA51="Yes",DinnerC,0)+IF(AB51="Yes",DinnerC,0)))</f>
        <v>0</v>
      </c>
      <c r="AD51" s="215"/>
      <c r="AE51" s="215"/>
      <c r="AF51" s="215"/>
      <c r="AG51" s="215"/>
    </row>
    <row r="52" spans="1:33" ht="21.75" customHeight="1">
      <c r="A52" s="215"/>
      <c r="B52" s="442">
        <f t="shared" si="0"/>
        <v>30</v>
      </c>
      <c r="C52" s="434">
        <f>'Hotel Competition Form'!C54</f>
        <v>0</v>
      </c>
      <c r="D52" s="439">
        <f>'Hotel Competition Form'!D54</f>
        <v>0</v>
      </c>
      <c r="E52" s="440">
        <f>'Hotel Competition Form'!E54</f>
        <v>0</v>
      </c>
      <c r="F52" s="441">
        <f>'Hotel Competition Form'!F54</f>
        <v>0</v>
      </c>
      <c r="G52" s="477">
        <f>'Hotel Competition Form'!Q54</f>
        <v>0</v>
      </c>
      <c r="H52" s="465"/>
      <c r="I52" s="466"/>
      <c r="J52" s="466"/>
      <c r="K52" s="467"/>
      <c r="L52" s="467"/>
      <c r="M52" s="467"/>
      <c r="N52" s="467"/>
      <c r="O52" s="467"/>
      <c r="P52" s="467"/>
      <c r="Q52" s="468"/>
      <c r="R52" s="469"/>
      <c r="S52" s="470"/>
      <c r="T52" s="484"/>
      <c r="U52" s="471"/>
      <c r="V52" s="472"/>
      <c r="W52" s="472"/>
      <c r="X52" s="472"/>
      <c r="Y52" s="472"/>
      <c r="Z52" s="472"/>
      <c r="AA52" s="472"/>
      <c r="AB52" s="473"/>
      <c r="AC52" s="443">
        <f>IF(ISBLANK(C52),"0€",IF(ISBLANK(G52),NON,
IF(G52="CAT A - Arena Grand Hotel Quba",
IF(H52="Yes",LunchA,0)+IF(I52="Yes",LunchA,0)+IF(J52="Yes",LunchA,0)+IF(K52="Yes",LunchA,0)+IF(L52="Yes",LunchA,0)+IF(M52="Yes",LunchA,0)+IF(N52="Yes",LunchA,0)+IF(O52="Yes",LunchA,0)+IF(P52="Yes",LunchA,0)+
IF(Q52="Yes",Lunch_Box1,0)+IF(R52="Yes",Lunch_Box1,0)+IF(S52="Yes",Lunch_Box1,0)+
IF(T52="Yes",DinnerA,0)+IF(U52="Yes",DinnerA,0)+IF(V52="Yes",DinnerA,0)+IF(W52="Yes",DinnerA,0)+IF(X52="Yes",DinnerA,0)+IF(Y52="Yes",DinnerA,0)+IF(Z52="Yes",DinnerA,0)+IF(AA52="Yes",DinnerA,0)+IF(AB52="Yes",DinnerA,0)))+
IF(G52="CAT B - Arena Sport Hotel Quba",
IF(H52="Yes",LunchB,0)+IF(I52="Yes",LunchB,0)+IF(J52="Yes",LunchB,0)+IF(K52="Yes",LunchB,0)+IF(L52="Yes",LunchB,0)+IF(M52="Yes",LunchB,0)+IF(N52="Yes",LunchB,0)+IF(O52="Yes",LunchB,0)+IF(P52="Yes",LunchB,0)+
IF(Q52="Yes",Lunch_Box1,0)+IF(R52="Yes",Lunch_Box1,0)+IF(S52="Yes",Lunch_Box1,0)+
IF(T52="Yes",DinnerB,0)+IF(U52="Yes",DinnerB,0)+IF(V52="Yes",DinnerB,0)+IF(W52="Yes",DinnerB,0)+IF(X52="Yes",DinnerB,0)+IF(Y52="Yes",DinnerB,0)+IF(Z52="Yes",DinnerB,0)+IF(AA52="Yes",DinnerB,0)+IF(AB52="Yes",DinnerB,0))+
IF(G52="CAT C - Deluxe Hotel Ganja",
IF(H52="Yes",LunchC,0)+IF(I52="Yes",LunchC,0)+IF(J52="Yes",LunchC,0)+IF(K52="Yes",LunchC,0)+IF(L52="Yes",LunchC,0)+IF(M52="Yes",LunchC,0)+IF(N52="Yes",LunchC,0)+IF(O52="Yes",LunchC,0)+IF(P52="Yes",LunchC,0)+
IF(Q52="Yes",Lunch_Box1,0)+IF(R52="Yes",Lunch_Box1,0)+IF(S52="Yes",Lunch_Box1,0)+
IF(T52="Yes",DinnerC,0)+IF(U52="Yes",DinnerC,0)+IF(V52="Yes",DinnerC,0)+IF(W52="Yes",DinnerC,0)+IF(X52="Yes",DinnerC,0)+IF(Y52="Yes",DinnerC,0)+IF(Z52="Yes",DinnerC,0)+IF(AA52="Yes",DinnerC,0)+IF(AB52="Yes",DinnerC,0)))</f>
        <v>0</v>
      </c>
      <c r="AD52" s="215"/>
      <c r="AE52" s="215"/>
      <c r="AF52" s="215"/>
      <c r="AG52" s="215"/>
    </row>
    <row r="53" spans="1:33" ht="21.75" customHeight="1">
      <c r="A53" s="215"/>
      <c r="B53" s="442">
        <f t="shared" si="0"/>
        <v>31</v>
      </c>
      <c r="C53" s="434">
        <f>'Hotel Competition Form'!C55</f>
        <v>0</v>
      </c>
      <c r="D53" s="439">
        <f>'Hotel Competition Form'!D55</f>
        <v>0</v>
      </c>
      <c r="E53" s="440">
        <f>'Hotel Competition Form'!E55</f>
        <v>0</v>
      </c>
      <c r="F53" s="441">
        <f>'Hotel Competition Form'!F55</f>
        <v>0</v>
      </c>
      <c r="G53" s="477">
        <f>'Hotel Competition Form'!Q55</f>
        <v>0</v>
      </c>
      <c r="H53" s="465"/>
      <c r="I53" s="466"/>
      <c r="J53" s="466"/>
      <c r="K53" s="467"/>
      <c r="L53" s="467"/>
      <c r="M53" s="467"/>
      <c r="N53" s="467"/>
      <c r="O53" s="467"/>
      <c r="P53" s="467"/>
      <c r="Q53" s="468"/>
      <c r="R53" s="469"/>
      <c r="S53" s="470"/>
      <c r="T53" s="484"/>
      <c r="U53" s="471"/>
      <c r="V53" s="472"/>
      <c r="W53" s="472"/>
      <c r="X53" s="472"/>
      <c r="Y53" s="472"/>
      <c r="Z53" s="472"/>
      <c r="AA53" s="472"/>
      <c r="AB53" s="473"/>
      <c r="AC53" s="443">
        <f>IF(ISBLANK(C53),"0€",IF(ISBLANK(G53),NON,
IF(G53="CAT A - Arena Grand Hotel Quba",
IF(H53="Yes",LunchA,0)+IF(I53="Yes",LunchA,0)+IF(J53="Yes",LunchA,0)+IF(K53="Yes",LunchA,0)+IF(L53="Yes",LunchA,0)+IF(M53="Yes",LunchA,0)+IF(N53="Yes",LunchA,0)+IF(O53="Yes",LunchA,0)+IF(P53="Yes",LunchA,0)+
IF(Q53="Yes",Lunch_Box1,0)+IF(R53="Yes",Lunch_Box1,0)+IF(S53="Yes",Lunch_Box1,0)+
IF(T53="Yes",DinnerA,0)+IF(U53="Yes",DinnerA,0)+IF(V53="Yes",DinnerA,0)+IF(W53="Yes",DinnerA,0)+IF(X53="Yes",DinnerA,0)+IF(Y53="Yes",DinnerA,0)+IF(Z53="Yes",DinnerA,0)+IF(AA53="Yes",DinnerA,0)+IF(AB53="Yes",DinnerA,0)))+
IF(G53="CAT B - Arena Sport Hotel Quba",
IF(H53="Yes",LunchB,0)+IF(I53="Yes",LunchB,0)+IF(J53="Yes",LunchB,0)+IF(K53="Yes",LunchB,0)+IF(L53="Yes",LunchB,0)+IF(M53="Yes",LunchB,0)+IF(N53="Yes",LunchB,0)+IF(O53="Yes",LunchB,0)+IF(P53="Yes",LunchB,0)+
IF(Q53="Yes",Lunch_Box1,0)+IF(R53="Yes",Lunch_Box1,0)+IF(S53="Yes",Lunch_Box1,0)+
IF(T53="Yes",DinnerB,0)+IF(U53="Yes",DinnerB,0)+IF(V53="Yes",DinnerB,0)+IF(W53="Yes",DinnerB,0)+IF(X53="Yes",DinnerB,0)+IF(Y53="Yes",DinnerB,0)+IF(Z53="Yes",DinnerB,0)+IF(AA53="Yes",DinnerB,0)+IF(AB53="Yes",DinnerB,0))+
IF(G53="CAT C - Deluxe Hotel Ganja",
IF(H53="Yes",LunchC,0)+IF(I53="Yes",LunchC,0)+IF(J53="Yes",LunchC,0)+IF(K53="Yes",LunchC,0)+IF(L53="Yes",LunchC,0)+IF(M53="Yes",LunchC,0)+IF(N53="Yes",LunchC,0)+IF(O53="Yes",LunchC,0)+IF(P53="Yes",LunchC,0)+
IF(Q53="Yes",Lunch_Box1,0)+IF(R53="Yes",Lunch_Box1,0)+IF(S53="Yes",Lunch_Box1,0)+
IF(T53="Yes",DinnerC,0)+IF(U53="Yes",DinnerC,0)+IF(V53="Yes",DinnerC,0)+IF(W53="Yes",DinnerC,0)+IF(X53="Yes",DinnerC,0)+IF(Y53="Yes",DinnerC,0)+IF(Z53="Yes",DinnerC,0)+IF(AA53="Yes",DinnerC,0)+IF(AB53="Yes",DinnerC,0)))</f>
        <v>0</v>
      </c>
      <c r="AD53" s="215"/>
      <c r="AE53" s="215"/>
      <c r="AF53" s="215"/>
      <c r="AG53" s="215"/>
    </row>
    <row r="54" spans="1:33" ht="21.75" customHeight="1">
      <c r="A54" s="215"/>
      <c r="B54" s="442">
        <f t="shared" si="0"/>
        <v>32</v>
      </c>
      <c r="C54" s="434">
        <f>'Hotel Competition Form'!C56</f>
        <v>0</v>
      </c>
      <c r="D54" s="439">
        <f>'Hotel Competition Form'!D56</f>
        <v>0</v>
      </c>
      <c r="E54" s="440">
        <f>'Hotel Competition Form'!E56</f>
        <v>0</v>
      </c>
      <c r="F54" s="441">
        <f>'Hotel Competition Form'!F56</f>
        <v>0</v>
      </c>
      <c r="G54" s="477">
        <f>'Hotel Competition Form'!Q56</f>
        <v>0</v>
      </c>
      <c r="H54" s="465"/>
      <c r="I54" s="466"/>
      <c r="J54" s="466"/>
      <c r="K54" s="467"/>
      <c r="L54" s="467"/>
      <c r="M54" s="467"/>
      <c r="N54" s="467"/>
      <c r="O54" s="467"/>
      <c r="P54" s="467"/>
      <c r="Q54" s="468"/>
      <c r="R54" s="469"/>
      <c r="S54" s="470"/>
      <c r="T54" s="484"/>
      <c r="U54" s="471"/>
      <c r="V54" s="472"/>
      <c r="W54" s="472"/>
      <c r="X54" s="472"/>
      <c r="Y54" s="472"/>
      <c r="Z54" s="472"/>
      <c r="AA54" s="472"/>
      <c r="AB54" s="473"/>
      <c r="AC54" s="443">
        <f>IF(ISBLANK(C54),"0€",IF(ISBLANK(G54),NON,
IF(G54="CAT A - Arena Grand Hotel Quba",
IF(H54="Yes",LunchA,0)+IF(I54="Yes",LunchA,0)+IF(J54="Yes",LunchA,0)+IF(K54="Yes",LunchA,0)+IF(L54="Yes",LunchA,0)+IF(M54="Yes",LunchA,0)+IF(N54="Yes",LunchA,0)+IF(O54="Yes",LunchA,0)+IF(P54="Yes",LunchA,0)+
IF(Q54="Yes",Lunch_Box1,0)+IF(R54="Yes",Lunch_Box1,0)+IF(S54="Yes",Lunch_Box1,0)+
IF(T54="Yes",DinnerA,0)+IF(U54="Yes",DinnerA,0)+IF(V54="Yes",DinnerA,0)+IF(W54="Yes",DinnerA,0)+IF(X54="Yes",DinnerA,0)+IF(Y54="Yes",DinnerA,0)+IF(Z54="Yes",DinnerA,0)+IF(AA54="Yes",DinnerA,0)+IF(AB54="Yes",DinnerA,0)))+
IF(G54="CAT B - Arena Sport Hotel Quba",
IF(H54="Yes",LunchB,0)+IF(I54="Yes",LunchB,0)+IF(J54="Yes",LunchB,0)+IF(K54="Yes",LunchB,0)+IF(L54="Yes",LunchB,0)+IF(M54="Yes",LunchB,0)+IF(N54="Yes",LunchB,0)+IF(O54="Yes",LunchB,0)+IF(P54="Yes",LunchB,0)+
IF(Q54="Yes",Lunch_Box1,0)+IF(R54="Yes",Lunch_Box1,0)+IF(S54="Yes",Lunch_Box1,0)+
IF(T54="Yes",DinnerB,0)+IF(U54="Yes",DinnerB,0)+IF(V54="Yes",DinnerB,0)+IF(W54="Yes",DinnerB,0)+IF(X54="Yes",DinnerB,0)+IF(Y54="Yes",DinnerB,0)+IF(Z54="Yes",DinnerB,0)+IF(AA54="Yes",DinnerB,0)+IF(AB54="Yes",DinnerB,0))+
IF(G54="CAT C - Deluxe Hotel Ganja",
IF(H54="Yes",LunchC,0)+IF(I54="Yes",LunchC,0)+IF(J54="Yes",LunchC,0)+IF(K54="Yes",LunchC,0)+IF(L54="Yes",LunchC,0)+IF(M54="Yes",LunchC,0)+IF(N54="Yes",LunchC,0)+IF(O54="Yes",LunchC,0)+IF(P54="Yes",LunchC,0)+
IF(Q54="Yes",Lunch_Box1,0)+IF(R54="Yes",Lunch_Box1,0)+IF(S54="Yes",Lunch_Box1,0)+
IF(T54="Yes",DinnerC,0)+IF(U54="Yes",DinnerC,0)+IF(V54="Yes",DinnerC,0)+IF(W54="Yes",DinnerC,0)+IF(X54="Yes",DinnerC,0)+IF(Y54="Yes",DinnerC,0)+IF(Z54="Yes",DinnerC,0)+IF(AA54="Yes",DinnerC,0)+IF(AB54="Yes",DinnerC,0)))</f>
        <v>0</v>
      </c>
      <c r="AD54" s="215"/>
      <c r="AE54" s="215"/>
      <c r="AF54" s="215"/>
      <c r="AG54" s="215"/>
    </row>
    <row r="55" spans="1:33" ht="21.75" customHeight="1">
      <c r="A55" s="215"/>
      <c r="B55" s="442">
        <f t="shared" si="0"/>
        <v>33</v>
      </c>
      <c r="C55" s="434">
        <f>'Hotel Competition Form'!C57</f>
        <v>0</v>
      </c>
      <c r="D55" s="439">
        <f>'Hotel Competition Form'!D57</f>
        <v>0</v>
      </c>
      <c r="E55" s="440">
        <f>'Hotel Competition Form'!E57</f>
        <v>0</v>
      </c>
      <c r="F55" s="441">
        <f>'Hotel Competition Form'!F57</f>
        <v>0</v>
      </c>
      <c r="G55" s="477">
        <f>'Hotel Competition Form'!Q57</f>
        <v>0</v>
      </c>
      <c r="H55" s="465"/>
      <c r="I55" s="466"/>
      <c r="J55" s="466"/>
      <c r="K55" s="467"/>
      <c r="L55" s="467"/>
      <c r="M55" s="467"/>
      <c r="N55" s="467"/>
      <c r="O55" s="467"/>
      <c r="P55" s="467"/>
      <c r="Q55" s="468"/>
      <c r="R55" s="469"/>
      <c r="S55" s="470"/>
      <c r="T55" s="484"/>
      <c r="U55" s="471"/>
      <c r="V55" s="472"/>
      <c r="W55" s="472"/>
      <c r="X55" s="472"/>
      <c r="Y55" s="472"/>
      <c r="Z55" s="472"/>
      <c r="AA55" s="472"/>
      <c r="AB55" s="473"/>
      <c r="AC55" s="443">
        <f>IF(ISBLANK(C55),"0€",IF(ISBLANK(G55),NON,
IF(G55="CAT A - Arena Grand Hotel Quba",
IF(H55="Yes",LunchA,0)+IF(I55="Yes",LunchA,0)+IF(J55="Yes",LunchA,0)+IF(K55="Yes",LunchA,0)+IF(L55="Yes",LunchA,0)+IF(M55="Yes",LunchA,0)+IF(N55="Yes",LunchA,0)+IF(O55="Yes",LunchA,0)+IF(P55="Yes",LunchA,0)+
IF(Q55="Yes",Lunch_Box1,0)+IF(R55="Yes",Lunch_Box1,0)+IF(S55="Yes",Lunch_Box1,0)+
IF(T55="Yes",DinnerA,0)+IF(U55="Yes",DinnerA,0)+IF(V55="Yes",DinnerA,0)+IF(W55="Yes",DinnerA,0)+IF(X55="Yes",DinnerA,0)+IF(Y55="Yes",DinnerA,0)+IF(Z55="Yes",DinnerA,0)+IF(AA55="Yes",DinnerA,0)+IF(AB55="Yes",DinnerA,0)))+
IF(G55="CAT B - Arena Sport Hotel Quba",
IF(H55="Yes",LunchB,0)+IF(I55="Yes",LunchB,0)+IF(J55="Yes",LunchB,0)+IF(K55="Yes",LunchB,0)+IF(L55="Yes",LunchB,0)+IF(M55="Yes",LunchB,0)+IF(N55="Yes",LunchB,0)+IF(O55="Yes",LunchB,0)+IF(P55="Yes",LunchB,0)+
IF(Q55="Yes",Lunch_Box1,0)+IF(R55="Yes",Lunch_Box1,0)+IF(S55="Yes",Lunch_Box1,0)+
IF(T55="Yes",DinnerB,0)+IF(U55="Yes",DinnerB,0)+IF(V55="Yes",DinnerB,0)+IF(W55="Yes",DinnerB,0)+IF(X55="Yes",DinnerB,0)+IF(Y55="Yes",DinnerB,0)+IF(Z55="Yes",DinnerB,0)+IF(AA55="Yes",DinnerB,0)+IF(AB55="Yes",DinnerB,0))+
IF(G55="CAT C - Deluxe Hotel Ganja",
IF(H55="Yes",LunchC,0)+IF(I55="Yes",LunchC,0)+IF(J55="Yes",LunchC,0)+IF(K55="Yes",LunchC,0)+IF(L55="Yes",LunchC,0)+IF(M55="Yes",LunchC,0)+IF(N55="Yes",LunchC,0)+IF(O55="Yes",LunchC,0)+IF(P55="Yes",LunchC,0)+
IF(Q55="Yes",Lunch_Box1,0)+IF(R55="Yes",Lunch_Box1,0)+IF(S55="Yes",Lunch_Box1,0)+
IF(T55="Yes",DinnerC,0)+IF(U55="Yes",DinnerC,0)+IF(V55="Yes",DinnerC,0)+IF(W55="Yes",DinnerC,0)+IF(X55="Yes",DinnerC,0)+IF(Y55="Yes",DinnerC,0)+IF(Z55="Yes",DinnerC,0)+IF(AA55="Yes",DinnerC,0)+IF(AB55="Yes",DinnerC,0)))</f>
        <v>0</v>
      </c>
      <c r="AD55" s="215"/>
      <c r="AE55" s="215"/>
      <c r="AF55" s="215"/>
      <c r="AG55" s="215"/>
    </row>
    <row r="56" spans="1:33" ht="21.75" customHeight="1">
      <c r="A56" s="215"/>
      <c r="B56" s="442">
        <f t="shared" si="0"/>
        <v>34</v>
      </c>
      <c r="C56" s="434">
        <f>'Hotel Competition Form'!C58</f>
        <v>0</v>
      </c>
      <c r="D56" s="439">
        <f>'Hotel Competition Form'!D58</f>
        <v>0</v>
      </c>
      <c r="E56" s="440">
        <f>'Hotel Competition Form'!E58</f>
        <v>0</v>
      </c>
      <c r="F56" s="441">
        <f>'Hotel Competition Form'!F58</f>
        <v>0</v>
      </c>
      <c r="G56" s="477">
        <f>'Hotel Competition Form'!Q58</f>
        <v>0</v>
      </c>
      <c r="H56" s="465"/>
      <c r="I56" s="466"/>
      <c r="J56" s="466"/>
      <c r="K56" s="467"/>
      <c r="L56" s="467"/>
      <c r="M56" s="467"/>
      <c r="N56" s="467"/>
      <c r="O56" s="467"/>
      <c r="P56" s="467"/>
      <c r="Q56" s="468"/>
      <c r="R56" s="469"/>
      <c r="S56" s="470"/>
      <c r="T56" s="484"/>
      <c r="U56" s="471"/>
      <c r="V56" s="472"/>
      <c r="W56" s="472"/>
      <c r="X56" s="472"/>
      <c r="Y56" s="472"/>
      <c r="Z56" s="472"/>
      <c r="AA56" s="472"/>
      <c r="AB56" s="473"/>
      <c r="AC56" s="443">
        <f>IF(ISBLANK(C56),"0€",IF(ISBLANK(G56),NON,
IF(G56="CAT A - Arena Grand Hotel Quba",
IF(H56="Yes",LunchA,0)+IF(I56="Yes",LunchA,0)+IF(J56="Yes",LunchA,0)+IF(K56="Yes",LunchA,0)+IF(L56="Yes",LunchA,0)+IF(M56="Yes",LunchA,0)+IF(N56="Yes",LunchA,0)+IF(O56="Yes",LunchA,0)+IF(P56="Yes",LunchA,0)+
IF(Q56="Yes",Lunch_Box1,0)+IF(R56="Yes",Lunch_Box1,0)+IF(S56="Yes",Lunch_Box1,0)+
IF(T56="Yes",DinnerA,0)+IF(U56="Yes",DinnerA,0)+IF(V56="Yes",DinnerA,0)+IF(W56="Yes",DinnerA,0)+IF(X56="Yes",DinnerA,0)+IF(Y56="Yes",DinnerA,0)+IF(Z56="Yes",DinnerA,0)+IF(AA56="Yes",DinnerA,0)+IF(AB56="Yes",DinnerA,0)))+
IF(G56="CAT B - Arena Sport Hotel Quba",
IF(H56="Yes",LunchB,0)+IF(I56="Yes",LunchB,0)+IF(J56="Yes",LunchB,0)+IF(K56="Yes",LunchB,0)+IF(L56="Yes",LunchB,0)+IF(M56="Yes",LunchB,0)+IF(N56="Yes",LunchB,0)+IF(O56="Yes",LunchB,0)+IF(P56="Yes",LunchB,0)+
IF(Q56="Yes",Lunch_Box1,0)+IF(R56="Yes",Lunch_Box1,0)+IF(S56="Yes",Lunch_Box1,0)+
IF(T56="Yes",DinnerB,0)+IF(U56="Yes",DinnerB,0)+IF(V56="Yes",DinnerB,0)+IF(W56="Yes",DinnerB,0)+IF(X56="Yes",DinnerB,0)+IF(Y56="Yes",DinnerB,0)+IF(Z56="Yes",DinnerB,0)+IF(AA56="Yes",DinnerB,0)+IF(AB56="Yes",DinnerB,0))+
IF(G56="CAT C - Deluxe Hotel Ganja",
IF(H56="Yes",LunchC,0)+IF(I56="Yes",LunchC,0)+IF(J56="Yes",LunchC,0)+IF(K56="Yes",LunchC,0)+IF(L56="Yes",LunchC,0)+IF(M56="Yes",LunchC,0)+IF(N56="Yes",LunchC,0)+IF(O56="Yes",LunchC,0)+IF(P56="Yes",LunchC,0)+
IF(Q56="Yes",Lunch_Box1,0)+IF(R56="Yes",Lunch_Box1,0)+IF(S56="Yes",Lunch_Box1,0)+
IF(T56="Yes",DinnerC,0)+IF(U56="Yes",DinnerC,0)+IF(V56="Yes",DinnerC,0)+IF(W56="Yes",DinnerC,0)+IF(X56="Yes",DinnerC,0)+IF(Y56="Yes",DinnerC,0)+IF(Z56="Yes",DinnerC,0)+IF(AA56="Yes",DinnerC,0)+IF(AB56="Yes",DinnerC,0)))</f>
        <v>0</v>
      </c>
      <c r="AD56" s="215"/>
      <c r="AE56" s="215"/>
      <c r="AF56" s="215"/>
      <c r="AG56" s="215"/>
    </row>
    <row r="57" spans="1:33" ht="21.75" customHeight="1">
      <c r="A57" s="215"/>
      <c r="B57" s="442">
        <f t="shared" si="0"/>
        <v>35</v>
      </c>
      <c r="C57" s="434">
        <f>'Hotel Competition Form'!C59</f>
        <v>0</v>
      </c>
      <c r="D57" s="439">
        <f>'Hotel Competition Form'!D59</f>
        <v>0</v>
      </c>
      <c r="E57" s="440">
        <f>'Hotel Competition Form'!E59</f>
        <v>0</v>
      </c>
      <c r="F57" s="441">
        <f>'Hotel Competition Form'!F59</f>
        <v>0</v>
      </c>
      <c r="G57" s="477">
        <f>'Hotel Competition Form'!Q59</f>
        <v>0</v>
      </c>
      <c r="H57" s="465"/>
      <c r="I57" s="466"/>
      <c r="J57" s="466"/>
      <c r="K57" s="467"/>
      <c r="L57" s="467"/>
      <c r="M57" s="467"/>
      <c r="N57" s="467"/>
      <c r="O57" s="467"/>
      <c r="P57" s="467"/>
      <c r="Q57" s="468"/>
      <c r="R57" s="469"/>
      <c r="S57" s="470"/>
      <c r="T57" s="484"/>
      <c r="U57" s="471"/>
      <c r="V57" s="472"/>
      <c r="W57" s="472"/>
      <c r="X57" s="472"/>
      <c r="Y57" s="472"/>
      <c r="Z57" s="472"/>
      <c r="AA57" s="472"/>
      <c r="AB57" s="473"/>
      <c r="AC57" s="443">
        <f>IF(ISBLANK(C57),"0€",IF(ISBLANK(G57),NON,
IF(G57="CAT A - Arena Grand Hotel Quba",
IF(H57="Yes",LunchA,0)+IF(I57="Yes",LunchA,0)+IF(J57="Yes",LunchA,0)+IF(K57="Yes",LunchA,0)+IF(L57="Yes",LunchA,0)+IF(M57="Yes",LunchA,0)+IF(N57="Yes",LunchA,0)+IF(O57="Yes",LunchA,0)+IF(P57="Yes",LunchA,0)+
IF(Q57="Yes",Lunch_Box1,0)+IF(R57="Yes",Lunch_Box1,0)+IF(S57="Yes",Lunch_Box1,0)+
IF(T57="Yes",DinnerA,0)+IF(U57="Yes",DinnerA,0)+IF(V57="Yes",DinnerA,0)+IF(W57="Yes",DinnerA,0)+IF(X57="Yes",DinnerA,0)+IF(Y57="Yes",DinnerA,0)+IF(Z57="Yes",DinnerA,0)+IF(AA57="Yes",DinnerA,0)+IF(AB57="Yes",DinnerA,0)))+
IF(G57="CAT B - Arena Sport Hotel Quba",
IF(H57="Yes",LunchB,0)+IF(I57="Yes",LunchB,0)+IF(J57="Yes",LunchB,0)+IF(K57="Yes",LunchB,0)+IF(L57="Yes",LunchB,0)+IF(M57="Yes",LunchB,0)+IF(N57="Yes",LunchB,0)+IF(O57="Yes",LunchB,0)+IF(P57="Yes",LunchB,0)+
IF(Q57="Yes",Lunch_Box1,0)+IF(R57="Yes",Lunch_Box1,0)+IF(S57="Yes",Lunch_Box1,0)+
IF(T57="Yes",DinnerB,0)+IF(U57="Yes",DinnerB,0)+IF(V57="Yes",DinnerB,0)+IF(W57="Yes",DinnerB,0)+IF(X57="Yes",DinnerB,0)+IF(Y57="Yes",DinnerB,0)+IF(Z57="Yes",DinnerB,0)+IF(AA57="Yes",DinnerB,0)+IF(AB57="Yes",DinnerB,0))+
IF(G57="CAT C - Deluxe Hotel Ganja",
IF(H57="Yes",LunchC,0)+IF(I57="Yes",LunchC,0)+IF(J57="Yes",LunchC,0)+IF(K57="Yes",LunchC,0)+IF(L57="Yes",LunchC,0)+IF(M57="Yes",LunchC,0)+IF(N57="Yes",LunchC,0)+IF(O57="Yes",LunchC,0)+IF(P57="Yes",LunchC,0)+
IF(Q57="Yes",Lunch_Box1,0)+IF(R57="Yes",Lunch_Box1,0)+IF(S57="Yes",Lunch_Box1,0)+
IF(T57="Yes",DinnerC,0)+IF(U57="Yes",DinnerC,0)+IF(V57="Yes",DinnerC,0)+IF(W57="Yes",DinnerC,0)+IF(X57="Yes",DinnerC,0)+IF(Y57="Yes",DinnerC,0)+IF(Z57="Yes",DinnerC,0)+IF(AA57="Yes",DinnerC,0)+IF(AB57="Yes",DinnerC,0)))</f>
        <v>0</v>
      </c>
      <c r="AD57" s="215"/>
      <c r="AE57" s="215"/>
      <c r="AF57" s="215"/>
      <c r="AG57" s="215"/>
    </row>
    <row r="58" spans="1:33" ht="21.75" customHeight="1">
      <c r="A58" s="215"/>
      <c r="B58" s="442">
        <f t="shared" si="0"/>
        <v>36</v>
      </c>
      <c r="C58" s="434">
        <f>'Hotel Competition Form'!C60</f>
        <v>0</v>
      </c>
      <c r="D58" s="439">
        <f>'Hotel Competition Form'!D60</f>
        <v>0</v>
      </c>
      <c r="E58" s="440">
        <f>'Hotel Competition Form'!E60</f>
        <v>0</v>
      </c>
      <c r="F58" s="441">
        <f>'Hotel Competition Form'!F60</f>
        <v>0</v>
      </c>
      <c r="G58" s="477">
        <f>'Hotel Competition Form'!Q60</f>
        <v>0</v>
      </c>
      <c r="H58" s="465"/>
      <c r="I58" s="466"/>
      <c r="J58" s="466"/>
      <c r="K58" s="467"/>
      <c r="L58" s="467"/>
      <c r="M58" s="467"/>
      <c r="N58" s="467"/>
      <c r="O58" s="467"/>
      <c r="P58" s="467"/>
      <c r="Q58" s="468"/>
      <c r="R58" s="469"/>
      <c r="S58" s="470"/>
      <c r="T58" s="484"/>
      <c r="U58" s="471"/>
      <c r="V58" s="472"/>
      <c r="W58" s="472"/>
      <c r="X58" s="472"/>
      <c r="Y58" s="472"/>
      <c r="Z58" s="472"/>
      <c r="AA58" s="472"/>
      <c r="AB58" s="473"/>
      <c r="AC58" s="443">
        <f>IF(ISBLANK(C58),"0€",IF(ISBLANK(G58),NON,
IF(G58="CAT A - Arena Grand Hotel Quba",
IF(H58="Yes",LunchA,0)+IF(I58="Yes",LunchA,0)+IF(J58="Yes",LunchA,0)+IF(K58="Yes",LunchA,0)+IF(L58="Yes",LunchA,0)+IF(M58="Yes",LunchA,0)+IF(N58="Yes",LunchA,0)+IF(O58="Yes",LunchA,0)+IF(P58="Yes",LunchA,0)+
IF(Q58="Yes",Lunch_Box1,0)+IF(R58="Yes",Lunch_Box1,0)+IF(S58="Yes",Lunch_Box1,0)+
IF(T58="Yes",DinnerA,0)+IF(U58="Yes",DinnerA,0)+IF(V58="Yes",DinnerA,0)+IF(W58="Yes",DinnerA,0)+IF(X58="Yes",DinnerA,0)+IF(Y58="Yes",DinnerA,0)+IF(Z58="Yes",DinnerA,0)+IF(AA58="Yes",DinnerA,0)+IF(AB58="Yes",DinnerA,0)))+
IF(G58="CAT B - Arena Sport Hotel Quba",
IF(H58="Yes",LunchB,0)+IF(I58="Yes",LunchB,0)+IF(J58="Yes",LunchB,0)+IF(K58="Yes",LunchB,0)+IF(L58="Yes",LunchB,0)+IF(M58="Yes",LunchB,0)+IF(N58="Yes",LunchB,0)+IF(O58="Yes",LunchB,0)+IF(P58="Yes",LunchB,0)+
IF(Q58="Yes",Lunch_Box1,0)+IF(R58="Yes",Lunch_Box1,0)+IF(S58="Yes",Lunch_Box1,0)+
IF(T58="Yes",DinnerB,0)+IF(U58="Yes",DinnerB,0)+IF(V58="Yes",DinnerB,0)+IF(W58="Yes",DinnerB,0)+IF(X58="Yes",DinnerB,0)+IF(Y58="Yes",DinnerB,0)+IF(Z58="Yes",DinnerB,0)+IF(AA58="Yes",DinnerB,0)+IF(AB58="Yes",DinnerB,0))+
IF(G58="CAT C - Deluxe Hotel Ganja",
IF(H58="Yes",LunchC,0)+IF(I58="Yes",LunchC,0)+IF(J58="Yes",LunchC,0)+IF(K58="Yes",LunchC,0)+IF(L58="Yes",LunchC,0)+IF(M58="Yes",LunchC,0)+IF(N58="Yes",LunchC,0)+IF(O58="Yes",LunchC,0)+IF(P58="Yes",LunchC,0)+
IF(Q58="Yes",Lunch_Box1,0)+IF(R58="Yes",Lunch_Box1,0)+IF(S58="Yes",Lunch_Box1,0)+
IF(T58="Yes",DinnerC,0)+IF(U58="Yes",DinnerC,0)+IF(V58="Yes",DinnerC,0)+IF(W58="Yes",DinnerC,0)+IF(X58="Yes",DinnerC,0)+IF(Y58="Yes",DinnerC,0)+IF(Z58="Yes",DinnerC,0)+IF(AA58="Yes",DinnerC,0)+IF(AB58="Yes",DinnerC,0)))</f>
        <v>0</v>
      </c>
      <c r="AD58" s="215"/>
      <c r="AE58" s="215"/>
      <c r="AF58" s="215"/>
      <c r="AG58" s="215"/>
    </row>
    <row r="59" spans="1:33" ht="21.75" customHeight="1">
      <c r="A59" s="215"/>
      <c r="B59" s="442">
        <f t="shared" si="0"/>
        <v>37</v>
      </c>
      <c r="C59" s="434">
        <f>'Hotel Competition Form'!C61</f>
        <v>0</v>
      </c>
      <c r="D59" s="439">
        <f>'Hotel Competition Form'!D61</f>
        <v>0</v>
      </c>
      <c r="E59" s="440">
        <f>'Hotel Competition Form'!E61</f>
        <v>0</v>
      </c>
      <c r="F59" s="441">
        <f>'Hotel Competition Form'!F61</f>
        <v>0</v>
      </c>
      <c r="G59" s="477">
        <f>'Hotel Competition Form'!Q61</f>
        <v>0</v>
      </c>
      <c r="H59" s="465"/>
      <c r="I59" s="466"/>
      <c r="J59" s="466"/>
      <c r="K59" s="467"/>
      <c r="L59" s="467"/>
      <c r="M59" s="467"/>
      <c r="N59" s="467"/>
      <c r="O59" s="467"/>
      <c r="P59" s="467"/>
      <c r="Q59" s="468"/>
      <c r="R59" s="469"/>
      <c r="S59" s="470"/>
      <c r="T59" s="484"/>
      <c r="U59" s="471"/>
      <c r="V59" s="472"/>
      <c r="W59" s="472"/>
      <c r="X59" s="472"/>
      <c r="Y59" s="472"/>
      <c r="Z59" s="472"/>
      <c r="AA59" s="472"/>
      <c r="AB59" s="473"/>
      <c r="AC59" s="443">
        <f>IF(ISBLANK(C59),"0€",IF(ISBLANK(G59),NON,
IF(G59="CAT A - Arena Grand Hotel Quba",
IF(H59="Yes",LunchA,0)+IF(I59="Yes",LunchA,0)+IF(J59="Yes",LunchA,0)+IF(K59="Yes",LunchA,0)+IF(L59="Yes",LunchA,0)+IF(M59="Yes",LunchA,0)+IF(N59="Yes",LunchA,0)+IF(O59="Yes",LunchA,0)+IF(P59="Yes",LunchA,0)+
IF(Q59="Yes",Lunch_Box1,0)+IF(R59="Yes",Lunch_Box1,0)+IF(S59="Yes",Lunch_Box1,0)+
IF(T59="Yes",DinnerA,0)+IF(U59="Yes",DinnerA,0)+IF(V59="Yes",DinnerA,0)+IF(W59="Yes",DinnerA,0)+IF(X59="Yes",DinnerA,0)+IF(Y59="Yes",DinnerA,0)+IF(Z59="Yes",DinnerA,0)+IF(AA59="Yes",DinnerA,0)+IF(AB59="Yes",DinnerA,0)))+
IF(G59="CAT B - Arena Sport Hotel Quba",
IF(H59="Yes",LunchB,0)+IF(I59="Yes",LunchB,0)+IF(J59="Yes",LunchB,0)+IF(K59="Yes",LunchB,0)+IF(L59="Yes",LunchB,0)+IF(M59="Yes",LunchB,0)+IF(N59="Yes",LunchB,0)+IF(O59="Yes",LunchB,0)+IF(P59="Yes",LunchB,0)+
IF(Q59="Yes",Lunch_Box1,0)+IF(R59="Yes",Lunch_Box1,0)+IF(S59="Yes",Lunch_Box1,0)+
IF(T59="Yes",DinnerB,0)+IF(U59="Yes",DinnerB,0)+IF(V59="Yes",DinnerB,0)+IF(W59="Yes",DinnerB,0)+IF(X59="Yes",DinnerB,0)+IF(Y59="Yes",DinnerB,0)+IF(Z59="Yes",DinnerB,0)+IF(AA59="Yes",DinnerB,0)+IF(AB59="Yes",DinnerB,0))+
IF(G59="CAT C - Deluxe Hotel Ganja",
IF(H59="Yes",LunchC,0)+IF(I59="Yes",LunchC,0)+IF(J59="Yes",LunchC,0)+IF(K59="Yes",LunchC,0)+IF(L59="Yes",LunchC,0)+IF(M59="Yes",LunchC,0)+IF(N59="Yes",LunchC,0)+IF(O59="Yes",LunchC,0)+IF(P59="Yes",LunchC,0)+
IF(Q59="Yes",Lunch_Box1,0)+IF(R59="Yes",Lunch_Box1,0)+IF(S59="Yes",Lunch_Box1,0)+
IF(T59="Yes",DinnerC,0)+IF(U59="Yes",DinnerC,0)+IF(V59="Yes",DinnerC,0)+IF(W59="Yes",DinnerC,0)+IF(X59="Yes",DinnerC,0)+IF(Y59="Yes",DinnerC,0)+IF(Z59="Yes",DinnerC,0)+IF(AA59="Yes",DinnerC,0)+IF(AB59="Yes",DinnerC,0)))</f>
        <v>0</v>
      </c>
      <c r="AD59" s="215"/>
      <c r="AE59" s="215"/>
      <c r="AF59" s="215"/>
      <c r="AG59" s="215"/>
    </row>
    <row r="60" spans="1:33" ht="21.75" customHeight="1">
      <c r="A60" s="215"/>
      <c r="B60" s="442">
        <f t="shared" si="0"/>
        <v>38</v>
      </c>
      <c r="C60" s="434">
        <f>'Hotel Competition Form'!C62</f>
        <v>0</v>
      </c>
      <c r="D60" s="439">
        <f>'Hotel Competition Form'!D62</f>
        <v>0</v>
      </c>
      <c r="E60" s="440">
        <f>'Hotel Competition Form'!E62</f>
        <v>0</v>
      </c>
      <c r="F60" s="441">
        <f>'Hotel Competition Form'!F62</f>
        <v>0</v>
      </c>
      <c r="G60" s="477">
        <f>'Hotel Competition Form'!Q62</f>
        <v>0</v>
      </c>
      <c r="H60" s="465"/>
      <c r="I60" s="466"/>
      <c r="J60" s="466"/>
      <c r="K60" s="467"/>
      <c r="L60" s="467"/>
      <c r="M60" s="467"/>
      <c r="N60" s="467"/>
      <c r="O60" s="467"/>
      <c r="P60" s="467"/>
      <c r="Q60" s="468"/>
      <c r="R60" s="469"/>
      <c r="S60" s="470"/>
      <c r="T60" s="484"/>
      <c r="U60" s="471"/>
      <c r="V60" s="472"/>
      <c r="W60" s="472"/>
      <c r="X60" s="472"/>
      <c r="Y60" s="472"/>
      <c r="Z60" s="472"/>
      <c r="AA60" s="472"/>
      <c r="AB60" s="473"/>
      <c r="AC60" s="443">
        <f>IF(ISBLANK(C60),"0€",IF(ISBLANK(G60),NON,
IF(G60="CAT A - Arena Grand Hotel Quba",
IF(H60="Yes",LunchA,0)+IF(I60="Yes",LunchA,0)+IF(J60="Yes",LunchA,0)+IF(K60="Yes",LunchA,0)+IF(L60="Yes",LunchA,0)+IF(M60="Yes",LunchA,0)+IF(N60="Yes",LunchA,0)+IF(O60="Yes",LunchA,0)+IF(P60="Yes",LunchA,0)+
IF(Q60="Yes",Lunch_Box1,0)+IF(R60="Yes",Lunch_Box1,0)+IF(S60="Yes",Lunch_Box1,0)+
IF(T60="Yes",DinnerA,0)+IF(U60="Yes",DinnerA,0)+IF(V60="Yes",DinnerA,0)+IF(W60="Yes",DinnerA,0)+IF(X60="Yes",DinnerA,0)+IF(Y60="Yes",DinnerA,0)+IF(Z60="Yes",DinnerA,0)+IF(AA60="Yes",DinnerA,0)+IF(AB60="Yes",DinnerA,0)))+
IF(G60="CAT B - Arena Sport Hotel Quba",
IF(H60="Yes",LunchB,0)+IF(I60="Yes",LunchB,0)+IF(J60="Yes",LunchB,0)+IF(K60="Yes",LunchB,0)+IF(L60="Yes",LunchB,0)+IF(M60="Yes",LunchB,0)+IF(N60="Yes",LunchB,0)+IF(O60="Yes",LunchB,0)+IF(P60="Yes",LunchB,0)+
IF(Q60="Yes",Lunch_Box1,0)+IF(R60="Yes",Lunch_Box1,0)+IF(S60="Yes",Lunch_Box1,0)+
IF(T60="Yes",DinnerB,0)+IF(U60="Yes",DinnerB,0)+IF(V60="Yes",DinnerB,0)+IF(W60="Yes",DinnerB,0)+IF(X60="Yes",DinnerB,0)+IF(Y60="Yes",DinnerB,0)+IF(Z60="Yes",DinnerB,0)+IF(AA60="Yes",DinnerB,0)+IF(AB60="Yes",DinnerB,0))+
IF(G60="CAT C - Deluxe Hotel Ganja",
IF(H60="Yes",LunchC,0)+IF(I60="Yes",LunchC,0)+IF(J60="Yes",LunchC,0)+IF(K60="Yes",LunchC,0)+IF(L60="Yes",LunchC,0)+IF(M60="Yes",LunchC,0)+IF(N60="Yes",LunchC,0)+IF(O60="Yes",LunchC,0)+IF(P60="Yes",LunchC,0)+
IF(Q60="Yes",Lunch_Box1,0)+IF(R60="Yes",Lunch_Box1,0)+IF(S60="Yes",Lunch_Box1,0)+
IF(T60="Yes",DinnerC,0)+IF(U60="Yes",DinnerC,0)+IF(V60="Yes",DinnerC,0)+IF(W60="Yes",DinnerC,0)+IF(X60="Yes",DinnerC,0)+IF(Y60="Yes",DinnerC,0)+IF(Z60="Yes",DinnerC,0)+IF(AA60="Yes",DinnerC,0)+IF(AB60="Yes",DinnerC,0)))</f>
        <v>0</v>
      </c>
      <c r="AD60" s="215"/>
      <c r="AE60" s="215"/>
      <c r="AF60" s="215"/>
      <c r="AG60" s="215"/>
    </row>
    <row r="61" spans="1:33" ht="21.75" customHeight="1">
      <c r="A61" s="215"/>
      <c r="B61" s="442">
        <f t="shared" si="0"/>
        <v>39</v>
      </c>
      <c r="C61" s="434">
        <f>'Hotel Competition Form'!C63</f>
        <v>0</v>
      </c>
      <c r="D61" s="439">
        <f>'Hotel Competition Form'!D63</f>
        <v>0</v>
      </c>
      <c r="E61" s="440">
        <f>'Hotel Competition Form'!E63</f>
        <v>0</v>
      </c>
      <c r="F61" s="441">
        <f>'Hotel Competition Form'!F63</f>
        <v>0</v>
      </c>
      <c r="G61" s="477">
        <f>'Hotel Competition Form'!Q63</f>
        <v>0</v>
      </c>
      <c r="H61" s="465"/>
      <c r="I61" s="466"/>
      <c r="J61" s="466"/>
      <c r="K61" s="467"/>
      <c r="L61" s="467"/>
      <c r="M61" s="467"/>
      <c r="N61" s="467"/>
      <c r="O61" s="467"/>
      <c r="P61" s="467"/>
      <c r="Q61" s="468"/>
      <c r="R61" s="469"/>
      <c r="S61" s="470"/>
      <c r="T61" s="484"/>
      <c r="U61" s="471"/>
      <c r="V61" s="472"/>
      <c r="W61" s="472"/>
      <c r="X61" s="472"/>
      <c r="Y61" s="472"/>
      <c r="Z61" s="472"/>
      <c r="AA61" s="472"/>
      <c r="AB61" s="473"/>
      <c r="AC61" s="443">
        <f>IF(ISBLANK(C61),"0€",IF(ISBLANK(G61),NON,
IF(G61="CAT A - Arena Grand Hotel Quba",
IF(H61="Yes",LunchA,0)+IF(I61="Yes",LunchA,0)+IF(J61="Yes",LunchA,0)+IF(K61="Yes",LunchA,0)+IF(L61="Yes",LunchA,0)+IF(M61="Yes",LunchA,0)+IF(N61="Yes",LunchA,0)+IF(O61="Yes",LunchA,0)+IF(P61="Yes",LunchA,0)+
IF(Q61="Yes",Lunch_Box1,0)+IF(R61="Yes",Lunch_Box1,0)+IF(S61="Yes",Lunch_Box1,0)+
IF(T61="Yes",DinnerA,0)+IF(U61="Yes",DinnerA,0)+IF(V61="Yes",DinnerA,0)+IF(W61="Yes",DinnerA,0)+IF(X61="Yes",DinnerA,0)+IF(Y61="Yes",DinnerA,0)+IF(Z61="Yes",DinnerA,0)+IF(AA61="Yes",DinnerA,0)+IF(AB61="Yes",DinnerA,0)))+
IF(G61="CAT B - Arena Sport Hotel Quba",
IF(H61="Yes",LunchB,0)+IF(I61="Yes",LunchB,0)+IF(J61="Yes",LunchB,0)+IF(K61="Yes",LunchB,0)+IF(L61="Yes",LunchB,0)+IF(M61="Yes",LunchB,0)+IF(N61="Yes",LunchB,0)+IF(O61="Yes",LunchB,0)+IF(P61="Yes",LunchB,0)+
IF(Q61="Yes",Lunch_Box1,0)+IF(R61="Yes",Lunch_Box1,0)+IF(S61="Yes",Lunch_Box1,0)+
IF(T61="Yes",DinnerB,0)+IF(U61="Yes",DinnerB,0)+IF(V61="Yes",DinnerB,0)+IF(W61="Yes",DinnerB,0)+IF(X61="Yes",DinnerB,0)+IF(Y61="Yes",DinnerB,0)+IF(Z61="Yes",DinnerB,0)+IF(AA61="Yes",DinnerB,0)+IF(AB61="Yes",DinnerB,0))+
IF(G61="CAT C - Deluxe Hotel Ganja",
IF(H61="Yes",LunchC,0)+IF(I61="Yes",LunchC,0)+IF(J61="Yes",LunchC,0)+IF(K61="Yes",LunchC,0)+IF(L61="Yes",LunchC,0)+IF(M61="Yes",LunchC,0)+IF(N61="Yes",LunchC,0)+IF(O61="Yes",LunchC,0)+IF(P61="Yes",LunchC,0)+
IF(Q61="Yes",Lunch_Box1,0)+IF(R61="Yes",Lunch_Box1,0)+IF(S61="Yes",Lunch_Box1,0)+
IF(T61="Yes",DinnerC,0)+IF(U61="Yes",DinnerC,0)+IF(V61="Yes",DinnerC,0)+IF(W61="Yes",DinnerC,0)+IF(X61="Yes",DinnerC,0)+IF(Y61="Yes",DinnerC,0)+IF(Z61="Yes",DinnerC,0)+IF(AA61="Yes",DinnerC,0)+IF(AB61="Yes",DinnerC,0)))</f>
        <v>0</v>
      </c>
      <c r="AD61" s="215"/>
      <c r="AE61" s="215"/>
      <c r="AF61" s="215"/>
      <c r="AG61" s="215"/>
    </row>
    <row r="62" spans="1:33" ht="21.75" customHeight="1" thickBot="1">
      <c r="A62" s="215"/>
      <c r="B62" s="442">
        <f t="shared" si="0"/>
        <v>40</v>
      </c>
      <c r="C62" s="434">
        <f>'Hotel Competition Form'!C64</f>
        <v>0</v>
      </c>
      <c r="D62" s="439">
        <f>'Hotel Competition Form'!D64</f>
        <v>0</v>
      </c>
      <c r="E62" s="440">
        <f>'Hotel Competition Form'!E64</f>
        <v>0</v>
      </c>
      <c r="F62" s="441">
        <f>'Hotel Competition Form'!F64</f>
        <v>0</v>
      </c>
      <c r="G62" s="477">
        <f>'Hotel Competition Form'!Q64</f>
        <v>0</v>
      </c>
      <c r="H62" s="222"/>
      <c r="I62" s="223"/>
      <c r="J62" s="223"/>
      <c r="K62" s="293"/>
      <c r="L62" s="293"/>
      <c r="M62" s="293"/>
      <c r="N62" s="293"/>
      <c r="O62" s="293"/>
      <c r="P62" s="293"/>
      <c r="Q62" s="333"/>
      <c r="R62" s="334"/>
      <c r="S62" s="335"/>
      <c r="T62" s="336"/>
      <c r="U62" s="485"/>
      <c r="V62" s="486"/>
      <c r="W62" s="486"/>
      <c r="X62" s="486"/>
      <c r="Y62" s="486"/>
      <c r="Z62" s="486"/>
      <c r="AA62" s="486"/>
      <c r="AB62" s="496"/>
      <c r="AC62" s="379">
        <f>IF(ISBLANK(C62),"0€",IF(ISBLANK(G62),NON,
IF(G62="CAT A - Arena Grand Hotel Quba",
IF(H62="Yes",LunchA,0)+IF(I62="Yes",LunchA,0)+IF(J62="Yes",LunchA,0)+IF(K62="Yes",LunchA,0)+IF(L62="Yes",LunchA,0)+IF(M62="Yes",LunchA,0)+IF(N62="Yes",LunchA,0)+IF(O62="Yes",LunchA,0)+IF(P62="Yes",LunchA,0)+
IF(Q62="Yes",Lunch_Box1,0)+IF(R62="Yes",Lunch_Box1,0)+IF(S62="Yes",Lunch_Box1,0)+
IF(T62="Yes",DinnerA,0)+IF(U62="Yes",DinnerA,0)+IF(V62="Yes",DinnerA,0)+IF(W62="Yes",DinnerA,0)+IF(X62="Yes",DinnerA,0)+IF(Y62="Yes",DinnerA,0)+IF(Z62="Yes",DinnerA,0)+IF(AA62="Yes",DinnerA,0)+IF(AB62="Yes",DinnerA,0)))+
IF(G62="CAT B - Arena Sport Hotel Quba",
IF(H62="Yes",LunchB,0)+IF(I62="Yes",LunchB,0)+IF(J62="Yes",LunchB,0)+IF(K62="Yes",LunchB,0)+IF(L62="Yes",LunchB,0)+IF(M62="Yes",LunchB,0)+IF(N62="Yes",LunchB,0)+IF(O62="Yes",LunchB,0)+IF(P62="Yes",LunchB,0)+
IF(Q62="Yes",Lunch_Box1,0)+IF(R62="Yes",Lunch_Box1,0)+IF(S62="Yes",Lunch_Box1,0)+
IF(T62="Yes",DinnerB,0)+IF(U62="Yes",DinnerB,0)+IF(V62="Yes",DinnerB,0)+IF(W62="Yes",DinnerB,0)+IF(X62="Yes",DinnerB,0)+IF(Y62="Yes",DinnerB,0)+IF(Z62="Yes",DinnerB,0)+IF(AA62="Yes",DinnerB,0)+IF(AB62="Yes",DinnerB,0))+
IF(G62="CAT C - Deluxe Hotel Ganja",
IF(H62="Yes",LunchC,0)+IF(I62="Yes",LunchC,0)+IF(J62="Yes",LunchC,0)+IF(K62="Yes",LunchC,0)+IF(L62="Yes",LunchC,0)+IF(M62="Yes",LunchC,0)+IF(N62="Yes",LunchC,0)+IF(O62="Yes",LunchC,0)+IF(P62="Yes",LunchC,0)+
IF(Q62="Yes",Lunch_Box1,0)+IF(R62="Yes",Lunch_Box1,0)+IF(S62="Yes",Lunch_Box1,0)+
IF(T62="Yes",DinnerC,0)+IF(U62="Yes",DinnerC,0)+IF(V62="Yes",DinnerC,0)+IF(W62="Yes",DinnerC,0)+IF(X62="Yes",DinnerC,0)+IF(Y62="Yes",DinnerC,0)+IF(Z62="Yes",DinnerC,0)+IF(AA62="Yes",DinnerC,0)+IF(AB62="Yes",DinnerC,0)))</f>
        <v>0</v>
      </c>
      <c r="AD62" s="215"/>
      <c r="AE62" s="215"/>
      <c r="AF62" s="215"/>
      <c r="AG62" s="215"/>
    </row>
    <row r="63" spans="1:33" s="227" customFormat="1" ht="21.75" customHeight="1" thickBot="1">
      <c r="A63" s="224"/>
      <c r="B63" s="225"/>
      <c r="C63" s="225"/>
      <c r="D63" s="151"/>
      <c r="E63" s="151"/>
      <c r="F63" s="152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</row>
    <row r="64" spans="1:33" s="227" customFormat="1" ht="21" customHeight="1" thickBot="1">
      <c r="A64" s="224"/>
      <c r="B64" s="225"/>
      <c r="C64" s="225"/>
      <c r="D64" s="151"/>
      <c r="E64" s="151"/>
      <c r="F64" s="152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W64" s="280"/>
      <c r="X64" s="280"/>
      <c r="Z64" s="315"/>
      <c r="AA64" s="315"/>
      <c r="AB64" s="315"/>
      <c r="AC64" s="378">
        <f>SUM(AC23:AC62)</f>
        <v>0</v>
      </c>
      <c r="AD64" s="224"/>
      <c r="AE64" s="224"/>
    </row>
    <row r="65" spans="1:36" s="227" customFormat="1" ht="21" customHeight="1">
      <c r="A65" s="224"/>
      <c r="B65" s="225"/>
      <c r="C65" s="225"/>
      <c r="D65" s="151"/>
      <c r="E65" s="151"/>
      <c r="F65" s="152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9"/>
      <c r="R65" s="229"/>
      <c r="S65" s="229"/>
      <c r="W65" s="280"/>
      <c r="X65" s="280"/>
      <c r="Z65" s="315"/>
      <c r="AA65" s="315"/>
      <c r="AB65" s="315"/>
      <c r="AC65" s="564"/>
    </row>
    <row r="66" spans="1:36" s="227" customFormat="1" ht="21" customHeight="1">
      <c r="A66" s="224"/>
      <c r="B66" s="225"/>
      <c r="C66" s="225"/>
      <c r="D66" s="151"/>
      <c r="E66" s="151"/>
      <c r="F66" s="152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8"/>
      <c r="R66" s="228"/>
      <c r="S66" s="228"/>
      <c r="T66" s="625"/>
      <c r="U66" s="625"/>
      <c r="V66" s="625"/>
      <c r="W66" s="279"/>
      <c r="X66" s="279"/>
      <c r="Z66" s="315"/>
      <c r="AA66" s="315"/>
      <c r="AB66" s="315"/>
      <c r="AC66" s="564"/>
    </row>
    <row r="67" spans="1:36" s="227" customFormat="1" ht="6.75" customHeight="1">
      <c r="A67" s="224"/>
      <c r="B67" s="225"/>
      <c r="C67" s="225"/>
      <c r="D67" s="151"/>
      <c r="E67" s="151"/>
      <c r="F67" s="152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31"/>
      <c r="R67" s="279"/>
      <c r="S67" s="279"/>
      <c r="T67" s="231"/>
      <c r="U67" s="231"/>
      <c r="V67" s="231"/>
      <c r="W67" s="279"/>
      <c r="X67" s="279"/>
      <c r="Y67" s="230"/>
      <c r="Z67" s="230"/>
      <c r="AA67" s="230"/>
      <c r="AB67" s="230"/>
      <c r="AC67" s="225"/>
      <c r="AD67" s="225"/>
      <c r="AE67" s="225"/>
      <c r="AF67" s="230"/>
      <c r="AG67" s="226"/>
      <c r="AH67" s="224"/>
      <c r="AI67" s="224"/>
      <c r="AJ67" s="224"/>
    </row>
    <row r="68" spans="1:36" s="227" customFormat="1" ht="21.75" customHeight="1">
      <c r="A68" s="224"/>
      <c r="B68" s="225"/>
      <c r="C68" s="225"/>
      <c r="D68" s="151"/>
      <c r="E68" s="151"/>
      <c r="F68" s="152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31"/>
      <c r="R68" s="279"/>
      <c r="S68" s="279"/>
      <c r="T68" s="625"/>
      <c r="U68" s="625"/>
      <c r="V68" s="625"/>
      <c r="W68" s="279"/>
      <c r="X68" s="279"/>
      <c r="Y68" s="230"/>
      <c r="Z68" s="230"/>
      <c r="AA68" s="230"/>
      <c r="AB68" s="230"/>
      <c r="AC68" s="225"/>
      <c r="AD68" s="225"/>
      <c r="AE68" s="225"/>
      <c r="AF68" s="230"/>
      <c r="AG68" s="226"/>
      <c r="AH68" s="224"/>
      <c r="AI68" s="224"/>
      <c r="AJ68" s="224"/>
    </row>
    <row r="69" spans="1:36" s="227" customFormat="1" ht="21.75" customHeight="1">
      <c r="A69" s="224"/>
      <c r="B69" s="225"/>
      <c r="C69" s="225"/>
      <c r="D69" s="151"/>
      <c r="E69" s="152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31"/>
      <c r="R69" s="279"/>
      <c r="S69" s="279"/>
      <c r="T69" s="231"/>
      <c r="U69" s="231"/>
      <c r="V69" s="230"/>
      <c r="W69" s="230"/>
      <c r="X69" s="230"/>
      <c r="Y69" s="225"/>
      <c r="Z69" s="225"/>
      <c r="AA69" s="225"/>
      <c r="AB69" s="225"/>
      <c r="AC69" s="225"/>
      <c r="AD69" s="225"/>
      <c r="AE69" s="230"/>
      <c r="AF69" s="226"/>
      <c r="AG69" s="224"/>
      <c r="AH69" s="224"/>
      <c r="AI69" s="224"/>
    </row>
    <row r="70" spans="1:36" s="227" customFormat="1" ht="21.75" customHeight="1">
      <c r="A70" s="224"/>
      <c r="B70" s="626" t="s">
        <v>57</v>
      </c>
      <c r="C70" s="626"/>
      <c r="D70" s="626"/>
      <c r="E70" s="232" t="s">
        <v>34</v>
      </c>
      <c r="F70" s="225"/>
      <c r="G70" s="225"/>
      <c r="H70" s="225"/>
      <c r="I70" s="225"/>
      <c r="K70" s="280"/>
      <c r="L70" s="280"/>
      <c r="M70" s="280"/>
      <c r="N70" s="315"/>
      <c r="O70" s="315"/>
      <c r="P70" s="315"/>
      <c r="R70" s="280"/>
      <c r="S70" s="280"/>
      <c r="V70" s="225"/>
      <c r="W70" s="225"/>
      <c r="X70" s="225"/>
      <c r="Y70" s="225"/>
      <c r="Z70" s="225"/>
      <c r="AA70" s="225"/>
      <c r="AB70" s="225"/>
      <c r="AC70" s="226"/>
      <c r="AD70" s="224"/>
      <c r="AE70" s="224"/>
      <c r="AF70" s="224"/>
    </row>
    <row r="71" spans="1:36" ht="21.75" customHeight="1">
      <c r="A71" s="215"/>
      <c r="B71" s="614"/>
      <c r="C71" s="615"/>
      <c r="D71" s="615"/>
      <c r="E71" s="585" t="s">
        <v>135</v>
      </c>
      <c r="F71" s="586"/>
      <c r="G71" s="586"/>
      <c r="H71" s="257" t="s">
        <v>31</v>
      </c>
      <c r="J71" s="616" t="s">
        <v>55</v>
      </c>
      <c r="K71" s="616"/>
      <c r="L71" s="616"/>
      <c r="M71" s="281"/>
      <c r="N71" s="316"/>
      <c r="O71" s="316"/>
      <c r="P71" s="316"/>
      <c r="Q71" s="280"/>
      <c r="R71" s="280"/>
      <c r="S71" s="280"/>
      <c r="T71" s="280"/>
      <c r="U71" s="280"/>
      <c r="V71" s="215"/>
      <c r="W71" s="215"/>
      <c r="X71" s="215"/>
      <c r="Y71" s="233"/>
      <c r="Z71" s="233"/>
      <c r="AA71" s="233"/>
      <c r="AB71" s="233"/>
      <c r="AC71" s="215"/>
      <c r="AD71" s="215"/>
      <c r="AE71" s="234"/>
      <c r="AF71" s="215"/>
      <c r="AG71" s="215"/>
      <c r="AH71" s="215"/>
      <c r="AI71" s="215"/>
    </row>
    <row r="72" spans="1:36" ht="21.75" customHeight="1">
      <c r="A72" s="215"/>
      <c r="B72" s="615"/>
      <c r="C72" s="615"/>
      <c r="D72" s="615"/>
      <c r="E72" s="585" t="s">
        <v>136</v>
      </c>
      <c r="F72" s="586"/>
      <c r="G72" s="586"/>
      <c r="H72" s="257" t="s">
        <v>33</v>
      </c>
      <c r="J72" s="616"/>
      <c r="K72" s="616"/>
      <c r="L72" s="616"/>
      <c r="M72" s="281"/>
      <c r="N72" s="316"/>
      <c r="O72" s="316"/>
      <c r="P72" s="316"/>
      <c r="Q72" s="280"/>
      <c r="R72" s="280"/>
      <c r="S72" s="280"/>
      <c r="T72" s="280"/>
      <c r="U72" s="280"/>
      <c r="V72" s="234"/>
      <c r="W72" s="234"/>
      <c r="X72" s="234"/>
      <c r="Y72" s="215"/>
      <c r="Z72" s="215"/>
      <c r="AA72" s="215"/>
      <c r="AB72" s="215"/>
      <c r="AC72" s="215"/>
      <c r="AD72" s="215"/>
      <c r="AE72" s="166"/>
      <c r="AF72" s="235"/>
      <c r="AG72" s="215"/>
      <c r="AH72" s="215"/>
      <c r="AI72" s="215"/>
    </row>
    <row r="73" spans="1:36" ht="21.75" customHeight="1">
      <c r="A73" s="215"/>
      <c r="B73" s="615"/>
      <c r="C73" s="615"/>
      <c r="D73" s="615"/>
      <c r="J73" s="616"/>
      <c r="K73" s="616"/>
      <c r="L73" s="616"/>
      <c r="M73" s="281"/>
      <c r="N73" s="316"/>
      <c r="O73" s="316"/>
      <c r="P73" s="316"/>
      <c r="Q73" s="280"/>
      <c r="R73" s="280"/>
      <c r="S73" s="280"/>
      <c r="T73" s="280"/>
      <c r="U73" s="280"/>
      <c r="V73" s="234"/>
      <c r="W73" s="234"/>
      <c r="X73" s="234"/>
      <c r="Y73" s="215"/>
      <c r="Z73" s="215"/>
      <c r="AA73" s="215"/>
      <c r="AB73" s="215"/>
      <c r="AC73" s="215"/>
      <c r="AD73" s="215"/>
      <c r="AE73" s="236"/>
      <c r="AF73" s="215"/>
      <c r="AG73" s="215"/>
      <c r="AH73" s="215"/>
      <c r="AI73" s="215"/>
    </row>
    <row r="74" spans="1:36" ht="21.75" customHeight="1">
      <c r="A74" s="166"/>
      <c r="B74" s="615"/>
      <c r="C74" s="615"/>
      <c r="D74" s="615"/>
      <c r="E74" s="237"/>
      <c r="F74" s="237"/>
      <c r="G74" s="237"/>
      <c r="H74" s="237"/>
      <c r="I74" s="237"/>
      <c r="J74" s="280"/>
      <c r="K74" s="280"/>
      <c r="L74" s="280"/>
      <c r="M74" s="280"/>
      <c r="N74" s="315"/>
      <c r="O74" s="315"/>
      <c r="P74" s="315"/>
      <c r="Q74" s="280"/>
      <c r="R74" s="280"/>
      <c r="S74" s="280"/>
      <c r="T74" s="280"/>
      <c r="U74" s="280"/>
      <c r="V74" s="234"/>
      <c r="W74" s="234"/>
      <c r="X74" s="234"/>
      <c r="Y74" s="166"/>
      <c r="Z74" s="166"/>
      <c r="AA74" s="166"/>
      <c r="AB74" s="166"/>
      <c r="AC74" s="166"/>
      <c r="AD74" s="166"/>
      <c r="AE74" s="236"/>
      <c r="AF74" s="238"/>
      <c r="AG74" s="166"/>
      <c r="AH74" s="166"/>
      <c r="AI74" s="166"/>
    </row>
    <row r="75" spans="1:36" ht="21.75" customHeight="1">
      <c r="A75" s="166"/>
      <c r="B75" s="615"/>
      <c r="C75" s="615"/>
      <c r="D75" s="615"/>
      <c r="E75" s="239"/>
      <c r="F75" s="239"/>
      <c r="G75" s="239"/>
      <c r="H75" s="239"/>
      <c r="I75" s="239"/>
      <c r="J75" s="280"/>
      <c r="K75" s="280"/>
      <c r="L75" s="280"/>
      <c r="M75" s="280"/>
      <c r="N75" s="315"/>
      <c r="O75" s="315"/>
      <c r="P75" s="315"/>
      <c r="Q75" s="280"/>
      <c r="R75" s="280"/>
      <c r="S75" s="280"/>
      <c r="T75" s="280"/>
      <c r="U75" s="280"/>
      <c r="V75" s="234"/>
      <c r="W75" s="234"/>
      <c r="X75" s="234"/>
      <c r="Y75" s="166"/>
      <c r="Z75" s="166"/>
      <c r="AA75" s="166"/>
      <c r="AB75" s="166"/>
      <c r="AC75" s="166"/>
      <c r="AD75" s="166"/>
      <c r="AE75" s="236"/>
      <c r="AF75" s="238"/>
      <c r="AG75" s="166"/>
      <c r="AH75" s="166"/>
      <c r="AI75" s="166"/>
    </row>
    <row r="76" spans="1:36" ht="21.75" customHeight="1">
      <c r="A76" s="166"/>
      <c r="B76" s="615"/>
      <c r="C76" s="615"/>
      <c r="D76" s="615"/>
      <c r="E76" s="240"/>
      <c r="F76" s="241"/>
      <c r="G76" s="166"/>
      <c r="H76" s="166"/>
      <c r="I76" s="166"/>
      <c r="J76" s="280"/>
      <c r="K76" s="280"/>
      <c r="L76" s="280"/>
      <c r="M76" s="280"/>
      <c r="N76" s="315"/>
      <c r="O76" s="315"/>
      <c r="P76" s="315"/>
      <c r="Q76" s="280"/>
      <c r="R76" s="280"/>
      <c r="S76" s="280"/>
      <c r="T76" s="280"/>
      <c r="U76" s="280"/>
      <c r="V76" s="241"/>
      <c r="W76" s="241"/>
      <c r="X76" s="241"/>
      <c r="Y76" s="166"/>
      <c r="Z76" s="166"/>
      <c r="AA76" s="166"/>
      <c r="AB76" s="166"/>
      <c r="AC76" s="166"/>
      <c r="AD76" s="166"/>
      <c r="AE76" s="236"/>
      <c r="AF76" s="238"/>
      <c r="AG76" s="166"/>
      <c r="AH76" s="166"/>
      <c r="AI76" s="166"/>
    </row>
    <row r="77" spans="1:36" ht="21.75" customHeight="1">
      <c r="A77" s="166"/>
      <c r="B77" s="172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72"/>
      <c r="R77" s="172"/>
      <c r="S77" s="172"/>
      <c r="T77" s="172"/>
      <c r="U77" s="172"/>
      <c r="V77" s="172"/>
      <c r="W77" s="172"/>
      <c r="X77" s="172"/>
      <c r="Y77" s="241"/>
      <c r="Z77" s="241"/>
      <c r="AA77" s="241"/>
      <c r="AB77" s="241"/>
      <c r="AC77" s="166"/>
      <c r="AD77" s="166"/>
      <c r="AE77" s="166"/>
      <c r="AF77" s="241"/>
      <c r="AG77" s="238"/>
      <c r="AH77" s="166"/>
      <c r="AI77" s="166"/>
      <c r="AJ77" s="166"/>
    </row>
    <row r="78" spans="1:36" ht="21" customHeight="1">
      <c r="A78" s="166"/>
      <c r="B78" s="166"/>
      <c r="C78" s="242"/>
      <c r="D78" s="166"/>
      <c r="E78" s="166"/>
      <c r="F78" s="166"/>
      <c r="G78" s="166"/>
      <c r="H78" s="234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41"/>
      <c r="Z78" s="241"/>
      <c r="AA78" s="241"/>
      <c r="AB78" s="241"/>
    </row>
    <row r="79" spans="1:36" ht="21.75" customHeight="1">
      <c r="A79" s="166"/>
      <c r="B79" s="166"/>
      <c r="C79" s="243"/>
      <c r="D79" s="166"/>
      <c r="E79" s="166"/>
      <c r="F79" s="166"/>
      <c r="G79" s="166"/>
      <c r="H79" s="234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</row>
    <row r="80" spans="1:36" ht="21.75" hidden="1" customHeight="1">
      <c r="A80" s="166"/>
      <c r="B80" s="166"/>
      <c r="C80" s="243"/>
      <c r="D80" s="166"/>
      <c r="E80" s="166"/>
      <c r="F80" s="166"/>
      <c r="G80" s="166"/>
      <c r="H80" s="234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34"/>
      <c r="Z80" s="234"/>
      <c r="AA80" s="234"/>
      <c r="AB80" s="234"/>
    </row>
    <row r="81" spans="1:38" ht="21.75" hidden="1" customHeight="1">
      <c r="A81" s="166"/>
      <c r="B81" s="166"/>
      <c r="C81" s="243"/>
      <c r="D81" s="166"/>
      <c r="E81" s="166"/>
      <c r="F81" s="166"/>
      <c r="G81" s="244"/>
      <c r="H81" s="245" t="s">
        <v>75</v>
      </c>
      <c r="I81" s="245" t="s">
        <v>75</v>
      </c>
      <c r="J81" s="245" t="s">
        <v>75</v>
      </c>
      <c r="K81" s="245" t="s">
        <v>75</v>
      </c>
      <c r="L81" s="245" t="s">
        <v>75</v>
      </c>
      <c r="M81" s="245" t="s">
        <v>75</v>
      </c>
      <c r="N81" s="245" t="s">
        <v>75</v>
      </c>
      <c r="O81" s="245" t="s">
        <v>75</v>
      </c>
      <c r="P81" s="245" t="s">
        <v>75</v>
      </c>
      <c r="Q81" s="245" t="s">
        <v>75</v>
      </c>
      <c r="R81" s="245" t="s">
        <v>75</v>
      </c>
      <c r="S81" s="245" t="s">
        <v>75</v>
      </c>
      <c r="T81" s="245" t="s">
        <v>75</v>
      </c>
      <c r="U81" s="245" t="s">
        <v>75</v>
      </c>
      <c r="V81" s="245" t="s">
        <v>75</v>
      </c>
      <c r="W81" s="245" t="s">
        <v>75</v>
      </c>
      <c r="X81" s="245" t="s">
        <v>75</v>
      </c>
      <c r="Y81" s="245" t="s">
        <v>75</v>
      </c>
      <c r="Z81" s="245" t="s">
        <v>75</v>
      </c>
      <c r="AA81" s="245" t="s">
        <v>75</v>
      </c>
      <c r="AB81" s="245" t="s">
        <v>75</v>
      </c>
    </row>
    <row r="82" spans="1:38" ht="21.75" hidden="1" customHeight="1">
      <c r="A82" s="166"/>
      <c r="B82" s="166"/>
      <c r="C82" s="243"/>
      <c r="D82" s="166"/>
      <c r="E82" s="166"/>
      <c r="F82" s="166"/>
      <c r="G82" s="246" t="s">
        <v>130</v>
      </c>
      <c r="H82" s="247">
        <f>COUNTIFS($G$23:$G$62,$G$82,$H$23:$H$62,H81)</f>
        <v>0</v>
      </c>
      <c r="I82" s="247">
        <f>COUNTIFS($G$23:$G$62,$G$82,$I$23:$I$62,I81)</f>
        <v>0</v>
      </c>
      <c r="J82" s="247">
        <f t="shared" ref="J82:R82" si="1">COUNTIFS($G$23:$G$62,$G$82,J$23:J$62,J81)</f>
        <v>0</v>
      </c>
      <c r="K82" s="247">
        <f t="shared" si="1"/>
        <v>0</v>
      </c>
      <c r="L82" s="247">
        <f t="shared" si="1"/>
        <v>0</v>
      </c>
      <c r="M82" s="247">
        <f t="shared" si="1"/>
        <v>0</v>
      </c>
      <c r="N82" s="247">
        <f t="shared" si="1"/>
        <v>0</v>
      </c>
      <c r="O82" s="247">
        <f t="shared" si="1"/>
        <v>0</v>
      </c>
      <c r="P82" s="247">
        <f t="shared" si="1"/>
        <v>0</v>
      </c>
      <c r="Q82" s="247">
        <f t="shared" si="1"/>
        <v>0</v>
      </c>
      <c r="R82" s="247">
        <f t="shared" si="1"/>
        <v>0</v>
      </c>
      <c r="S82" s="247">
        <f t="shared" ref="S82:V82" si="2">COUNTIFS($G$23:$G$62,$G$82,S$23:S$62,S81)</f>
        <v>0</v>
      </c>
      <c r="T82" s="247">
        <f>COUNTIFS($G$23:$G$62,$G$82,T$23:T$62,T81)</f>
        <v>0</v>
      </c>
      <c r="U82" s="247">
        <f t="shared" si="2"/>
        <v>0</v>
      </c>
      <c r="V82" s="247">
        <f t="shared" si="2"/>
        <v>0</v>
      </c>
      <c r="W82" s="247">
        <f t="shared" ref="W82:AB82" si="3">COUNTIFS($G$23:$G$62,$G$82,W$23:W$62,W81)</f>
        <v>0</v>
      </c>
      <c r="X82" s="247">
        <f t="shared" si="3"/>
        <v>0</v>
      </c>
      <c r="Y82" s="247">
        <f t="shared" si="3"/>
        <v>0</v>
      </c>
      <c r="Z82" s="247">
        <f t="shared" si="3"/>
        <v>0</v>
      </c>
      <c r="AA82" s="247">
        <f t="shared" si="3"/>
        <v>0</v>
      </c>
      <c r="AB82" s="247">
        <f t="shared" si="3"/>
        <v>0</v>
      </c>
    </row>
    <row r="83" spans="1:38" ht="21.75" hidden="1" customHeight="1">
      <c r="A83" s="166"/>
      <c r="B83" s="166"/>
      <c r="C83" s="166"/>
      <c r="D83" s="166"/>
      <c r="E83" s="166"/>
      <c r="F83" s="166"/>
      <c r="G83" s="248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</row>
    <row r="84" spans="1:38" ht="21.75" hidden="1" customHeight="1">
      <c r="A84" s="166"/>
      <c r="B84" s="166"/>
      <c r="C84" s="166"/>
      <c r="D84" s="166"/>
      <c r="E84" s="166"/>
      <c r="F84" s="166"/>
      <c r="G84" s="244"/>
      <c r="H84" s="245" t="s">
        <v>75</v>
      </c>
      <c r="I84" s="245" t="s">
        <v>75</v>
      </c>
      <c r="J84" s="245" t="s">
        <v>75</v>
      </c>
      <c r="K84" s="245" t="s">
        <v>75</v>
      </c>
      <c r="L84" s="245" t="s">
        <v>75</v>
      </c>
      <c r="M84" s="245" t="s">
        <v>75</v>
      </c>
      <c r="N84" s="245" t="s">
        <v>75</v>
      </c>
      <c r="O84" s="245" t="s">
        <v>75</v>
      </c>
      <c r="P84" s="245" t="s">
        <v>75</v>
      </c>
      <c r="Q84" s="245" t="s">
        <v>75</v>
      </c>
      <c r="R84" s="245" t="s">
        <v>75</v>
      </c>
      <c r="S84" s="245" t="s">
        <v>75</v>
      </c>
      <c r="T84" s="245" t="s">
        <v>75</v>
      </c>
      <c r="U84" s="245" t="s">
        <v>75</v>
      </c>
      <c r="V84" s="245" t="s">
        <v>75</v>
      </c>
      <c r="W84" s="245" t="s">
        <v>75</v>
      </c>
      <c r="X84" s="245" t="s">
        <v>75</v>
      </c>
      <c r="Y84" s="245" t="s">
        <v>75</v>
      </c>
      <c r="Z84" s="245" t="s">
        <v>75</v>
      </c>
      <c r="AA84" s="245" t="s">
        <v>75</v>
      </c>
      <c r="AB84" s="245" t="s">
        <v>75</v>
      </c>
    </row>
    <row r="85" spans="1:38" ht="21.75" hidden="1" customHeight="1">
      <c r="A85" s="166"/>
      <c r="B85" s="166"/>
      <c r="C85" s="166"/>
      <c r="D85" s="166"/>
      <c r="E85" s="166"/>
      <c r="F85" s="166"/>
      <c r="G85" s="246" t="s">
        <v>129</v>
      </c>
      <c r="H85" s="247">
        <f>COUNTIFS($G$23:$G$62,$G$85,$H$23:$H$62,H84)</f>
        <v>0</v>
      </c>
      <c r="I85" s="247">
        <f>COUNTIFS($G$23:$G$62,$G$85,$I$23:$I$62,I84)</f>
        <v>0</v>
      </c>
      <c r="J85" s="247">
        <f t="shared" ref="J85:Y85" si="4">COUNTIFS($G$23:$G$62,$G$85,J$23:J$62,J84)</f>
        <v>0</v>
      </c>
      <c r="K85" s="247">
        <f t="shared" si="4"/>
        <v>0</v>
      </c>
      <c r="L85" s="247">
        <f t="shared" si="4"/>
        <v>0</v>
      </c>
      <c r="M85" s="247">
        <f t="shared" si="4"/>
        <v>0</v>
      </c>
      <c r="N85" s="247">
        <f t="shared" si="4"/>
        <v>0</v>
      </c>
      <c r="O85" s="247">
        <f t="shared" si="4"/>
        <v>0</v>
      </c>
      <c r="P85" s="247">
        <f t="shared" si="4"/>
        <v>0</v>
      </c>
      <c r="Q85" s="247">
        <f t="shared" si="4"/>
        <v>0</v>
      </c>
      <c r="R85" s="247">
        <f t="shared" si="4"/>
        <v>0</v>
      </c>
      <c r="S85" s="247">
        <f t="shared" si="4"/>
        <v>0</v>
      </c>
      <c r="T85" s="247">
        <f t="shared" si="4"/>
        <v>0</v>
      </c>
      <c r="U85" s="247">
        <f t="shared" si="4"/>
        <v>0</v>
      </c>
      <c r="V85" s="247">
        <f t="shared" si="4"/>
        <v>0</v>
      </c>
      <c r="W85" s="247">
        <f t="shared" si="4"/>
        <v>0</v>
      </c>
      <c r="X85" s="247">
        <f t="shared" si="4"/>
        <v>0</v>
      </c>
      <c r="Y85" s="247">
        <f t="shared" si="4"/>
        <v>0</v>
      </c>
      <c r="Z85" s="247">
        <f>COUNTIFS($G$23:$G$62,$G$85,Z$23:Z$62,Z84)</f>
        <v>0</v>
      </c>
      <c r="AA85" s="247">
        <f>COUNTIFS($G$23:$G$62,$G$85,AA$23:AA$62,AA84)</f>
        <v>0</v>
      </c>
      <c r="AB85" s="247">
        <f>COUNTIFS($G$23:$G$62,$G$85,AB$23:AB$62,AB84)</f>
        <v>0</v>
      </c>
      <c r="AC85" s="166"/>
    </row>
    <row r="86" spans="1:38" ht="21.75" hidden="1" customHeight="1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248"/>
      <c r="AD86" s="248"/>
      <c r="AE86" s="248"/>
      <c r="AF86" s="248"/>
      <c r="AG86" s="248"/>
      <c r="AH86" s="234"/>
      <c r="AI86" s="238"/>
      <c r="AJ86" s="166"/>
      <c r="AK86" s="166"/>
      <c r="AL86" s="166"/>
    </row>
    <row r="87" spans="1:38" ht="21.75" hidden="1" customHeight="1">
      <c r="A87" s="166"/>
      <c r="B87" s="166"/>
      <c r="C87" s="166"/>
      <c r="D87" s="166"/>
      <c r="E87" s="166"/>
      <c r="F87" s="166"/>
      <c r="G87" s="244"/>
      <c r="H87" s="245" t="s">
        <v>75</v>
      </c>
      <c r="I87" s="245" t="s">
        <v>75</v>
      </c>
      <c r="J87" s="245" t="s">
        <v>75</v>
      </c>
      <c r="K87" s="245" t="s">
        <v>75</v>
      </c>
      <c r="L87" s="245" t="s">
        <v>75</v>
      </c>
      <c r="M87" s="245" t="s">
        <v>75</v>
      </c>
      <c r="N87" s="245" t="s">
        <v>75</v>
      </c>
      <c r="O87" s="245" t="s">
        <v>75</v>
      </c>
      <c r="P87" s="245" t="s">
        <v>75</v>
      </c>
      <c r="Q87" s="245" t="s">
        <v>75</v>
      </c>
      <c r="R87" s="245" t="s">
        <v>75</v>
      </c>
      <c r="S87" s="245" t="s">
        <v>75</v>
      </c>
      <c r="T87" s="245" t="s">
        <v>75</v>
      </c>
      <c r="U87" s="245" t="s">
        <v>75</v>
      </c>
      <c r="V87" s="245" t="s">
        <v>75</v>
      </c>
      <c r="W87" s="245" t="s">
        <v>75</v>
      </c>
      <c r="X87" s="245" t="s">
        <v>75</v>
      </c>
      <c r="Y87" s="245" t="s">
        <v>75</v>
      </c>
      <c r="Z87" s="245" t="s">
        <v>75</v>
      </c>
      <c r="AA87" s="245" t="s">
        <v>75</v>
      </c>
      <c r="AB87" s="245" t="s">
        <v>75</v>
      </c>
      <c r="AC87" s="248"/>
      <c r="AD87" s="248"/>
      <c r="AE87" s="248"/>
      <c r="AF87" s="248"/>
      <c r="AG87" s="234"/>
      <c r="AH87" s="238"/>
      <c r="AI87" s="166"/>
      <c r="AJ87" s="166"/>
      <c r="AK87" s="166"/>
    </row>
    <row r="88" spans="1:38" ht="21.75" hidden="1" customHeight="1">
      <c r="A88" s="166"/>
      <c r="B88" s="166"/>
      <c r="C88" s="166"/>
      <c r="D88" s="166"/>
      <c r="E88" s="166"/>
      <c r="F88" s="166"/>
      <c r="G88" s="246" t="s">
        <v>122</v>
      </c>
      <c r="H88" s="247">
        <f>COUNTIFS($G$23:$G$62,$G$88,$H$23:$H$62,H87)</f>
        <v>0</v>
      </c>
      <c r="I88" s="247">
        <f>COUNTIFS($G$23:$G$62,$G$88,$I$23:$I$62,I87)</f>
        <v>0</v>
      </c>
      <c r="J88" s="247">
        <f t="shared" ref="J88:AB88" si="5">COUNTIFS($G$23:$G$62,$G$88,J$23:J$62,J87)</f>
        <v>0</v>
      </c>
      <c r="K88" s="247">
        <f t="shared" si="5"/>
        <v>0</v>
      </c>
      <c r="L88" s="247">
        <f t="shared" si="5"/>
        <v>0</v>
      </c>
      <c r="M88" s="247">
        <f t="shared" si="5"/>
        <v>0</v>
      </c>
      <c r="N88" s="247">
        <f t="shared" si="5"/>
        <v>0</v>
      </c>
      <c r="O88" s="247">
        <f t="shared" si="5"/>
        <v>0</v>
      </c>
      <c r="P88" s="247">
        <f t="shared" si="5"/>
        <v>0</v>
      </c>
      <c r="Q88" s="247">
        <f t="shared" si="5"/>
        <v>0</v>
      </c>
      <c r="R88" s="247">
        <f t="shared" si="5"/>
        <v>0</v>
      </c>
      <c r="S88" s="247">
        <f t="shared" si="5"/>
        <v>0</v>
      </c>
      <c r="T88" s="247">
        <f t="shared" si="5"/>
        <v>0</v>
      </c>
      <c r="U88" s="247">
        <f t="shared" si="5"/>
        <v>0</v>
      </c>
      <c r="V88" s="247">
        <f t="shared" si="5"/>
        <v>0</v>
      </c>
      <c r="W88" s="247">
        <f t="shared" si="5"/>
        <v>0</v>
      </c>
      <c r="X88" s="247">
        <f t="shared" si="5"/>
        <v>0</v>
      </c>
      <c r="Y88" s="247">
        <f t="shared" si="5"/>
        <v>0</v>
      </c>
      <c r="Z88" s="247">
        <f t="shared" si="5"/>
        <v>0</v>
      </c>
      <c r="AA88" s="247">
        <f t="shared" si="5"/>
        <v>0</v>
      </c>
      <c r="AB88" s="247">
        <f t="shared" si="5"/>
        <v>0</v>
      </c>
      <c r="AC88" s="248"/>
      <c r="AD88" s="248"/>
      <c r="AE88" s="234"/>
      <c r="AF88" s="238"/>
      <c r="AG88" s="166"/>
      <c r="AH88" s="166"/>
      <c r="AI88" s="166"/>
    </row>
    <row r="89" spans="1:38" ht="21.75" customHeight="1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AC89" s="166"/>
      <c r="AD89" s="166"/>
      <c r="AE89" s="234"/>
      <c r="AF89" s="238"/>
      <c r="AG89" s="166"/>
      <c r="AH89" s="166"/>
      <c r="AI89" s="166"/>
    </row>
    <row r="90" spans="1:38" ht="21.75" customHeight="1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234"/>
      <c r="AH90" s="238"/>
      <c r="AI90" s="166"/>
      <c r="AJ90" s="166"/>
      <c r="AK90" s="166"/>
    </row>
    <row r="91" spans="1:38" ht="21.75" customHeight="1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234"/>
      <c r="AH91" s="238"/>
      <c r="AI91" s="166"/>
      <c r="AJ91" s="166"/>
      <c r="AK91" s="166"/>
    </row>
    <row r="92" spans="1:38" ht="21.75" customHeight="1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50"/>
      <c r="Z92" s="150"/>
      <c r="AA92" s="150"/>
      <c r="AB92" s="150"/>
      <c r="AC92" s="166"/>
      <c r="AD92" s="166"/>
      <c r="AE92" s="166"/>
      <c r="AF92" s="166"/>
      <c r="AG92" s="234"/>
      <c r="AH92" s="238"/>
      <c r="AI92" s="166"/>
      <c r="AJ92" s="166"/>
      <c r="AK92" s="166"/>
    </row>
    <row r="93" spans="1:38" ht="21.75" customHeight="1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269"/>
      <c r="Z93" s="269"/>
      <c r="AA93" s="269"/>
      <c r="AB93" s="269"/>
      <c r="AC93" s="166"/>
      <c r="AD93" s="166"/>
      <c r="AE93" s="166"/>
      <c r="AF93" s="166"/>
      <c r="AG93" s="234"/>
      <c r="AH93" s="238"/>
      <c r="AI93" s="166"/>
      <c r="AJ93" s="166"/>
      <c r="AK93" s="166"/>
    </row>
    <row r="94" spans="1:38" ht="21.75" customHeight="1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234"/>
      <c r="AH94" s="238"/>
      <c r="AI94" s="166"/>
      <c r="AJ94" s="166"/>
      <c r="AK94" s="166"/>
    </row>
    <row r="95" spans="1:38" ht="21.75" customHeight="1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234"/>
      <c r="AH95" s="238"/>
      <c r="AI95" s="166"/>
      <c r="AJ95" s="166"/>
      <c r="AK95" s="166"/>
    </row>
    <row r="96" spans="1:38" ht="21.75" customHeight="1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234"/>
      <c r="AH96" s="238"/>
      <c r="AI96" s="166"/>
      <c r="AJ96" s="166"/>
      <c r="AK96" s="166"/>
    </row>
    <row r="97" spans="1:37" ht="21.75" customHeight="1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234"/>
      <c r="AH97" s="238"/>
      <c r="AI97" s="166"/>
      <c r="AJ97" s="166"/>
      <c r="AK97" s="166"/>
    </row>
    <row r="98" spans="1:37" ht="21.75" customHeight="1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234"/>
      <c r="AH98" s="238"/>
      <c r="AI98" s="166"/>
      <c r="AJ98" s="166"/>
      <c r="AK98" s="166"/>
    </row>
    <row r="99" spans="1:37" ht="21.75" customHeight="1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234"/>
      <c r="AH99" s="238"/>
      <c r="AI99" s="166"/>
      <c r="AJ99" s="166"/>
      <c r="AK99" s="166"/>
    </row>
    <row r="100" spans="1:37" ht="21.75" customHeight="1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234"/>
      <c r="AH100" s="238"/>
      <c r="AI100" s="166"/>
      <c r="AJ100" s="166"/>
      <c r="AK100" s="166"/>
    </row>
    <row r="101" spans="1:37" ht="21.75" customHeight="1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234"/>
      <c r="AH101" s="238"/>
      <c r="AI101" s="166"/>
      <c r="AJ101" s="166"/>
      <c r="AK101" s="166"/>
    </row>
    <row r="102" spans="1:37" ht="21.75" customHeight="1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234"/>
      <c r="AH102" s="238"/>
      <c r="AI102" s="166"/>
      <c r="AJ102" s="166"/>
      <c r="AK102" s="166"/>
    </row>
    <row r="103" spans="1:37" ht="21.75" customHeight="1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234"/>
      <c r="AH103" s="238"/>
      <c r="AI103" s="166"/>
      <c r="AJ103" s="166"/>
      <c r="AK103" s="166"/>
    </row>
    <row r="104" spans="1:37" ht="21.75" customHeight="1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234"/>
      <c r="AH104" s="238"/>
      <c r="AI104" s="166"/>
      <c r="AJ104" s="166"/>
      <c r="AK104" s="166"/>
    </row>
    <row r="105" spans="1:37" ht="21.75" customHeight="1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234"/>
      <c r="AH105" s="238"/>
      <c r="AI105" s="166"/>
      <c r="AJ105" s="166"/>
      <c r="AK105" s="166"/>
    </row>
    <row r="106" spans="1:37" ht="21.75" customHeight="1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234"/>
      <c r="AH106" s="238"/>
      <c r="AI106" s="166"/>
      <c r="AJ106" s="166"/>
      <c r="AK106" s="166"/>
    </row>
    <row r="107" spans="1:37" ht="21.75" customHeight="1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234"/>
      <c r="AH107" s="238"/>
      <c r="AI107" s="166"/>
      <c r="AJ107" s="166"/>
      <c r="AK107" s="166"/>
    </row>
    <row r="108" spans="1:37" ht="21.75" customHeight="1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234"/>
      <c r="AH108" s="238"/>
      <c r="AI108" s="166"/>
      <c r="AJ108" s="166"/>
      <c r="AK108" s="166"/>
    </row>
    <row r="109" spans="1:37" ht="21.75" customHeight="1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234"/>
      <c r="AH109" s="238"/>
      <c r="AI109" s="166"/>
      <c r="AJ109" s="166"/>
      <c r="AK109" s="166"/>
    </row>
    <row r="110" spans="1:37" ht="21.75" customHeight="1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234"/>
      <c r="AH110" s="238"/>
      <c r="AI110" s="166"/>
      <c r="AJ110" s="166"/>
      <c r="AK110" s="166"/>
    </row>
    <row r="111" spans="1:37" ht="21.75" customHeight="1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234"/>
      <c r="AH111" s="238"/>
      <c r="AI111" s="166"/>
      <c r="AJ111" s="166"/>
      <c r="AK111" s="166"/>
    </row>
    <row r="112" spans="1:37" ht="21.75" customHeight="1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234"/>
      <c r="AH112" s="238"/>
      <c r="AI112" s="166"/>
      <c r="AJ112" s="166"/>
      <c r="AK112" s="166"/>
    </row>
    <row r="113" spans="1:37" ht="21.75" customHeight="1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234"/>
      <c r="AH113" s="238"/>
      <c r="AI113" s="166"/>
      <c r="AJ113" s="166"/>
      <c r="AK113" s="166"/>
    </row>
    <row r="114" spans="1:37" ht="21.75" customHeight="1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234"/>
      <c r="AH114" s="238"/>
      <c r="AI114" s="166"/>
      <c r="AJ114" s="166"/>
      <c r="AK114" s="166"/>
    </row>
    <row r="115" spans="1:37" ht="21.75" customHeight="1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234"/>
      <c r="AH115" s="238"/>
      <c r="AI115" s="166"/>
      <c r="AJ115" s="166"/>
      <c r="AK115" s="166"/>
    </row>
    <row r="116" spans="1:37" ht="21.75" customHeight="1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234"/>
      <c r="AH116" s="238"/>
      <c r="AI116" s="166"/>
      <c r="AJ116" s="166"/>
      <c r="AK116" s="166"/>
    </row>
    <row r="117" spans="1:37" ht="21.75" customHeight="1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234"/>
      <c r="AH117" s="238"/>
      <c r="AI117" s="166"/>
      <c r="AJ117" s="166"/>
      <c r="AK117" s="166"/>
    </row>
    <row r="118" spans="1:37" ht="21.75" customHeight="1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234"/>
      <c r="AH118" s="238"/>
      <c r="AI118" s="166"/>
      <c r="AJ118" s="166"/>
      <c r="AK118" s="166"/>
    </row>
    <row r="119" spans="1:37" ht="21.75" customHeight="1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234"/>
      <c r="AH119" s="238"/>
      <c r="AI119" s="166"/>
      <c r="AJ119" s="166"/>
      <c r="AK119" s="166"/>
    </row>
    <row r="120" spans="1:37" ht="21.75" customHeight="1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234"/>
      <c r="AH120" s="238"/>
      <c r="AI120" s="166"/>
      <c r="AJ120" s="166"/>
      <c r="AK120" s="166"/>
    </row>
    <row r="121" spans="1:37" ht="21.75" customHeight="1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234"/>
      <c r="AH121" s="238"/>
      <c r="AI121" s="166"/>
      <c r="AJ121" s="166"/>
      <c r="AK121" s="166"/>
    </row>
    <row r="122" spans="1:37" ht="21.75" customHeight="1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234"/>
      <c r="AH122" s="238"/>
      <c r="AI122" s="166"/>
      <c r="AJ122" s="166"/>
      <c r="AK122" s="166"/>
    </row>
    <row r="123" spans="1:37" ht="21.75" customHeight="1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234"/>
      <c r="AH123" s="238"/>
      <c r="AI123" s="166"/>
      <c r="AJ123" s="166"/>
      <c r="AK123" s="166"/>
    </row>
    <row r="124" spans="1:37" ht="21.75" customHeight="1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234"/>
      <c r="AH124" s="238"/>
      <c r="AI124" s="166"/>
      <c r="AJ124" s="166"/>
      <c r="AK124" s="166"/>
    </row>
    <row r="125" spans="1:37" ht="21.75" customHeight="1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234"/>
      <c r="AH125" s="238"/>
      <c r="AI125" s="166"/>
      <c r="AJ125" s="166"/>
      <c r="AK125" s="166"/>
    </row>
    <row r="126" spans="1:37" ht="21.75" customHeight="1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234"/>
      <c r="AH126" s="238"/>
      <c r="AI126" s="166"/>
      <c r="AJ126" s="166"/>
      <c r="AK126" s="166"/>
    </row>
    <row r="127" spans="1:37" ht="21.75" customHeight="1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234"/>
      <c r="AH127" s="238"/>
      <c r="AI127" s="166"/>
      <c r="AJ127" s="166"/>
      <c r="AK127" s="166"/>
    </row>
    <row r="128" spans="1:37" ht="21.75" customHeight="1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234"/>
      <c r="AH128" s="238"/>
      <c r="AI128" s="166"/>
      <c r="AJ128" s="166"/>
      <c r="AK128" s="166"/>
    </row>
    <row r="129" spans="1:37" ht="21.75" customHeight="1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234"/>
      <c r="AH129" s="238"/>
      <c r="AI129" s="166"/>
      <c r="AJ129" s="166"/>
      <c r="AK129" s="166"/>
    </row>
    <row r="130" spans="1:37" ht="21.75" customHeight="1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234"/>
      <c r="AH130" s="238"/>
      <c r="AI130" s="166"/>
      <c r="AJ130" s="166"/>
      <c r="AK130" s="166"/>
    </row>
    <row r="131" spans="1:37" ht="21.75" customHeight="1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234"/>
      <c r="AH131" s="238"/>
      <c r="AI131" s="166"/>
      <c r="AJ131" s="166"/>
      <c r="AK131" s="166"/>
    </row>
    <row r="132" spans="1:37" ht="21.75" customHeight="1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234"/>
      <c r="AH132" s="238"/>
      <c r="AI132" s="166"/>
      <c r="AJ132" s="166"/>
      <c r="AK132" s="166"/>
    </row>
    <row r="133" spans="1:37" ht="21.75" customHeight="1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234"/>
      <c r="AH133" s="238"/>
      <c r="AI133" s="166"/>
      <c r="AJ133" s="166"/>
      <c r="AK133" s="166"/>
    </row>
    <row r="134" spans="1:37" ht="21.75" customHeight="1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234"/>
      <c r="AH134" s="238"/>
      <c r="AI134" s="166"/>
      <c r="AJ134" s="166"/>
      <c r="AK134" s="166"/>
    </row>
    <row r="135" spans="1:37" ht="21.75" customHeight="1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234"/>
      <c r="AH135" s="238"/>
      <c r="AI135" s="166"/>
      <c r="AJ135" s="166"/>
      <c r="AK135" s="166"/>
    </row>
    <row r="136" spans="1:37" ht="21.75" customHeight="1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234"/>
      <c r="AH136" s="238"/>
      <c r="AI136" s="166"/>
      <c r="AJ136" s="166"/>
      <c r="AK136" s="166"/>
    </row>
    <row r="137" spans="1:37" ht="21.75" customHeight="1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234"/>
      <c r="AH137" s="238"/>
      <c r="AI137" s="166"/>
      <c r="AJ137" s="166"/>
      <c r="AK137" s="166"/>
    </row>
    <row r="138" spans="1:37" ht="21.75" customHeight="1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234"/>
      <c r="AH138" s="238"/>
      <c r="AI138" s="166"/>
      <c r="AJ138" s="166"/>
      <c r="AK138" s="166"/>
    </row>
    <row r="139" spans="1:37" ht="21.75" customHeight="1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234"/>
      <c r="AH139" s="238"/>
      <c r="AI139" s="166"/>
      <c r="AJ139" s="166"/>
      <c r="AK139" s="166"/>
    </row>
    <row r="140" spans="1:37" ht="21.75" customHeight="1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234"/>
      <c r="AH140" s="238"/>
      <c r="AI140" s="166"/>
      <c r="AJ140" s="166"/>
      <c r="AK140" s="166"/>
    </row>
    <row r="141" spans="1:37" ht="21.75" customHeight="1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234"/>
      <c r="AH141" s="238"/>
      <c r="AI141" s="166"/>
      <c r="AJ141" s="166"/>
      <c r="AK141" s="166"/>
    </row>
    <row r="142" spans="1:37" ht="21.75" customHeight="1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234"/>
      <c r="AH142" s="238"/>
      <c r="AI142" s="166"/>
      <c r="AJ142" s="166"/>
      <c r="AK142" s="166"/>
    </row>
    <row r="143" spans="1:37" ht="21.75" customHeight="1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234"/>
      <c r="AH143" s="238"/>
      <c r="AI143" s="166"/>
      <c r="AJ143" s="166"/>
      <c r="AK143" s="166"/>
    </row>
    <row r="144" spans="1:37" ht="21.75" customHeight="1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234"/>
      <c r="AH144" s="238"/>
      <c r="AI144" s="166"/>
      <c r="AJ144" s="166"/>
      <c r="AK144" s="166"/>
    </row>
    <row r="145" spans="1:37" ht="21.75" customHeight="1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234"/>
      <c r="AH145" s="238"/>
      <c r="AI145" s="166"/>
      <c r="AJ145" s="166"/>
      <c r="AK145" s="166"/>
    </row>
    <row r="146" spans="1:37" ht="21.75" customHeight="1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234"/>
      <c r="AH146" s="238"/>
      <c r="AI146" s="166"/>
      <c r="AJ146" s="166"/>
      <c r="AK146" s="166"/>
    </row>
    <row r="147" spans="1:37" ht="21.75" customHeight="1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234"/>
      <c r="AH147" s="238"/>
      <c r="AI147" s="166"/>
      <c r="AJ147" s="166"/>
      <c r="AK147" s="166"/>
    </row>
    <row r="148" spans="1:37" ht="21.75" customHeight="1">
      <c r="A148" s="166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234"/>
      <c r="AH148" s="238"/>
      <c r="AI148" s="166"/>
      <c r="AJ148" s="166"/>
      <c r="AK148" s="166"/>
    </row>
    <row r="149" spans="1:37" ht="21.75" customHeight="1">
      <c r="A149" s="166"/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234"/>
      <c r="AH149" s="238"/>
      <c r="AI149" s="166"/>
      <c r="AJ149" s="166"/>
      <c r="AK149" s="166"/>
    </row>
    <row r="150" spans="1:37" ht="21.75" customHeight="1">
      <c r="A150" s="166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234"/>
      <c r="AH150" s="238"/>
      <c r="AI150" s="166"/>
      <c r="AJ150" s="166"/>
      <c r="AK150" s="166"/>
    </row>
    <row r="151" spans="1:37" ht="21.75" customHeight="1">
      <c r="A151" s="166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234"/>
      <c r="AH151" s="238"/>
      <c r="AI151" s="166"/>
      <c r="AJ151" s="166"/>
      <c r="AK151" s="166"/>
    </row>
    <row r="152" spans="1:37" ht="21.75" customHeight="1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234"/>
      <c r="AH152" s="238"/>
      <c r="AI152" s="166"/>
      <c r="AJ152" s="166"/>
      <c r="AK152" s="166"/>
    </row>
    <row r="153" spans="1:37" ht="21.75" customHeight="1">
      <c r="A153" s="166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234"/>
      <c r="AH153" s="238"/>
      <c r="AI153" s="166"/>
      <c r="AJ153" s="166"/>
      <c r="AK153" s="166"/>
    </row>
    <row r="154" spans="1:37" ht="21.75" customHeight="1">
      <c r="A154" s="166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234"/>
      <c r="AH154" s="238"/>
      <c r="AI154" s="166"/>
      <c r="AJ154" s="166"/>
      <c r="AK154" s="166"/>
    </row>
    <row r="155" spans="1:37" ht="21.75" customHeight="1">
      <c r="A155" s="16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234"/>
      <c r="AH155" s="238"/>
      <c r="AI155" s="166"/>
      <c r="AJ155" s="166"/>
      <c r="AK155" s="166"/>
    </row>
    <row r="156" spans="1:37" ht="21.75" customHeight="1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234"/>
      <c r="AH156" s="238"/>
      <c r="AI156" s="166"/>
      <c r="AJ156" s="166"/>
      <c r="AK156" s="166"/>
    </row>
    <row r="157" spans="1:37" ht="21.75" customHeight="1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234"/>
      <c r="AH157" s="238"/>
      <c r="AI157" s="166"/>
      <c r="AJ157" s="166"/>
      <c r="AK157" s="166"/>
    </row>
    <row r="158" spans="1:37" ht="21.75" customHeight="1">
      <c r="A158" s="166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234"/>
      <c r="AH158" s="238"/>
      <c r="AI158" s="166"/>
      <c r="AJ158" s="166"/>
      <c r="AK158" s="166"/>
    </row>
    <row r="159" spans="1:37" ht="21.75" customHeight="1">
      <c r="A159" s="166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234"/>
      <c r="AH159" s="238"/>
      <c r="AI159" s="166"/>
      <c r="AJ159" s="166"/>
      <c r="AK159" s="166"/>
    </row>
    <row r="160" spans="1:37" ht="21.75" customHeight="1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234"/>
      <c r="AH160" s="238"/>
      <c r="AI160" s="166"/>
      <c r="AJ160" s="166"/>
      <c r="AK160" s="166"/>
    </row>
    <row r="161" spans="1:37" ht="21.75" customHeight="1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234"/>
      <c r="AH161" s="238"/>
      <c r="AI161" s="166"/>
      <c r="AJ161" s="166"/>
      <c r="AK161" s="166"/>
    </row>
    <row r="162" spans="1:37" ht="21.75" customHeight="1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234"/>
      <c r="AH162" s="238"/>
      <c r="AI162" s="166"/>
      <c r="AJ162" s="166"/>
      <c r="AK162" s="166"/>
    </row>
    <row r="163" spans="1:37" ht="21.75" customHeight="1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234"/>
      <c r="AH163" s="238"/>
      <c r="AI163" s="166"/>
      <c r="AJ163" s="166"/>
      <c r="AK163" s="166"/>
    </row>
    <row r="164" spans="1:37" ht="21.75" customHeight="1">
      <c r="A164" s="166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234"/>
      <c r="AH164" s="238"/>
      <c r="AI164" s="166"/>
      <c r="AJ164" s="166"/>
      <c r="AK164" s="166"/>
    </row>
    <row r="165" spans="1:37" ht="21.75" customHeight="1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234"/>
      <c r="AH165" s="238"/>
      <c r="AI165" s="166"/>
      <c r="AJ165" s="166"/>
      <c r="AK165" s="166"/>
    </row>
    <row r="166" spans="1:37" ht="21.75" customHeight="1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234"/>
      <c r="AH166" s="238"/>
      <c r="AI166" s="166"/>
      <c r="AJ166" s="166"/>
      <c r="AK166" s="166"/>
    </row>
    <row r="167" spans="1:37" ht="21.75" customHeight="1">
      <c r="A167" s="166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234"/>
      <c r="AH167" s="238"/>
      <c r="AI167" s="166"/>
      <c r="AJ167" s="166"/>
      <c r="AK167" s="166"/>
    </row>
    <row r="168" spans="1:37" ht="21.75" customHeight="1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234"/>
      <c r="AH168" s="238"/>
      <c r="AI168" s="166"/>
      <c r="AJ168" s="166"/>
      <c r="AK168" s="166"/>
    </row>
    <row r="169" spans="1:37" ht="21.75" customHeight="1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234"/>
      <c r="AH169" s="238"/>
      <c r="AI169" s="166"/>
      <c r="AJ169" s="166"/>
      <c r="AK169" s="166"/>
    </row>
    <row r="170" spans="1:37" ht="21.75" customHeight="1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234"/>
      <c r="AH170" s="238"/>
      <c r="AI170" s="166"/>
      <c r="AJ170" s="166"/>
      <c r="AK170" s="166"/>
    </row>
    <row r="171" spans="1:37" ht="21.75" customHeight="1">
      <c r="A171" s="166"/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234"/>
      <c r="AH171" s="238"/>
      <c r="AI171" s="166"/>
      <c r="AJ171" s="166"/>
      <c r="AK171" s="166"/>
    </row>
    <row r="172" spans="1:37" ht="21.75" customHeight="1">
      <c r="A172" s="166"/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234"/>
      <c r="AH172" s="238"/>
      <c r="AI172" s="166"/>
      <c r="AJ172" s="166"/>
      <c r="AK172" s="166"/>
    </row>
    <row r="173" spans="1:37" ht="21.75" customHeight="1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234"/>
      <c r="AH173" s="238"/>
      <c r="AI173" s="166"/>
      <c r="AJ173" s="166"/>
      <c r="AK173" s="166"/>
    </row>
    <row r="174" spans="1:37" ht="21.75" customHeight="1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234"/>
      <c r="AH174" s="238"/>
      <c r="AI174" s="166"/>
      <c r="AJ174" s="166"/>
      <c r="AK174" s="166"/>
    </row>
    <row r="175" spans="1:37" ht="21.75" customHeight="1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234"/>
      <c r="AH175" s="238"/>
      <c r="AI175" s="166"/>
      <c r="AJ175" s="166"/>
      <c r="AK175" s="166"/>
    </row>
    <row r="176" spans="1:37" ht="21.75" customHeight="1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234"/>
      <c r="AH176" s="238"/>
      <c r="AI176" s="166"/>
      <c r="AJ176" s="166"/>
      <c r="AK176" s="166"/>
    </row>
    <row r="177" spans="1:37" ht="21.75" customHeight="1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234"/>
      <c r="AH177" s="238"/>
      <c r="AI177" s="166"/>
      <c r="AJ177" s="166"/>
      <c r="AK177" s="166"/>
    </row>
    <row r="178" spans="1:37" ht="21.75" customHeight="1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234"/>
      <c r="AH178" s="238"/>
      <c r="AI178" s="166"/>
      <c r="AJ178" s="166"/>
      <c r="AK178" s="166"/>
    </row>
    <row r="179" spans="1:37" ht="21.75" customHeight="1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234"/>
      <c r="AH179" s="238"/>
      <c r="AI179" s="166"/>
      <c r="AJ179" s="166"/>
      <c r="AK179" s="166"/>
    </row>
    <row r="180" spans="1:37" ht="21.75" customHeight="1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234"/>
      <c r="AH180" s="238"/>
      <c r="AI180" s="166"/>
      <c r="AJ180" s="166"/>
      <c r="AK180" s="166"/>
    </row>
    <row r="181" spans="1:37" ht="21.75" customHeight="1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234"/>
      <c r="AH181" s="238"/>
      <c r="AI181" s="166"/>
      <c r="AJ181" s="166"/>
      <c r="AK181" s="166"/>
    </row>
    <row r="182" spans="1:37" ht="21.75" customHeight="1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234"/>
      <c r="AH182" s="238"/>
      <c r="AI182" s="166"/>
      <c r="AJ182" s="166"/>
      <c r="AK182" s="166"/>
    </row>
    <row r="183" spans="1:37" ht="21.75" customHeight="1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234"/>
      <c r="AH183" s="238"/>
      <c r="AI183" s="166"/>
      <c r="AJ183" s="166"/>
      <c r="AK183" s="166"/>
    </row>
    <row r="184" spans="1:37" ht="21.75" customHeight="1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234"/>
      <c r="AH184" s="238"/>
      <c r="AI184" s="166"/>
      <c r="AJ184" s="166"/>
      <c r="AK184" s="166"/>
    </row>
    <row r="185" spans="1:37" ht="21.75" customHeight="1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234"/>
      <c r="AH185" s="238"/>
      <c r="AI185" s="166"/>
      <c r="AJ185" s="166"/>
      <c r="AK185" s="166"/>
    </row>
    <row r="186" spans="1:37" ht="21.75" customHeight="1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234"/>
      <c r="AH186" s="238"/>
      <c r="AI186" s="166"/>
      <c r="AJ186" s="166"/>
      <c r="AK186" s="166"/>
    </row>
    <row r="187" spans="1:37" ht="21.75" customHeight="1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234"/>
      <c r="AH187" s="238"/>
      <c r="AI187" s="166"/>
      <c r="AJ187" s="166"/>
      <c r="AK187" s="166"/>
    </row>
    <row r="188" spans="1:37" ht="21.75" customHeight="1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234"/>
      <c r="AH188" s="238"/>
      <c r="AI188" s="166"/>
      <c r="AJ188" s="166"/>
      <c r="AK188" s="166"/>
    </row>
    <row r="189" spans="1:37" ht="21.75" customHeight="1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234"/>
      <c r="AH189" s="238"/>
      <c r="AI189" s="166"/>
      <c r="AJ189" s="166"/>
      <c r="AK189" s="166"/>
    </row>
    <row r="190" spans="1:37" ht="21.75" customHeight="1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234"/>
      <c r="AH190" s="238"/>
      <c r="AI190" s="166"/>
      <c r="AJ190" s="166"/>
      <c r="AK190" s="166"/>
    </row>
    <row r="191" spans="1:37" ht="21.75" customHeight="1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234"/>
      <c r="AH191" s="238"/>
      <c r="AI191" s="166"/>
      <c r="AJ191" s="166"/>
      <c r="AK191" s="166"/>
    </row>
    <row r="192" spans="1:37" ht="21.75" customHeight="1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234"/>
      <c r="AH192" s="238"/>
      <c r="AI192" s="166"/>
      <c r="AJ192" s="166"/>
      <c r="AK192" s="166"/>
    </row>
    <row r="193" spans="1:37" ht="21.75" customHeight="1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234"/>
      <c r="AH193" s="238"/>
      <c r="AI193" s="166"/>
      <c r="AJ193" s="166"/>
      <c r="AK193" s="166"/>
    </row>
    <row r="194" spans="1:37" ht="21.75" customHeight="1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234"/>
      <c r="AH194" s="238"/>
      <c r="AI194" s="166"/>
      <c r="AJ194" s="166"/>
      <c r="AK194" s="166"/>
    </row>
    <row r="195" spans="1:37" ht="21.75" customHeight="1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234"/>
      <c r="AH195" s="238"/>
      <c r="AI195" s="166"/>
      <c r="AJ195" s="166"/>
      <c r="AK195" s="166"/>
    </row>
    <row r="196" spans="1:37" ht="21.75" customHeight="1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234"/>
      <c r="AH196" s="238"/>
      <c r="AI196" s="166"/>
      <c r="AJ196" s="166"/>
      <c r="AK196" s="166"/>
    </row>
    <row r="197" spans="1:37" ht="21.75" customHeight="1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234"/>
      <c r="AH197" s="238"/>
      <c r="AI197" s="166"/>
      <c r="AJ197" s="166"/>
      <c r="AK197" s="166"/>
    </row>
    <row r="198" spans="1:37" ht="21.75" customHeight="1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234"/>
      <c r="AH198" s="238"/>
      <c r="AI198" s="166"/>
      <c r="AJ198" s="166"/>
      <c r="AK198" s="166"/>
    </row>
    <row r="199" spans="1:37" ht="21.75" customHeight="1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234"/>
      <c r="AH199" s="238"/>
      <c r="AI199" s="166"/>
      <c r="AJ199" s="166"/>
      <c r="AK199" s="166"/>
    </row>
    <row r="200" spans="1:37" ht="21.75" customHeight="1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234"/>
      <c r="AH200" s="238"/>
      <c r="AI200" s="166"/>
      <c r="AJ200" s="166"/>
      <c r="AK200" s="166"/>
    </row>
    <row r="201" spans="1:37" ht="21.75" customHeight="1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234"/>
      <c r="AH201" s="238"/>
      <c r="AI201" s="166"/>
      <c r="AJ201" s="166"/>
      <c r="AK201" s="166"/>
    </row>
    <row r="202" spans="1:37" ht="21.75" customHeight="1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234"/>
      <c r="AH202" s="238"/>
      <c r="AI202" s="166"/>
      <c r="AJ202" s="166"/>
      <c r="AK202" s="166"/>
    </row>
    <row r="203" spans="1:37" ht="21.75" customHeight="1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234"/>
      <c r="AH203" s="238"/>
      <c r="AI203" s="166"/>
      <c r="AJ203" s="166"/>
      <c r="AK203" s="166"/>
    </row>
    <row r="204" spans="1:37" ht="21.75" customHeight="1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234"/>
      <c r="AH204" s="238"/>
      <c r="AI204" s="166"/>
      <c r="AJ204" s="166"/>
      <c r="AK204" s="166"/>
    </row>
    <row r="205" spans="1:37" ht="21.75" customHeight="1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234"/>
      <c r="AH205" s="238"/>
      <c r="AI205" s="166"/>
      <c r="AJ205" s="166"/>
      <c r="AK205" s="166"/>
    </row>
    <row r="206" spans="1:37" ht="21.75" customHeight="1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234"/>
      <c r="AH206" s="238"/>
      <c r="AI206" s="166"/>
      <c r="AJ206" s="166"/>
      <c r="AK206" s="166"/>
    </row>
    <row r="207" spans="1:37" ht="21.75" customHeight="1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234"/>
      <c r="AH207" s="238"/>
      <c r="AI207" s="166"/>
      <c r="AJ207" s="166"/>
      <c r="AK207" s="166"/>
    </row>
    <row r="208" spans="1:37" ht="21.75" customHeight="1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234"/>
      <c r="AH208" s="238"/>
      <c r="AI208" s="166"/>
      <c r="AJ208" s="166"/>
      <c r="AK208" s="166"/>
    </row>
    <row r="209" spans="1:37" ht="21.75" customHeight="1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234"/>
      <c r="AH209" s="238"/>
      <c r="AI209" s="166"/>
      <c r="AJ209" s="166"/>
      <c r="AK209" s="166"/>
    </row>
    <row r="210" spans="1:37" ht="21.75" customHeight="1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234"/>
      <c r="AH210" s="238"/>
      <c r="AI210" s="166"/>
      <c r="AJ210" s="166"/>
      <c r="AK210" s="166"/>
    </row>
    <row r="211" spans="1:37" ht="21.75" customHeight="1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234"/>
      <c r="AH211" s="238"/>
      <c r="AI211" s="166"/>
      <c r="AJ211" s="166"/>
      <c r="AK211" s="166"/>
    </row>
    <row r="212" spans="1:37" ht="21.75" customHeight="1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234"/>
      <c r="AH212" s="238"/>
      <c r="AI212" s="166"/>
      <c r="AJ212" s="166"/>
      <c r="AK212" s="166"/>
    </row>
    <row r="213" spans="1:37" ht="21.75" customHeight="1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234"/>
      <c r="AH213" s="238"/>
      <c r="AI213" s="166"/>
      <c r="AJ213" s="166"/>
      <c r="AK213" s="166"/>
    </row>
    <row r="214" spans="1:37" ht="21.75" customHeight="1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234"/>
      <c r="AH214" s="238"/>
      <c r="AI214" s="166"/>
      <c r="AJ214" s="166"/>
      <c r="AK214" s="166"/>
    </row>
    <row r="215" spans="1:37" ht="21.75" customHeight="1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234"/>
      <c r="AH215" s="238"/>
      <c r="AI215" s="166"/>
      <c r="AJ215" s="166"/>
      <c r="AK215" s="166"/>
    </row>
    <row r="216" spans="1:37" ht="21.75" customHeight="1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234"/>
      <c r="AH216" s="238"/>
      <c r="AI216" s="166"/>
      <c r="AJ216" s="166"/>
      <c r="AK216" s="166"/>
    </row>
    <row r="217" spans="1:37" ht="21.75" customHeight="1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234"/>
      <c r="AH217" s="238"/>
      <c r="AI217" s="166"/>
      <c r="AJ217" s="166"/>
      <c r="AK217" s="166"/>
    </row>
    <row r="218" spans="1:37" ht="21.75" customHeight="1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234"/>
      <c r="AH218" s="238"/>
      <c r="AI218" s="166"/>
      <c r="AJ218" s="166"/>
      <c r="AK218" s="166"/>
    </row>
    <row r="219" spans="1:37" ht="21.75" customHeight="1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234"/>
      <c r="AH219" s="238"/>
      <c r="AI219" s="166"/>
      <c r="AJ219" s="166"/>
      <c r="AK219" s="166"/>
    </row>
    <row r="220" spans="1:37" ht="21.75" customHeight="1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234"/>
      <c r="AH220" s="238"/>
      <c r="AI220" s="166"/>
      <c r="AJ220" s="166"/>
      <c r="AK220" s="166"/>
    </row>
    <row r="221" spans="1:37" ht="21.75" customHeight="1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234"/>
      <c r="AH221" s="238"/>
      <c r="AI221" s="166"/>
      <c r="AJ221" s="166"/>
      <c r="AK221" s="166"/>
    </row>
    <row r="222" spans="1:37" ht="21.75" customHeight="1">
      <c r="A222" s="166"/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234"/>
      <c r="AH222" s="238"/>
      <c r="AI222" s="166"/>
      <c r="AJ222" s="166"/>
      <c r="AK222" s="166"/>
    </row>
    <row r="223" spans="1:37" ht="21.75" customHeight="1">
      <c r="A223" s="166"/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234"/>
      <c r="AH223" s="238"/>
      <c r="AI223" s="166"/>
      <c r="AJ223" s="166"/>
      <c r="AK223" s="166"/>
    </row>
    <row r="224" spans="1:37" ht="21.75" customHeight="1">
      <c r="A224" s="166"/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234"/>
      <c r="AH224" s="238"/>
      <c r="AI224" s="166"/>
      <c r="AJ224" s="166"/>
      <c r="AK224" s="166"/>
    </row>
    <row r="225" spans="1:37" ht="21.75" customHeight="1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234"/>
      <c r="AH225" s="238"/>
      <c r="AI225" s="166"/>
      <c r="AJ225" s="166"/>
      <c r="AK225" s="166"/>
    </row>
    <row r="226" spans="1:37" ht="21.75" customHeight="1">
      <c r="A226" s="166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234"/>
      <c r="AH226" s="238"/>
      <c r="AI226" s="166"/>
      <c r="AJ226" s="166"/>
      <c r="AK226" s="166"/>
    </row>
    <row r="227" spans="1:37" ht="21.75" customHeight="1">
      <c r="A227" s="166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234"/>
      <c r="AH227" s="238"/>
      <c r="AI227" s="166"/>
      <c r="AJ227" s="166"/>
      <c r="AK227" s="166"/>
    </row>
    <row r="228" spans="1:37" ht="21.75" customHeight="1">
      <c r="A228" s="166"/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234"/>
      <c r="AH228" s="238"/>
      <c r="AI228" s="166"/>
      <c r="AJ228" s="166"/>
      <c r="AK228" s="166"/>
    </row>
    <row r="229" spans="1:37" ht="21.75" customHeight="1">
      <c r="A229" s="166"/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234"/>
      <c r="AH229" s="238"/>
      <c r="AI229" s="166"/>
      <c r="AJ229" s="166"/>
      <c r="AK229" s="166"/>
    </row>
    <row r="230" spans="1:37" ht="21.75" customHeight="1">
      <c r="A230" s="166"/>
      <c r="B230" s="166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234"/>
      <c r="AH230" s="238"/>
      <c r="AI230" s="166"/>
      <c r="AJ230" s="166"/>
      <c r="AK230" s="166"/>
    </row>
    <row r="231" spans="1:37" ht="21.75" customHeight="1">
      <c r="A231" s="166"/>
      <c r="B231" s="166"/>
      <c r="C231" s="166"/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234"/>
      <c r="AH231" s="238"/>
      <c r="AI231" s="166"/>
      <c r="AJ231" s="166"/>
      <c r="AK231" s="166"/>
    </row>
    <row r="232" spans="1:37" ht="21.75" customHeight="1">
      <c r="A232" s="166"/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234"/>
      <c r="AH232" s="238"/>
      <c r="AI232" s="166"/>
      <c r="AJ232" s="166"/>
      <c r="AK232" s="166"/>
    </row>
    <row r="233" spans="1:37" ht="21.75" customHeight="1">
      <c r="A233" s="166"/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234"/>
      <c r="AH233" s="238"/>
      <c r="AI233" s="166"/>
      <c r="AJ233" s="166"/>
      <c r="AK233" s="166"/>
    </row>
    <row r="234" spans="1:37" ht="21.75" customHeight="1">
      <c r="A234" s="166"/>
      <c r="B234" s="166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234"/>
      <c r="AH234" s="238"/>
      <c r="AI234" s="166"/>
      <c r="AJ234" s="166"/>
      <c r="AK234" s="166"/>
    </row>
    <row r="235" spans="1:37" ht="21.75" customHeight="1">
      <c r="A235" s="166"/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234"/>
      <c r="AH235" s="238"/>
      <c r="AI235" s="166"/>
      <c r="AJ235" s="166"/>
      <c r="AK235" s="166"/>
    </row>
    <row r="236" spans="1:37" ht="21.75" customHeight="1">
      <c r="A236" s="166"/>
      <c r="B236" s="166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234"/>
      <c r="AH236" s="238"/>
      <c r="AI236" s="166"/>
      <c r="AJ236" s="166"/>
      <c r="AK236" s="166"/>
    </row>
    <row r="237" spans="1:37" ht="21.75" customHeight="1">
      <c r="A237" s="166"/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234"/>
      <c r="AH237" s="238"/>
      <c r="AI237" s="166"/>
      <c r="AJ237" s="166"/>
      <c r="AK237" s="166"/>
    </row>
    <row r="238" spans="1:37" ht="21.75" customHeight="1">
      <c r="A238" s="166"/>
      <c r="B238" s="166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234"/>
      <c r="AH238" s="238"/>
      <c r="AI238" s="166"/>
      <c r="AJ238" s="166"/>
      <c r="AK238" s="166"/>
    </row>
    <row r="239" spans="1:37" ht="21.75" customHeight="1">
      <c r="A239" s="166"/>
      <c r="B239" s="166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234"/>
      <c r="AH239" s="238"/>
      <c r="AI239" s="166"/>
      <c r="AJ239" s="166"/>
      <c r="AK239" s="166"/>
    </row>
    <row r="240" spans="1:37" ht="21.75" customHeight="1">
      <c r="A240" s="166"/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234"/>
      <c r="AH240" s="238"/>
      <c r="AI240" s="166"/>
      <c r="AJ240" s="166"/>
      <c r="AK240" s="166"/>
    </row>
    <row r="241" spans="1:37" ht="21.75" customHeight="1">
      <c r="A241" s="166"/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234"/>
      <c r="AH241" s="238"/>
      <c r="AI241" s="166"/>
      <c r="AJ241" s="166"/>
      <c r="AK241" s="166"/>
    </row>
    <row r="242" spans="1:37" ht="21.75" customHeight="1">
      <c r="A242" s="166"/>
      <c r="B242" s="166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234"/>
      <c r="AH242" s="238"/>
      <c r="AI242" s="166"/>
      <c r="AJ242" s="166"/>
      <c r="AK242" s="166"/>
    </row>
    <row r="243" spans="1:37" ht="21.75" customHeight="1">
      <c r="A243" s="166"/>
      <c r="B243" s="166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234"/>
      <c r="AH243" s="238"/>
      <c r="AI243" s="166"/>
      <c r="AJ243" s="166"/>
      <c r="AK243" s="166"/>
    </row>
    <row r="244" spans="1:37" ht="21.75" customHeight="1">
      <c r="A244" s="166"/>
      <c r="B244" s="166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234"/>
      <c r="AH244" s="238"/>
      <c r="AI244" s="166"/>
      <c r="AJ244" s="166"/>
      <c r="AK244" s="166"/>
    </row>
    <row r="245" spans="1:37" ht="21.75" customHeight="1">
      <c r="A245" s="166"/>
      <c r="B245" s="166"/>
      <c r="C245" s="166"/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234"/>
      <c r="AH245" s="238"/>
      <c r="AI245" s="166"/>
      <c r="AJ245" s="166"/>
      <c r="AK245" s="166"/>
    </row>
    <row r="246" spans="1:37" ht="21.75" customHeight="1">
      <c r="A246" s="166"/>
      <c r="B246" s="166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234"/>
      <c r="AH246" s="238"/>
      <c r="AI246" s="166"/>
      <c r="AJ246" s="166"/>
      <c r="AK246" s="166"/>
    </row>
    <row r="247" spans="1:37" ht="21.75" customHeight="1">
      <c r="A247" s="166"/>
      <c r="B247" s="166"/>
      <c r="C247" s="166"/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234"/>
      <c r="AH247" s="238"/>
      <c r="AI247" s="166"/>
      <c r="AJ247" s="166"/>
      <c r="AK247" s="166"/>
    </row>
    <row r="248" spans="1:37" ht="21.75" customHeight="1">
      <c r="A248" s="166"/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234"/>
      <c r="AH248" s="238"/>
      <c r="AI248" s="166"/>
      <c r="AJ248" s="166"/>
      <c r="AK248" s="166"/>
    </row>
    <row r="249" spans="1:37" ht="21.75" customHeight="1">
      <c r="A249" s="166"/>
      <c r="B249" s="166"/>
      <c r="C249" s="166"/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  <c r="AA249" s="166"/>
      <c r="AB249" s="166"/>
      <c r="AC249" s="166"/>
      <c r="AD249" s="166"/>
      <c r="AE249" s="166"/>
      <c r="AF249" s="166"/>
      <c r="AG249" s="234"/>
      <c r="AH249" s="238"/>
      <c r="AI249" s="166"/>
      <c r="AJ249" s="166"/>
      <c r="AK249" s="166"/>
    </row>
    <row r="250" spans="1:37" ht="21.75" customHeight="1">
      <c r="A250" s="166"/>
      <c r="B250" s="166"/>
      <c r="C250" s="166"/>
      <c r="D250" s="166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234"/>
      <c r="AH250" s="238"/>
      <c r="AI250" s="166"/>
      <c r="AJ250" s="166"/>
      <c r="AK250" s="166"/>
    </row>
    <row r="251" spans="1:37" ht="21.75" customHeight="1">
      <c r="A251" s="166"/>
      <c r="B251" s="166"/>
      <c r="C251" s="166"/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234"/>
      <c r="AH251" s="238"/>
      <c r="AI251" s="166"/>
      <c r="AJ251" s="166"/>
      <c r="AK251" s="166"/>
    </row>
    <row r="252" spans="1:37" ht="21.75" customHeight="1">
      <c r="A252" s="166"/>
      <c r="B252" s="166"/>
      <c r="C252" s="166"/>
      <c r="D252" s="166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234"/>
      <c r="AH252" s="238"/>
      <c r="AI252" s="166"/>
      <c r="AJ252" s="166"/>
      <c r="AK252" s="166"/>
    </row>
    <row r="253" spans="1:37" ht="21.75" customHeight="1">
      <c r="A253" s="166"/>
      <c r="B253" s="166"/>
      <c r="C253" s="166"/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234"/>
      <c r="AH253" s="238"/>
      <c r="AI253" s="166"/>
      <c r="AJ253" s="166"/>
      <c r="AK253" s="166"/>
    </row>
    <row r="254" spans="1:37" ht="21.75" customHeight="1">
      <c r="A254" s="166"/>
      <c r="B254" s="166"/>
      <c r="C254" s="166"/>
      <c r="D254" s="166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234"/>
      <c r="AH254" s="238"/>
      <c r="AI254" s="166"/>
      <c r="AJ254" s="166"/>
      <c r="AK254" s="166"/>
    </row>
    <row r="255" spans="1:37" ht="21.75" customHeight="1">
      <c r="A255" s="166"/>
      <c r="B255" s="166"/>
      <c r="C255" s="166"/>
      <c r="D255" s="166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234"/>
      <c r="AH255" s="238"/>
      <c r="AI255" s="166"/>
      <c r="AJ255" s="166"/>
      <c r="AK255" s="166"/>
    </row>
    <row r="256" spans="1:37" ht="21.75" customHeight="1">
      <c r="A256" s="166"/>
      <c r="B256" s="166"/>
      <c r="C256" s="166"/>
      <c r="D256" s="166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234"/>
      <c r="AH256" s="238"/>
      <c r="AI256" s="166"/>
      <c r="AJ256" s="166"/>
      <c r="AK256" s="166"/>
    </row>
    <row r="257" spans="1:37" ht="21.75" customHeight="1">
      <c r="A257" s="166"/>
      <c r="B257" s="166"/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234"/>
      <c r="AH257" s="238"/>
      <c r="AI257" s="166"/>
      <c r="AJ257" s="166"/>
      <c r="AK257" s="166"/>
    </row>
    <row r="258" spans="1:37" ht="21.75" customHeight="1">
      <c r="A258" s="166"/>
      <c r="B258" s="166"/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234"/>
      <c r="AH258" s="238"/>
      <c r="AI258" s="166"/>
      <c r="AJ258" s="166"/>
      <c r="AK258" s="166"/>
    </row>
    <row r="259" spans="1:37" ht="21.75" customHeight="1">
      <c r="A259" s="166"/>
      <c r="B259" s="166"/>
      <c r="C259" s="166"/>
      <c r="D259" s="166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234"/>
      <c r="AH259" s="238"/>
      <c r="AI259" s="166"/>
      <c r="AJ259" s="166"/>
      <c r="AK259" s="166"/>
    </row>
    <row r="260" spans="1:37" ht="21.75" customHeight="1">
      <c r="A260" s="166"/>
      <c r="B260" s="166"/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234"/>
      <c r="AH260" s="238"/>
      <c r="AI260" s="166"/>
      <c r="AJ260" s="166"/>
      <c r="AK260" s="166"/>
    </row>
    <row r="261" spans="1:37" ht="21.75" customHeight="1">
      <c r="A261" s="166"/>
      <c r="B261" s="166"/>
      <c r="C261" s="166"/>
      <c r="D261" s="166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234"/>
      <c r="AH261" s="238"/>
      <c r="AI261" s="166"/>
      <c r="AJ261" s="166"/>
      <c r="AK261" s="166"/>
    </row>
    <row r="262" spans="1:37" ht="21.75" customHeight="1">
      <c r="A262" s="166"/>
      <c r="B262" s="166"/>
      <c r="C262" s="166"/>
      <c r="D262" s="166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234"/>
      <c r="AH262" s="238"/>
      <c r="AI262" s="166"/>
      <c r="AJ262" s="166"/>
      <c r="AK262" s="166"/>
    </row>
    <row r="263" spans="1:37" ht="21.75" customHeight="1">
      <c r="A263" s="166"/>
      <c r="B263" s="166"/>
      <c r="C263" s="166"/>
      <c r="D263" s="166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234"/>
      <c r="AH263" s="238"/>
      <c r="AI263" s="166"/>
      <c r="AJ263" s="166"/>
      <c r="AK263" s="166"/>
    </row>
    <row r="264" spans="1:37" ht="21.75" customHeight="1">
      <c r="A264" s="166"/>
      <c r="B264" s="166"/>
      <c r="C264" s="166"/>
      <c r="D264" s="166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234"/>
      <c r="AH264" s="238"/>
      <c r="AI264" s="166"/>
      <c r="AJ264" s="166"/>
      <c r="AK264" s="166"/>
    </row>
    <row r="265" spans="1:37" ht="21.75" customHeight="1">
      <c r="A265" s="166"/>
      <c r="B265" s="166"/>
      <c r="C265" s="166"/>
      <c r="D265" s="166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234"/>
      <c r="AH265" s="238"/>
      <c r="AI265" s="166"/>
      <c r="AJ265" s="166"/>
      <c r="AK265" s="166"/>
    </row>
    <row r="266" spans="1:37" ht="21.75" customHeight="1">
      <c r="A266" s="166"/>
      <c r="B266" s="166"/>
      <c r="C266" s="166"/>
      <c r="D266" s="166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234"/>
      <c r="AH266" s="238"/>
      <c r="AI266" s="166"/>
      <c r="AJ266" s="166"/>
      <c r="AK266" s="166"/>
    </row>
    <row r="267" spans="1:37" ht="21.75" customHeight="1">
      <c r="A267" s="166"/>
      <c r="B267" s="166"/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234"/>
      <c r="AH267" s="238"/>
      <c r="AI267" s="166"/>
      <c r="AJ267" s="166"/>
      <c r="AK267" s="166"/>
    </row>
    <row r="268" spans="1:37" ht="21.75" customHeight="1">
      <c r="A268" s="166"/>
      <c r="B268" s="166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234"/>
      <c r="AH268" s="238"/>
      <c r="AI268" s="166"/>
      <c r="AJ268" s="166"/>
      <c r="AK268" s="166"/>
    </row>
    <row r="269" spans="1:37" ht="21.75" customHeight="1">
      <c r="A269" s="166"/>
      <c r="B269" s="166"/>
      <c r="C269" s="166"/>
      <c r="D269" s="166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234"/>
      <c r="AH269" s="238"/>
      <c r="AI269" s="166"/>
      <c r="AJ269" s="166"/>
      <c r="AK269" s="166"/>
    </row>
    <row r="270" spans="1:37" ht="21.75" customHeight="1">
      <c r="A270" s="166"/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234"/>
      <c r="AH270" s="238"/>
      <c r="AI270" s="166"/>
      <c r="AJ270" s="166"/>
      <c r="AK270" s="166"/>
    </row>
    <row r="271" spans="1:37" ht="21.75" customHeight="1">
      <c r="A271" s="166"/>
      <c r="B271" s="166"/>
      <c r="C271" s="166"/>
      <c r="D271" s="166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234"/>
      <c r="AH271" s="238"/>
      <c r="AI271" s="166"/>
      <c r="AJ271" s="166"/>
      <c r="AK271" s="166"/>
    </row>
    <row r="272" spans="1:37" ht="21.75" customHeight="1">
      <c r="A272" s="166"/>
      <c r="B272" s="166"/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234"/>
      <c r="AH272" s="238"/>
      <c r="AI272" s="166"/>
      <c r="AJ272" s="166"/>
      <c r="AK272" s="166"/>
    </row>
    <row r="273" spans="1:37" ht="21.75" customHeight="1">
      <c r="A273" s="166"/>
      <c r="B273" s="166"/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234"/>
      <c r="AH273" s="238"/>
      <c r="AI273" s="166"/>
      <c r="AJ273" s="166"/>
      <c r="AK273" s="166"/>
    </row>
    <row r="274" spans="1:37" ht="21.75" customHeight="1">
      <c r="A274" s="166"/>
      <c r="B274" s="166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234"/>
      <c r="AH274" s="238"/>
      <c r="AI274" s="166"/>
      <c r="AJ274" s="166"/>
      <c r="AK274" s="166"/>
    </row>
    <row r="275" spans="1:37" ht="21.75" customHeight="1">
      <c r="A275" s="166"/>
      <c r="B275" s="166"/>
      <c r="C275" s="166"/>
      <c r="D275" s="166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234"/>
      <c r="AH275" s="238"/>
      <c r="AI275" s="166"/>
      <c r="AJ275" s="166"/>
      <c r="AK275" s="166"/>
    </row>
    <row r="276" spans="1:37" ht="21.75" customHeight="1">
      <c r="A276" s="166"/>
      <c r="B276" s="166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234"/>
      <c r="AH276" s="238"/>
      <c r="AI276" s="166"/>
      <c r="AJ276" s="166"/>
      <c r="AK276" s="166"/>
    </row>
    <row r="277" spans="1:37" ht="21.75" customHeight="1">
      <c r="A277" s="166"/>
      <c r="B277" s="166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234"/>
      <c r="AH277" s="238"/>
      <c r="AI277" s="166"/>
      <c r="AJ277" s="166"/>
      <c r="AK277" s="166"/>
    </row>
    <row r="278" spans="1:37" ht="21.75" customHeight="1">
      <c r="A278" s="166"/>
      <c r="B278" s="166"/>
      <c r="C278" s="166"/>
      <c r="D278" s="166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234"/>
      <c r="AH278" s="238"/>
      <c r="AI278" s="166"/>
      <c r="AJ278" s="166"/>
      <c r="AK278" s="166"/>
    </row>
    <row r="279" spans="1:37" ht="21.75" customHeight="1">
      <c r="A279" s="166"/>
      <c r="B279" s="166"/>
      <c r="C279" s="166"/>
      <c r="D279" s="166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234"/>
      <c r="AH279" s="238"/>
      <c r="AI279" s="166"/>
      <c r="AJ279" s="166"/>
      <c r="AK279" s="166"/>
    </row>
    <row r="280" spans="1:37" ht="21.75" customHeight="1">
      <c r="A280" s="166"/>
      <c r="B280" s="166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234"/>
      <c r="AH280" s="238"/>
      <c r="AI280" s="166"/>
      <c r="AJ280" s="166"/>
      <c r="AK280" s="166"/>
    </row>
    <row r="281" spans="1:37" ht="21.75" customHeight="1">
      <c r="A281" s="166"/>
      <c r="B281" s="166"/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234"/>
      <c r="AH281" s="238"/>
      <c r="AI281" s="166"/>
      <c r="AJ281" s="166"/>
      <c r="AK281" s="166"/>
    </row>
    <row r="282" spans="1:37" ht="21.75" customHeight="1">
      <c r="A282" s="166"/>
      <c r="B282" s="166"/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234"/>
      <c r="AH282" s="238"/>
      <c r="AI282" s="166"/>
      <c r="AJ282" s="166"/>
      <c r="AK282" s="166"/>
    </row>
    <row r="283" spans="1:37" ht="21.75" customHeight="1">
      <c r="A283" s="166"/>
      <c r="B283" s="166"/>
      <c r="C283" s="166"/>
      <c r="D283" s="166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234"/>
      <c r="AH283" s="238"/>
      <c r="AI283" s="166"/>
      <c r="AJ283" s="166"/>
      <c r="AK283" s="166"/>
    </row>
    <row r="284" spans="1:37" ht="21.75" customHeight="1">
      <c r="A284" s="166"/>
      <c r="B284" s="166"/>
      <c r="C284" s="166"/>
      <c r="D284" s="166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234"/>
      <c r="AH284" s="238"/>
      <c r="AI284" s="166"/>
      <c r="AJ284" s="166"/>
      <c r="AK284" s="166"/>
    </row>
    <row r="285" spans="1:37" ht="21.75" customHeight="1">
      <c r="A285" s="166"/>
      <c r="B285" s="166"/>
      <c r="C285" s="166"/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234"/>
      <c r="AH285" s="238"/>
      <c r="AI285" s="166"/>
      <c r="AJ285" s="166"/>
      <c r="AK285" s="166"/>
    </row>
    <row r="286" spans="1:37" ht="21.75" customHeight="1">
      <c r="A286" s="166"/>
      <c r="B286" s="166"/>
      <c r="C286" s="166"/>
      <c r="D286" s="166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234"/>
      <c r="AH286" s="238"/>
      <c r="AI286" s="166"/>
      <c r="AJ286" s="166"/>
      <c r="AK286" s="166"/>
    </row>
    <row r="287" spans="1:37" ht="21.75" customHeight="1">
      <c r="A287" s="166"/>
      <c r="B287" s="166"/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234"/>
      <c r="AH287" s="238"/>
      <c r="AI287" s="166"/>
      <c r="AJ287" s="166"/>
      <c r="AK287" s="166"/>
    </row>
    <row r="288" spans="1:37" ht="21.75" customHeight="1">
      <c r="A288" s="166"/>
      <c r="B288" s="166"/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234"/>
      <c r="AH288" s="238"/>
      <c r="AI288" s="166"/>
      <c r="AJ288" s="166"/>
      <c r="AK288" s="166"/>
    </row>
    <row r="289" spans="1:37" ht="21.75" customHeight="1">
      <c r="A289" s="166"/>
      <c r="B289" s="166"/>
      <c r="C289" s="166"/>
      <c r="D289" s="166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234"/>
      <c r="AH289" s="238"/>
      <c r="AI289" s="166"/>
      <c r="AJ289" s="166"/>
      <c r="AK289" s="166"/>
    </row>
    <row r="290" spans="1:37" ht="21.75" customHeight="1">
      <c r="A290" s="166"/>
      <c r="B290" s="166"/>
      <c r="C290" s="166"/>
      <c r="D290" s="166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234"/>
      <c r="AH290" s="238"/>
      <c r="AI290" s="166"/>
      <c r="AJ290" s="166"/>
      <c r="AK290" s="166"/>
    </row>
    <row r="291" spans="1:37" ht="21.75" customHeight="1">
      <c r="A291" s="166"/>
      <c r="B291" s="166"/>
      <c r="C291" s="166"/>
      <c r="D291" s="166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234"/>
      <c r="AH291" s="238"/>
      <c r="AI291" s="166"/>
      <c r="AJ291" s="166"/>
      <c r="AK291" s="166"/>
    </row>
    <row r="292" spans="1:37" ht="21.75" customHeight="1">
      <c r="A292" s="166"/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234"/>
      <c r="AH292" s="238"/>
      <c r="AI292" s="166"/>
      <c r="AJ292" s="166"/>
      <c r="AK292" s="166"/>
    </row>
    <row r="293" spans="1:37" ht="21.75" customHeight="1">
      <c r="A293" s="166"/>
      <c r="B293" s="166"/>
      <c r="C293" s="166"/>
      <c r="D293" s="166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234"/>
      <c r="AH293" s="238"/>
      <c r="AI293" s="166"/>
      <c r="AJ293" s="166"/>
      <c r="AK293" s="166"/>
    </row>
    <row r="294" spans="1:37" ht="21.75" customHeight="1">
      <c r="A294" s="166"/>
      <c r="B294" s="166"/>
      <c r="C294" s="166"/>
      <c r="D294" s="166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234"/>
      <c r="AH294" s="238"/>
      <c r="AI294" s="166"/>
      <c r="AJ294" s="166"/>
      <c r="AK294" s="166"/>
    </row>
    <row r="295" spans="1:37" ht="21.75" customHeight="1">
      <c r="A295" s="166"/>
      <c r="B295" s="166"/>
      <c r="C295" s="166"/>
      <c r="D295" s="166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234"/>
      <c r="AH295" s="238"/>
      <c r="AI295" s="166"/>
      <c r="AJ295" s="166"/>
      <c r="AK295" s="166"/>
    </row>
    <row r="296" spans="1:37" ht="21.75" customHeight="1">
      <c r="A296" s="166"/>
      <c r="B296" s="166"/>
      <c r="C296" s="166"/>
      <c r="D296" s="166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234"/>
      <c r="AH296" s="238"/>
      <c r="AI296" s="166"/>
      <c r="AJ296" s="166"/>
      <c r="AK296" s="166"/>
    </row>
    <row r="297" spans="1:37" ht="21.75" customHeight="1">
      <c r="A297" s="166"/>
      <c r="B297" s="166"/>
      <c r="C297" s="166"/>
      <c r="D297" s="166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234"/>
      <c r="AH297" s="238"/>
      <c r="AI297" s="166"/>
      <c r="AJ297" s="166"/>
      <c r="AK297" s="166"/>
    </row>
    <row r="298" spans="1:37" ht="21.75" customHeight="1">
      <c r="A298" s="166"/>
      <c r="B298" s="166"/>
      <c r="C298" s="166"/>
      <c r="D298" s="166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234"/>
      <c r="AH298" s="238"/>
      <c r="AI298" s="166"/>
      <c r="AJ298" s="166"/>
      <c r="AK298" s="166"/>
    </row>
    <row r="299" spans="1:37" ht="21.75" customHeight="1">
      <c r="A299" s="166"/>
      <c r="B299" s="166"/>
      <c r="C299" s="166"/>
      <c r="D299" s="166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234"/>
      <c r="AH299" s="238"/>
      <c r="AI299" s="166"/>
      <c r="AJ299" s="166"/>
      <c r="AK299" s="166"/>
    </row>
    <row r="300" spans="1:37" ht="21.75" customHeight="1">
      <c r="A300" s="166"/>
      <c r="B300" s="166"/>
      <c r="C300" s="166"/>
      <c r="D300" s="166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234"/>
      <c r="AH300" s="238"/>
      <c r="AI300" s="166"/>
      <c r="AJ300" s="166"/>
      <c r="AK300" s="166"/>
    </row>
    <row r="301" spans="1:37" ht="21.75" customHeight="1">
      <c r="A301" s="166"/>
      <c r="B301" s="166"/>
      <c r="C301" s="166"/>
      <c r="D301" s="166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234"/>
      <c r="AH301" s="238"/>
      <c r="AI301" s="166"/>
      <c r="AJ301" s="166"/>
      <c r="AK301" s="166"/>
    </row>
    <row r="302" spans="1:37" ht="21.75" customHeight="1">
      <c r="A302" s="166"/>
      <c r="B302" s="166"/>
      <c r="C302" s="166"/>
      <c r="D302" s="166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234"/>
      <c r="AH302" s="238"/>
      <c r="AI302" s="166"/>
      <c r="AJ302" s="166"/>
      <c r="AK302" s="166"/>
    </row>
    <row r="303" spans="1:37" ht="21.75" customHeight="1">
      <c r="A303" s="166"/>
      <c r="B303" s="166"/>
      <c r="C303" s="166"/>
      <c r="D303" s="166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234"/>
      <c r="AH303" s="238"/>
      <c r="AI303" s="166"/>
      <c r="AJ303" s="166"/>
      <c r="AK303" s="166"/>
    </row>
    <row r="304" spans="1:37" ht="21.75" customHeight="1">
      <c r="A304" s="166"/>
      <c r="B304" s="166"/>
      <c r="C304" s="166"/>
      <c r="D304" s="166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234"/>
      <c r="AH304" s="238"/>
      <c r="AI304" s="166"/>
      <c r="AJ304" s="166"/>
      <c r="AK304" s="166"/>
    </row>
    <row r="305" spans="1:37" ht="21.75" customHeight="1">
      <c r="A305" s="166"/>
      <c r="B305" s="166"/>
      <c r="C305" s="166"/>
      <c r="D305" s="166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234"/>
      <c r="AH305" s="238"/>
      <c r="AI305" s="166"/>
      <c r="AJ305" s="166"/>
      <c r="AK305" s="166"/>
    </row>
    <row r="306" spans="1:37" ht="21.75" customHeight="1">
      <c r="A306" s="166"/>
      <c r="B306" s="166"/>
      <c r="C306" s="166"/>
      <c r="D306" s="166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234"/>
      <c r="AH306" s="238"/>
      <c r="AI306" s="166"/>
      <c r="AJ306" s="166"/>
      <c r="AK306" s="166"/>
    </row>
    <row r="307" spans="1:37" ht="21.75" customHeight="1">
      <c r="A307" s="166"/>
      <c r="B307" s="166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234"/>
      <c r="AH307" s="238"/>
      <c r="AI307" s="166"/>
      <c r="AJ307" s="166"/>
      <c r="AK307" s="166"/>
    </row>
    <row r="308" spans="1:37" ht="21.75" customHeight="1">
      <c r="A308" s="166"/>
      <c r="B308" s="166"/>
      <c r="C308" s="166"/>
      <c r="D308" s="166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234"/>
      <c r="AH308" s="238"/>
      <c r="AI308" s="166"/>
      <c r="AJ308" s="166"/>
      <c r="AK308" s="166"/>
    </row>
    <row r="309" spans="1:37" ht="21.75" customHeight="1">
      <c r="A309" s="166"/>
      <c r="B309" s="166"/>
      <c r="C309" s="166"/>
      <c r="D309" s="166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234"/>
      <c r="AH309" s="238"/>
      <c r="AI309" s="166"/>
      <c r="AJ309" s="166"/>
      <c r="AK309" s="166"/>
    </row>
    <row r="310" spans="1:37" ht="21.75" customHeight="1">
      <c r="A310" s="166"/>
      <c r="B310" s="166"/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234"/>
      <c r="AH310" s="238"/>
      <c r="AI310" s="166"/>
      <c r="AJ310" s="166"/>
      <c r="AK310" s="166"/>
    </row>
    <row r="311" spans="1:37" ht="21.75" customHeight="1">
      <c r="A311" s="166"/>
      <c r="B311" s="166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234"/>
      <c r="AH311" s="238"/>
      <c r="AI311" s="166"/>
      <c r="AJ311" s="166"/>
      <c r="AK311" s="166"/>
    </row>
    <row r="312" spans="1:37" ht="21.75" customHeight="1">
      <c r="A312" s="166"/>
      <c r="B312" s="166"/>
      <c r="C312" s="166"/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234"/>
      <c r="AH312" s="238"/>
      <c r="AI312" s="166"/>
      <c r="AJ312" s="166"/>
      <c r="AK312" s="166"/>
    </row>
    <row r="313" spans="1:37" ht="21.75" customHeight="1">
      <c r="A313" s="166"/>
      <c r="B313" s="166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234"/>
      <c r="AH313" s="238"/>
      <c r="AI313" s="166"/>
      <c r="AJ313" s="166"/>
      <c r="AK313" s="166"/>
    </row>
    <row r="314" spans="1:37" ht="21.75" customHeight="1">
      <c r="A314" s="166"/>
      <c r="B314" s="166"/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234"/>
      <c r="AH314" s="238"/>
      <c r="AI314" s="166"/>
      <c r="AJ314" s="166"/>
      <c r="AK314" s="166"/>
    </row>
    <row r="315" spans="1:37" ht="21.75" customHeight="1">
      <c r="A315" s="166"/>
      <c r="B315" s="166"/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234"/>
      <c r="AH315" s="238"/>
      <c r="AI315" s="166"/>
      <c r="AJ315" s="166"/>
      <c r="AK315" s="166"/>
    </row>
    <row r="316" spans="1:37" ht="21.75" customHeight="1">
      <c r="A316" s="166"/>
      <c r="B316" s="166"/>
      <c r="C316" s="166"/>
      <c r="D316" s="166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234"/>
      <c r="AH316" s="238"/>
      <c r="AI316" s="166"/>
      <c r="AJ316" s="166"/>
      <c r="AK316" s="166"/>
    </row>
    <row r="317" spans="1:37" ht="21.75" customHeight="1">
      <c r="A317" s="166"/>
      <c r="B317" s="166"/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234"/>
      <c r="AH317" s="238"/>
      <c r="AI317" s="166"/>
      <c r="AJ317" s="166"/>
      <c r="AK317" s="166"/>
    </row>
    <row r="318" spans="1:37" ht="21.75" customHeight="1">
      <c r="A318" s="166"/>
      <c r="B318" s="166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234"/>
      <c r="AH318" s="238"/>
      <c r="AI318" s="166"/>
      <c r="AJ318" s="166"/>
      <c r="AK318" s="166"/>
    </row>
    <row r="319" spans="1:37" ht="21.75" customHeight="1">
      <c r="A319" s="166"/>
      <c r="B319" s="166"/>
      <c r="C319" s="166"/>
      <c r="D319" s="166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234"/>
      <c r="AH319" s="238"/>
      <c r="AI319" s="166"/>
      <c r="AJ319" s="166"/>
      <c r="AK319" s="166"/>
    </row>
    <row r="320" spans="1:37" ht="21.75" customHeight="1">
      <c r="A320" s="166"/>
      <c r="B320" s="166"/>
      <c r="C320" s="166"/>
      <c r="D320" s="166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234"/>
      <c r="AH320" s="238"/>
      <c r="AI320" s="166"/>
      <c r="AJ320" s="166"/>
      <c r="AK320" s="166"/>
    </row>
    <row r="321" spans="1:37" ht="21.75" customHeight="1">
      <c r="A321" s="166"/>
      <c r="B321" s="166"/>
      <c r="C321" s="166"/>
      <c r="D321" s="166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234"/>
      <c r="AH321" s="238"/>
      <c r="AI321" s="166"/>
      <c r="AJ321" s="166"/>
      <c r="AK321" s="166"/>
    </row>
    <row r="322" spans="1:37" ht="21.75" customHeight="1">
      <c r="A322" s="166"/>
      <c r="B322" s="166"/>
      <c r="C322" s="166"/>
      <c r="D322" s="166"/>
      <c r="E322" s="166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234"/>
      <c r="AH322" s="238"/>
      <c r="AI322" s="166"/>
      <c r="AJ322" s="166"/>
      <c r="AK322" s="166"/>
    </row>
    <row r="323" spans="1:37" ht="21.75" customHeight="1">
      <c r="A323" s="166"/>
      <c r="B323" s="166"/>
      <c r="C323" s="166"/>
      <c r="D323" s="166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234"/>
      <c r="AH323" s="238"/>
      <c r="AI323" s="166"/>
      <c r="AJ323" s="166"/>
      <c r="AK323" s="166"/>
    </row>
    <row r="324" spans="1:37" ht="21.75" customHeight="1">
      <c r="A324" s="166"/>
      <c r="B324" s="166"/>
      <c r="C324" s="166"/>
      <c r="D324" s="166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234"/>
      <c r="AH324" s="238"/>
      <c r="AI324" s="166"/>
      <c r="AJ324" s="166"/>
      <c r="AK324" s="166"/>
    </row>
    <row r="325" spans="1:37" ht="21.75" customHeight="1">
      <c r="A325" s="166"/>
      <c r="B325" s="166"/>
      <c r="C325" s="166"/>
      <c r="D325" s="166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234"/>
      <c r="AH325" s="238"/>
      <c r="AI325" s="166"/>
      <c r="AJ325" s="166"/>
      <c r="AK325" s="166"/>
    </row>
    <row r="326" spans="1:37" ht="21.75" customHeight="1">
      <c r="A326" s="166"/>
      <c r="B326" s="166"/>
      <c r="C326" s="166"/>
      <c r="D326" s="166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234"/>
      <c r="AH326" s="238"/>
      <c r="AI326" s="166"/>
      <c r="AJ326" s="166"/>
      <c r="AK326" s="166"/>
    </row>
    <row r="327" spans="1:37" ht="21.75" customHeight="1">
      <c r="A327" s="166"/>
      <c r="B327" s="166"/>
      <c r="C327" s="166"/>
      <c r="D327" s="166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234"/>
      <c r="AH327" s="238"/>
      <c r="AI327" s="166"/>
      <c r="AJ327" s="166"/>
      <c r="AK327" s="166"/>
    </row>
    <row r="328" spans="1:37" ht="21.75" customHeight="1">
      <c r="A328" s="166"/>
      <c r="B328" s="166"/>
      <c r="C328" s="166"/>
      <c r="D328" s="166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234"/>
      <c r="AH328" s="238"/>
      <c r="AI328" s="166"/>
      <c r="AJ328" s="166"/>
      <c r="AK328" s="166"/>
    </row>
    <row r="329" spans="1:37" ht="21.75" customHeight="1">
      <c r="A329" s="166"/>
      <c r="B329" s="166"/>
      <c r="C329" s="166"/>
      <c r="D329" s="166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234"/>
      <c r="AH329" s="238"/>
      <c r="AI329" s="166"/>
      <c r="AJ329" s="166"/>
      <c r="AK329" s="166"/>
    </row>
    <row r="330" spans="1:37" ht="21.75" customHeight="1">
      <c r="A330" s="166"/>
      <c r="B330" s="166"/>
      <c r="C330" s="166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234"/>
      <c r="AH330" s="238"/>
      <c r="AI330" s="166"/>
      <c r="AJ330" s="166"/>
      <c r="AK330" s="166"/>
    </row>
    <row r="331" spans="1:37" ht="21.75" customHeight="1">
      <c r="A331" s="166"/>
      <c r="B331" s="166"/>
      <c r="C331" s="166"/>
      <c r="D331" s="166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234"/>
      <c r="AH331" s="238"/>
      <c r="AI331" s="166"/>
      <c r="AJ331" s="166"/>
      <c r="AK331" s="166"/>
    </row>
    <row r="332" spans="1:37" ht="21.75" customHeight="1">
      <c r="A332" s="166"/>
      <c r="B332" s="166"/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234"/>
      <c r="AH332" s="238"/>
      <c r="AI332" s="166"/>
      <c r="AJ332" s="166"/>
      <c r="AK332" s="166"/>
    </row>
    <row r="333" spans="1:37" ht="21.75" customHeight="1">
      <c r="A333" s="166"/>
      <c r="B333" s="166"/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234"/>
      <c r="AH333" s="238"/>
      <c r="AI333" s="166"/>
      <c r="AJ333" s="166"/>
      <c r="AK333" s="166"/>
    </row>
    <row r="334" spans="1:37" ht="21.75" customHeight="1">
      <c r="A334" s="166"/>
      <c r="B334" s="166"/>
      <c r="C334" s="166"/>
      <c r="D334" s="166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234"/>
      <c r="AH334" s="238"/>
      <c r="AI334" s="166"/>
      <c r="AJ334" s="166"/>
      <c r="AK334" s="166"/>
    </row>
    <row r="335" spans="1:37" ht="21.75" customHeight="1">
      <c r="A335" s="166"/>
      <c r="B335" s="166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234"/>
      <c r="AH335" s="238"/>
      <c r="AI335" s="166"/>
      <c r="AJ335" s="166"/>
      <c r="AK335" s="166"/>
    </row>
    <row r="336" spans="1:37" ht="21.75" customHeight="1">
      <c r="A336" s="166"/>
      <c r="B336" s="166"/>
      <c r="C336" s="166"/>
      <c r="D336" s="166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234"/>
      <c r="AH336" s="238"/>
      <c r="AI336" s="166"/>
      <c r="AJ336" s="166"/>
      <c r="AK336" s="166"/>
    </row>
    <row r="337" spans="1:37" ht="21.75" customHeight="1">
      <c r="A337" s="166"/>
      <c r="B337" s="166"/>
      <c r="C337" s="166"/>
      <c r="D337" s="166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234"/>
      <c r="AH337" s="238"/>
      <c r="AI337" s="166"/>
      <c r="AJ337" s="166"/>
      <c r="AK337" s="166"/>
    </row>
    <row r="338" spans="1:37" ht="21.75" customHeight="1">
      <c r="A338" s="166"/>
      <c r="B338" s="166"/>
      <c r="C338" s="166"/>
      <c r="D338" s="166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234"/>
      <c r="AH338" s="238"/>
      <c r="AI338" s="166"/>
      <c r="AJ338" s="166"/>
      <c r="AK338" s="166"/>
    </row>
    <row r="339" spans="1:37" ht="21.75" customHeight="1">
      <c r="A339" s="166"/>
      <c r="B339" s="166"/>
      <c r="C339" s="166"/>
      <c r="D339" s="166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234"/>
      <c r="AH339" s="238"/>
      <c r="AI339" s="166"/>
      <c r="AJ339" s="166"/>
      <c r="AK339" s="166"/>
    </row>
    <row r="340" spans="1:37" ht="21.75" customHeight="1">
      <c r="A340" s="166"/>
      <c r="B340" s="166"/>
      <c r="C340" s="166"/>
      <c r="D340" s="166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234"/>
      <c r="AH340" s="238"/>
      <c r="AI340" s="166"/>
      <c r="AJ340" s="166"/>
      <c r="AK340" s="166"/>
    </row>
    <row r="341" spans="1:37" ht="21.75" customHeight="1">
      <c r="A341" s="166"/>
      <c r="B341" s="166"/>
      <c r="C341" s="166"/>
      <c r="D341" s="166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234"/>
      <c r="AH341" s="238"/>
      <c r="AI341" s="166"/>
      <c r="AJ341" s="166"/>
      <c r="AK341" s="166"/>
    </row>
    <row r="342" spans="1:37" ht="21.75" customHeight="1">
      <c r="A342" s="166"/>
      <c r="B342" s="166"/>
      <c r="C342" s="166"/>
      <c r="D342" s="166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234"/>
      <c r="AH342" s="238"/>
      <c r="AI342" s="166"/>
      <c r="AJ342" s="166"/>
      <c r="AK342" s="166"/>
    </row>
    <row r="343" spans="1:37" ht="21.75" customHeight="1">
      <c r="A343" s="166"/>
      <c r="B343" s="166"/>
      <c r="C343" s="166"/>
      <c r="D343" s="166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234"/>
      <c r="AH343" s="238"/>
      <c r="AI343" s="166"/>
      <c r="AJ343" s="166"/>
      <c r="AK343" s="166"/>
    </row>
    <row r="344" spans="1:37" ht="21.75" customHeight="1">
      <c r="A344" s="166"/>
      <c r="B344" s="166"/>
      <c r="C344" s="166"/>
      <c r="D344" s="166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234"/>
      <c r="AH344" s="238"/>
      <c r="AI344" s="166"/>
      <c r="AJ344" s="166"/>
      <c r="AK344" s="166"/>
    </row>
    <row r="345" spans="1:37" ht="21.75" customHeight="1">
      <c r="A345" s="166"/>
      <c r="B345" s="166"/>
      <c r="C345" s="166"/>
      <c r="D345" s="166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234"/>
      <c r="AH345" s="238"/>
      <c r="AI345" s="166"/>
      <c r="AJ345" s="166"/>
      <c r="AK345" s="166"/>
    </row>
    <row r="346" spans="1:37" ht="21.75" customHeight="1">
      <c r="A346" s="166"/>
      <c r="B346" s="166"/>
      <c r="C346" s="166"/>
      <c r="D346" s="166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234"/>
      <c r="AH346" s="238"/>
      <c r="AI346" s="166"/>
      <c r="AJ346" s="166"/>
      <c r="AK346" s="166"/>
    </row>
    <row r="347" spans="1:37" ht="21.75" customHeight="1">
      <c r="A347" s="166"/>
      <c r="B347" s="166"/>
      <c r="C347" s="166"/>
      <c r="D347" s="166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234"/>
      <c r="AH347" s="238"/>
      <c r="AI347" s="166"/>
      <c r="AJ347" s="166"/>
      <c r="AK347" s="166"/>
    </row>
    <row r="348" spans="1:37" ht="21.75" customHeight="1">
      <c r="A348" s="166"/>
      <c r="B348" s="166"/>
      <c r="C348" s="166"/>
      <c r="D348" s="166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234"/>
      <c r="AH348" s="238"/>
      <c r="AI348" s="166"/>
      <c r="AJ348" s="166"/>
      <c r="AK348" s="166"/>
    </row>
    <row r="349" spans="1:37" ht="21.75" customHeight="1">
      <c r="A349" s="166"/>
      <c r="B349" s="166"/>
      <c r="C349" s="166"/>
      <c r="D349" s="166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234"/>
      <c r="AH349" s="238"/>
      <c r="AI349" s="166"/>
      <c r="AJ349" s="166"/>
      <c r="AK349" s="166"/>
    </row>
    <row r="350" spans="1:37" ht="21.75" customHeight="1">
      <c r="A350" s="166"/>
      <c r="B350" s="166"/>
      <c r="C350" s="166"/>
      <c r="D350" s="166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234"/>
      <c r="AH350" s="238"/>
      <c r="AI350" s="166"/>
      <c r="AJ350" s="166"/>
      <c r="AK350" s="166"/>
    </row>
    <row r="351" spans="1:37" ht="21.75" customHeight="1">
      <c r="A351" s="166"/>
      <c r="B351" s="166"/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234"/>
      <c r="AH351" s="238"/>
      <c r="AI351" s="166"/>
      <c r="AJ351" s="166"/>
      <c r="AK351" s="166"/>
    </row>
    <row r="352" spans="1:37" ht="21.75" customHeight="1">
      <c r="A352" s="166"/>
      <c r="B352" s="166"/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234"/>
      <c r="AH352" s="238"/>
      <c r="AI352" s="166"/>
      <c r="AJ352" s="166"/>
      <c r="AK352" s="166"/>
    </row>
    <row r="353" spans="1:37" ht="21.75" customHeight="1">
      <c r="A353" s="166"/>
      <c r="B353" s="166"/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234"/>
      <c r="AH353" s="238"/>
      <c r="AI353" s="166"/>
      <c r="AJ353" s="166"/>
      <c r="AK353" s="166"/>
    </row>
    <row r="354" spans="1:37" ht="21.75" customHeight="1">
      <c r="A354" s="166"/>
      <c r="B354" s="166"/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234"/>
      <c r="AH354" s="238"/>
      <c r="AI354" s="166"/>
      <c r="AJ354" s="166"/>
      <c r="AK354" s="166"/>
    </row>
    <row r="355" spans="1:37" ht="21.75" customHeight="1">
      <c r="A355" s="166"/>
      <c r="B355" s="166"/>
      <c r="C355" s="166"/>
      <c r="D355" s="166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234"/>
      <c r="AH355" s="238"/>
      <c r="AI355" s="166"/>
      <c r="AJ355" s="166"/>
      <c r="AK355" s="166"/>
    </row>
    <row r="356" spans="1:37" ht="21.75" customHeight="1">
      <c r="A356" s="166"/>
      <c r="B356" s="166"/>
      <c r="C356" s="166"/>
      <c r="D356" s="166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234"/>
      <c r="AH356" s="238"/>
      <c r="AI356" s="166"/>
      <c r="AJ356" s="166"/>
      <c r="AK356" s="166"/>
    </row>
    <row r="357" spans="1:37" ht="21.75" customHeight="1">
      <c r="A357" s="166"/>
      <c r="B357" s="166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234"/>
      <c r="AH357" s="238"/>
      <c r="AI357" s="166"/>
      <c r="AJ357" s="166"/>
      <c r="AK357" s="166"/>
    </row>
    <row r="358" spans="1:37" ht="21.75" customHeight="1">
      <c r="A358" s="166"/>
      <c r="B358" s="166"/>
      <c r="C358" s="166"/>
      <c r="D358" s="166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234"/>
      <c r="AH358" s="238"/>
      <c r="AI358" s="166"/>
      <c r="AJ358" s="166"/>
      <c r="AK358" s="166"/>
    </row>
    <row r="359" spans="1:37" ht="21.75" customHeight="1">
      <c r="A359" s="166"/>
      <c r="B359" s="166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234"/>
      <c r="AH359" s="238"/>
      <c r="AI359" s="166"/>
      <c r="AJ359" s="166"/>
      <c r="AK359" s="166"/>
    </row>
    <row r="360" spans="1:37" ht="21.75" customHeight="1">
      <c r="A360" s="166"/>
      <c r="B360" s="166"/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234"/>
      <c r="AH360" s="238"/>
      <c r="AI360" s="166"/>
      <c r="AJ360" s="166"/>
      <c r="AK360" s="166"/>
    </row>
    <row r="361" spans="1:37" ht="21.75" customHeight="1">
      <c r="A361" s="166"/>
      <c r="B361" s="166"/>
      <c r="C361" s="166"/>
      <c r="D361" s="166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234"/>
      <c r="AH361" s="238"/>
      <c r="AI361" s="166"/>
      <c r="AJ361" s="166"/>
      <c r="AK361" s="166"/>
    </row>
    <row r="362" spans="1:37" ht="21.75" customHeight="1">
      <c r="A362" s="166"/>
      <c r="B362" s="166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234"/>
      <c r="AH362" s="238"/>
      <c r="AI362" s="166"/>
      <c r="AJ362" s="166"/>
      <c r="AK362" s="166"/>
    </row>
    <row r="363" spans="1:37" ht="21.75" customHeight="1">
      <c r="A363" s="166"/>
      <c r="B363" s="166"/>
      <c r="C363" s="166"/>
      <c r="D363" s="166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234"/>
      <c r="AH363" s="238"/>
      <c r="AI363" s="166"/>
      <c r="AJ363" s="166"/>
      <c r="AK363" s="166"/>
    </row>
    <row r="364" spans="1:37" ht="21.75" customHeight="1">
      <c r="A364" s="166"/>
      <c r="B364" s="166"/>
      <c r="C364" s="166"/>
      <c r="D364" s="166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234"/>
      <c r="AH364" s="238"/>
      <c r="AI364" s="166"/>
      <c r="AJ364" s="166"/>
      <c r="AK364" s="166"/>
    </row>
    <row r="365" spans="1:37" ht="21.75" customHeight="1">
      <c r="A365" s="166"/>
      <c r="B365" s="166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234"/>
      <c r="AH365" s="238"/>
      <c r="AI365" s="166"/>
      <c r="AJ365" s="166"/>
      <c r="AK365" s="166"/>
    </row>
    <row r="366" spans="1:37" ht="21.75" customHeight="1">
      <c r="A366" s="166"/>
      <c r="B366" s="166"/>
      <c r="C366" s="166"/>
      <c r="D366" s="166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234"/>
      <c r="AH366" s="238"/>
      <c r="AI366" s="166"/>
      <c r="AJ366" s="166"/>
      <c r="AK366" s="166"/>
    </row>
    <row r="367" spans="1:37" ht="21.75" customHeight="1">
      <c r="A367" s="166"/>
      <c r="B367" s="166"/>
      <c r="C367" s="166"/>
      <c r="D367" s="166"/>
      <c r="E367" s="166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  <c r="AA367" s="166"/>
      <c r="AB367" s="166"/>
      <c r="AC367" s="166"/>
      <c r="AD367" s="166"/>
      <c r="AE367" s="166"/>
      <c r="AF367" s="166"/>
      <c r="AG367" s="234"/>
      <c r="AH367" s="238"/>
      <c r="AI367" s="166"/>
      <c r="AJ367" s="166"/>
      <c r="AK367" s="166"/>
    </row>
    <row r="368" spans="1:37" ht="21.75" customHeight="1">
      <c r="A368" s="166"/>
      <c r="B368" s="166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234"/>
      <c r="AH368" s="238"/>
      <c r="AI368" s="166"/>
      <c r="AJ368" s="166"/>
      <c r="AK368" s="166"/>
    </row>
    <row r="369" spans="1:37" ht="21.75" customHeight="1">
      <c r="A369" s="166"/>
      <c r="B369" s="166"/>
      <c r="C369" s="166"/>
      <c r="D369" s="166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234"/>
      <c r="AH369" s="238"/>
      <c r="AI369" s="166"/>
      <c r="AJ369" s="166"/>
      <c r="AK369" s="166"/>
    </row>
    <row r="370" spans="1:37" ht="21.75" customHeight="1">
      <c r="A370" s="166"/>
      <c r="B370" s="166"/>
      <c r="C370" s="166"/>
      <c r="D370" s="166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234"/>
      <c r="AH370" s="238"/>
      <c r="AI370" s="166"/>
      <c r="AJ370" s="166"/>
      <c r="AK370" s="166"/>
    </row>
    <row r="371" spans="1:37" ht="21.75" customHeight="1">
      <c r="A371" s="166"/>
      <c r="B371" s="166"/>
      <c r="C371" s="166"/>
      <c r="D371" s="166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234"/>
      <c r="AH371" s="238"/>
      <c r="AI371" s="166"/>
      <c r="AJ371" s="166"/>
      <c r="AK371" s="166"/>
    </row>
    <row r="372" spans="1:37" ht="21.75" customHeight="1">
      <c r="A372" s="166"/>
      <c r="B372" s="166"/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234"/>
      <c r="AH372" s="238"/>
      <c r="AI372" s="166"/>
      <c r="AJ372" s="166"/>
      <c r="AK372" s="166"/>
    </row>
    <row r="373" spans="1:37" ht="21.75" customHeight="1">
      <c r="A373" s="166"/>
      <c r="B373" s="166"/>
      <c r="C373" s="166"/>
      <c r="D373" s="166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234"/>
      <c r="AH373" s="238"/>
      <c r="AI373" s="166"/>
      <c r="AJ373" s="166"/>
      <c r="AK373" s="166"/>
    </row>
    <row r="374" spans="1:37" ht="21.75" customHeight="1">
      <c r="A374" s="166"/>
      <c r="B374" s="166"/>
      <c r="C374" s="166"/>
      <c r="D374" s="166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234"/>
      <c r="AH374" s="238"/>
      <c r="AI374" s="166"/>
      <c r="AJ374" s="166"/>
      <c r="AK374" s="166"/>
    </row>
    <row r="375" spans="1:37" ht="21.75" customHeight="1">
      <c r="A375" s="166"/>
      <c r="B375" s="166"/>
      <c r="C375" s="166"/>
      <c r="D375" s="166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234"/>
      <c r="AH375" s="238"/>
      <c r="AI375" s="166"/>
      <c r="AJ375" s="166"/>
      <c r="AK375" s="166"/>
    </row>
    <row r="376" spans="1:37" ht="21.75" customHeight="1">
      <c r="A376" s="166"/>
      <c r="B376" s="166"/>
      <c r="C376" s="166"/>
      <c r="D376" s="166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234"/>
      <c r="AH376" s="238"/>
      <c r="AI376" s="166"/>
      <c r="AJ376" s="166"/>
      <c r="AK376" s="166"/>
    </row>
    <row r="377" spans="1:37" ht="21.75" customHeight="1">
      <c r="A377" s="166"/>
      <c r="B377" s="166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234"/>
      <c r="AH377" s="238"/>
      <c r="AI377" s="166"/>
      <c r="AJ377" s="166"/>
      <c r="AK377" s="166"/>
    </row>
    <row r="378" spans="1:37" ht="21.75" customHeight="1">
      <c r="A378" s="166"/>
      <c r="B378" s="166"/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234"/>
      <c r="AH378" s="238"/>
      <c r="AI378" s="166"/>
      <c r="AJ378" s="166"/>
      <c r="AK378" s="166"/>
    </row>
    <row r="379" spans="1:37" ht="21.75" customHeight="1">
      <c r="A379" s="166"/>
      <c r="B379" s="166"/>
      <c r="C379" s="166"/>
      <c r="D379" s="166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234"/>
      <c r="AH379" s="238"/>
      <c r="AI379" s="166"/>
      <c r="AJ379" s="166"/>
      <c r="AK379" s="166"/>
    </row>
    <row r="380" spans="1:37" ht="21.75" customHeight="1">
      <c r="A380" s="166"/>
      <c r="B380" s="166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234"/>
      <c r="AH380" s="238"/>
      <c r="AI380" s="166"/>
      <c r="AJ380" s="166"/>
      <c r="AK380" s="166"/>
    </row>
    <row r="381" spans="1:37" ht="21.75" customHeight="1">
      <c r="A381" s="166"/>
      <c r="B381" s="166"/>
      <c r="C381" s="166"/>
      <c r="D381" s="166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234"/>
      <c r="AH381" s="238"/>
      <c r="AI381" s="166"/>
      <c r="AJ381" s="166"/>
      <c r="AK381" s="166"/>
    </row>
    <row r="382" spans="1:37" ht="21.75" customHeight="1">
      <c r="A382" s="166"/>
      <c r="B382" s="166"/>
      <c r="C382" s="166"/>
      <c r="D382" s="166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234"/>
      <c r="AH382" s="238"/>
      <c r="AI382" s="166"/>
      <c r="AJ382" s="166"/>
      <c r="AK382" s="166"/>
    </row>
    <row r="383" spans="1:37" ht="21.75" customHeight="1">
      <c r="A383" s="166"/>
      <c r="B383" s="166"/>
      <c r="C383" s="166"/>
      <c r="D383" s="166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234"/>
      <c r="AH383" s="238"/>
      <c r="AI383" s="166"/>
      <c r="AJ383" s="166"/>
      <c r="AK383" s="166"/>
    </row>
    <row r="384" spans="1:37" ht="21.75" customHeight="1">
      <c r="A384" s="166"/>
      <c r="B384" s="166"/>
      <c r="C384" s="166"/>
      <c r="D384" s="166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234"/>
      <c r="AH384" s="238"/>
      <c r="AI384" s="166"/>
      <c r="AJ384" s="166"/>
      <c r="AK384" s="166"/>
    </row>
    <row r="385" spans="1:37" ht="21.75" customHeight="1">
      <c r="A385" s="166"/>
      <c r="B385" s="166"/>
      <c r="C385" s="166"/>
      <c r="D385" s="166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234"/>
      <c r="AH385" s="238"/>
      <c r="AI385" s="166"/>
      <c r="AJ385" s="166"/>
      <c r="AK385" s="166"/>
    </row>
    <row r="386" spans="1:37" ht="21.75" customHeight="1">
      <c r="A386" s="166"/>
      <c r="B386" s="166"/>
      <c r="C386" s="166"/>
      <c r="D386" s="166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234"/>
      <c r="AH386" s="238"/>
      <c r="AI386" s="166"/>
      <c r="AJ386" s="166"/>
      <c r="AK386" s="166"/>
    </row>
    <row r="387" spans="1:37" ht="21.75" customHeight="1">
      <c r="A387" s="166"/>
      <c r="B387" s="166"/>
      <c r="C387" s="166"/>
      <c r="D387" s="166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234"/>
      <c r="AH387" s="238"/>
      <c r="AI387" s="166"/>
      <c r="AJ387" s="166"/>
      <c r="AK387" s="166"/>
    </row>
    <row r="388" spans="1:37" ht="21.75" customHeight="1">
      <c r="A388" s="166"/>
      <c r="B388" s="166"/>
      <c r="C388" s="166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234"/>
      <c r="AH388" s="238"/>
      <c r="AI388" s="166"/>
      <c r="AJ388" s="166"/>
      <c r="AK388" s="166"/>
    </row>
    <row r="389" spans="1:37" ht="21.75" customHeight="1">
      <c r="A389" s="166"/>
      <c r="B389" s="166"/>
      <c r="C389" s="166"/>
      <c r="D389" s="166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234"/>
      <c r="AH389" s="238"/>
      <c r="AI389" s="166"/>
      <c r="AJ389" s="166"/>
      <c r="AK389" s="166"/>
    </row>
    <row r="390" spans="1:37" ht="21.75" customHeight="1">
      <c r="A390" s="166"/>
      <c r="B390" s="166"/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234"/>
      <c r="AH390" s="238"/>
      <c r="AI390" s="166"/>
      <c r="AJ390" s="166"/>
      <c r="AK390" s="166"/>
    </row>
    <row r="391" spans="1:37" ht="21.75" customHeight="1">
      <c r="A391" s="166"/>
      <c r="B391" s="166"/>
      <c r="C391" s="166"/>
      <c r="D391" s="166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234"/>
      <c r="AH391" s="238"/>
      <c r="AI391" s="166"/>
      <c r="AJ391" s="166"/>
      <c r="AK391" s="166"/>
    </row>
    <row r="392" spans="1:37" ht="21.75" customHeight="1">
      <c r="A392" s="166"/>
      <c r="B392" s="166"/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234"/>
      <c r="AH392" s="238"/>
      <c r="AI392" s="166"/>
      <c r="AJ392" s="166"/>
      <c r="AK392" s="166"/>
    </row>
    <row r="393" spans="1:37" ht="21.75" customHeight="1">
      <c r="A393" s="166"/>
      <c r="B393" s="166"/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234"/>
      <c r="AH393" s="238"/>
      <c r="AI393" s="166"/>
      <c r="AJ393" s="166"/>
      <c r="AK393" s="166"/>
    </row>
    <row r="394" spans="1:37" ht="21.75" customHeight="1">
      <c r="A394" s="166"/>
      <c r="B394" s="166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234"/>
      <c r="AH394" s="238"/>
      <c r="AI394" s="166"/>
      <c r="AJ394" s="166"/>
      <c r="AK394" s="166"/>
    </row>
    <row r="395" spans="1:37" ht="21.75" customHeight="1">
      <c r="A395" s="166"/>
      <c r="B395" s="166"/>
      <c r="C395" s="166"/>
      <c r="D395" s="166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234"/>
      <c r="AH395" s="238"/>
      <c r="AI395" s="166"/>
      <c r="AJ395" s="166"/>
      <c r="AK395" s="166"/>
    </row>
    <row r="396" spans="1:37" ht="21.75" customHeight="1">
      <c r="A396" s="166"/>
      <c r="B396" s="166"/>
      <c r="C396" s="166"/>
      <c r="D396" s="166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234"/>
      <c r="AH396" s="238"/>
      <c r="AI396" s="166"/>
      <c r="AJ396" s="166"/>
      <c r="AK396" s="166"/>
    </row>
    <row r="397" spans="1:37" ht="21.75" customHeight="1">
      <c r="A397" s="166"/>
      <c r="B397" s="166"/>
      <c r="C397" s="166"/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234"/>
      <c r="AH397" s="238"/>
      <c r="AI397" s="166"/>
      <c r="AJ397" s="166"/>
      <c r="AK397" s="166"/>
    </row>
    <row r="398" spans="1:37" ht="21.75" customHeight="1">
      <c r="A398" s="166"/>
      <c r="B398" s="166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234"/>
      <c r="AH398" s="238"/>
      <c r="AI398" s="166"/>
      <c r="AJ398" s="166"/>
      <c r="AK398" s="166"/>
    </row>
    <row r="399" spans="1:37" ht="21.75" customHeight="1">
      <c r="A399" s="166"/>
      <c r="B399" s="166"/>
      <c r="C399" s="166"/>
      <c r="D399" s="166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234"/>
      <c r="AH399" s="238"/>
      <c r="AI399" s="166"/>
      <c r="AJ399" s="166"/>
      <c r="AK399" s="166"/>
    </row>
    <row r="400" spans="1:37" ht="21.75" customHeight="1">
      <c r="A400" s="166"/>
      <c r="B400" s="166"/>
      <c r="C400" s="166"/>
      <c r="D400" s="166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234"/>
      <c r="AH400" s="238"/>
      <c r="AI400" s="166"/>
      <c r="AJ400" s="166"/>
      <c r="AK400" s="166"/>
    </row>
    <row r="401" spans="1:37" ht="21.75" customHeight="1">
      <c r="A401" s="166"/>
      <c r="B401" s="166"/>
      <c r="C401" s="166"/>
      <c r="D401" s="166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234"/>
      <c r="AH401" s="238"/>
      <c r="AI401" s="166"/>
      <c r="AJ401" s="166"/>
      <c r="AK401" s="166"/>
    </row>
    <row r="402" spans="1:37" ht="21.75" customHeight="1">
      <c r="A402" s="166"/>
      <c r="B402" s="166"/>
      <c r="C402" s="166"/>
      <c r="D402" s="166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234"/>
      <c r="AH402" s="238"/>
      <c r="AI402" s="166"/>
      <c r="AJ402" s="166"/>
      <c r="AK402" s="166"/>
    </row>
    <row r="403" spans="1:37" ht="21.75" customHeight="1">
      <c r="A403" s="166"/>
      <c r="B403" s="166"/>
      <c r="C403" s="166"/>
      <c r="D403" s="166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234"/>
      <c r="AH403" s="238"/>
      <c r="AI403" s="166"/>
      <c r="AJ403" s="166"/>
      <c r="AK403" s="166"/>
    </row>
    <row r="404" spans="1:37" ht="21.75" customHeight="1">
      <c r="A404" s="166"/>
      <c r="B404" s="166"/>
      <c r="C404" s="166"/>
      <c r="D404" s="166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234"/>
      <c r="AH404" s="238"/>
      <c r="AI404" s="166"/>
      <c r="AJ404" s="166"/>
      <c r="AK404" s="166"/>
    </row>
    <row r="405" spans="1:37" ht="21.75" customHeight="1">
      <c r="A405" s="166"/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234"/>
      <c r="AH405" s="238"/>
      <c r="AI405" s="166"/>
      <c r="AJ405" s="166"/>
      <c r="AK405" s="166"/>
    </row>
    <row r="406" spans="1:37" ht="21.75" customHeight="1">
      <c r="A406" s="166"/>
      <c r="B406" s="166"/>
      <c r="C406" s="166"/>
      <c r="D406" s="166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234"/>
      <c r="AH406" s="238"/>
      <c r="AI406" s="166"/>
      <c r="AJ406" s="166"/>
      <c r="AK406" s="166"/>
    </row>
    <row r="407" spans="1:37" ht="21.75" customHeight="1">
      <c r="A407" s="166"/>
      <c r="B407" s="166"/>
      <c r="C407" s="166"/>
      <c r="D407" s="166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234"/>
      <c r="AH407" s="238"/>
      <c r="AI407" s="166"/>
      <c r="AJ407" s="166"/>
      <c r="AK407" s="166"/>
    </row>
    <row r="408" spans="1:37" ht="21.75" customHeight="1">
      <c r="A408" s="166"/>
      <c r="B408" s="166"/>
      <c r="C408" s="166"/>
      <c r="D408" s="166"/>
      <c r="E408" s="166"/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  <c r="AA408" s="166"/>
      <c r="AB408" s="166"/>
      <c r="AC408" s="166"/>
      <c r="AD408" s="166"/>
      <c r="AE408" s="166"/>
      <c r="AF408" s="166"/>
      <c r="AG408" s="234"/>
      <c r="AH408" s="238"/>
      <c r="AI408" s="166"/>
      <c r="AJ408" s="166"/>
      <c r="AK408" s="166"/>
    </row>
    <row r="409" spans="1:37" ht="21.75" customHeight="1">
      <c r="A409" s="166"/>
      <c r="B409" s="166"/>
      <c r="C409" s="166"/>
      <c r="D409" s="166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234"/>
      <c r="AH409" s="238"/>
      <c r="AI409" s="166"/>
      <c r="AJ409" s="166"/>
      <c r="AK409" s="166"/>
    </row>
    <row r="410" spans="1:37" ht="21.75" customHeight="1">
      <c r="A410" s="166"/>
      <c r="B410" s="166"/>
      <c r="C410" s="166"/>
      <c r="D410" s="166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234"/>
      <c r="AH410" s="238"/>
      <c r="AI410" s="166"/>
      <c r="AJ410" s="166"/>
      <c r="AK410" s="166"/>
    </row>
    <row r="411" spans="1:37" ht="21.75" customHeight="1">
      <c r="A411" s="166"/>
      <c r="B411" s="166"/>
      <c r="C411" s="166"/>
      <c r="D411" s="166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234"/>
      <c r="AH411" s="238"/>
      <c r="AI411" s="166"/>
      <c r="AJ411" s="166"/>
      <c r="AK411" s="166"/>
    </row>
    <row r="412" spans="1:37" ht="21.75" customHeight="1">
      <c r="A412" s="166"/>
      <c r="B412" s="166"/>
      <c r="C412" s="166"/>
      <c r="D412" s="166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234"/>
      <c r="AH412" s="238"/>
      <c r="AI412" s="166"/>
      <c r="AJ412" s="166"/>
      <c r="AK412" s="166"/>
    </row>
    <row r="413" spans="1:37" ht="21.75" customHeight="1">
      <c r="A413" s="166"/>
      <c r="B413" s="166"/>
      <c r="C413" s="166"/>
      <c r="D413" s="166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  <c r="AF413" s="166"/>
      <c r="AG413" s="234"/>
      <c r="AH413" s="238"/>
      <c r="AI413" s="166"/>
      <c r="AJ413" s="166"/>
      <c r="AK413" s="166"/>
    </row>
    <row r="414" spans="1:37" ht="21.75" customHeight="1">
      <c r="A414" s="166"/>
      <c r="B414" s="166"/>
      <c r="C414" s="166"/>
      <c r="D414" s="166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  <c r="AF414" s="166"/>
      <c r="AG414" s="234"/>
      <c r="AH414" s="238"/>
      <c r="AI414" s="166"/>
      <c r="AJ414" s="166"/>
      <c r="AK414" s="166"/>
    </row>
    <row r="415" spans="1:37" ht="21.75" customHeight="1">
      <c r="A415" s="166"/>
      <c r="B415" s="166"/>
      <c r="C415" s="166"/>
      <c r="D415" s="166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  <c r="AF415" s="166"/>
      <c r="AG415" s="234"/>
      <c r="AH415" s="238"/>
      <c r="AI415" s="166"/>
      <c r="AJ415" s="166"/>
      <c r="AK415" s="166"/>
    </row>
    <row r="416" spans="1:37" ht="21.75" customHeight="1">
      <c r="A416" s="166"/>
      <c r="B416" s="166"/>
      <c r="C416" s="166"/>
      <c r="D416" s="166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234"/>
      <c r="AH416" s="238"/>
      <c r="AI416" s="166"/>
      <c r="AJ416" s="166"/>
      <c r="AK416" s="166"/>
    </row>
    <row r="417" spans="1:37" ht="21.75" customHeight="1">
      <c r="A417" s="166"/>
      <c r="B417" s="166"/>
      <c r="C417" s="166"/>
      <c r="D417" s="166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  <c r="AF417" s="166"/>
      <c r="AG417" s="234"/>
      <c r="AH417" s="238"/>
      <c r="AI417" s="166"/>
      <c r="AJ417" s="166"/>
      <c r="AK417" s="166"/>
    </row>
    <row r="418" spans="1:37" ht="21.75" customHeight="1">
      <c r="A418" s="166"/>
      <c r="B418" s="166"/>
      <c r="C418" s="166"/>
      <c r="D418" s="166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  <c r="AF418" s="166"/>
      <c r="AG418" s="234"/>
      <c r="AH418" s="238"/>
      <c r="AI418" s="166"/>
      <c r="AJ418" s="166"/>
      <c r="AK418" s="166"/>
    </row>
    <row r="419" spans="1:37" ht="21.75" customHeight="1">
      <c r="A419" s="166"/>
      <c r="B419" s="166"/>
      <c r="C419" s="166"/>
      <c r="D419" s="166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  <c r="AF419" s="166"/>
      <c r="AG419" s="234"/>
      <c r="AH419" s="238"/>
      <c r="AI419" s="166"/>
      <c r="AJ419" s="166"/>
      <c r="AK419" s="166"/>
    </row>
    <row r="420" spans="1:37" ht="21.75" customHeight="1">
      <c r="A420" s="166"/>
      <c r="B420" s="166"/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  <c r="AF420" s="166"/>
      <c r="AG420" s="234"/>
      <c r="AH420" s="238"/>
      <c r="AI420" s="166"/>
      <c r="AJ420" s="166"/>
      <c r="AK420" s="166"/>
    </row>
    <row r="421" spans="1:37" ht="21.75" customHeight="1">
      <c r="A421" s="166"/>
      <c r="B421" s="166"/>
      <c r="C421" s="166"/>
      <c r="D421" s="166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234"/>
      <c r="AH421" s="238"/>
      <c r="AI421" s="166"/>
      <c r="AJ421" s="166"/>
      <c r="AK421" s="166"/>
    </row>
    <row r="422" spans="1:37" ht="21.75" customHeight="1">
      <c r="A422" s="166"/>
      <c r="B422" s="166"/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234"/>
      <c r="AH422" s="238"/>
      <c r="AI422" s="166"/>
      <c r="AJ422" s="166"/>
      <c r="AK422" s="166"/>
    </row>
    <row r="423" spans="1:37" ht="21.75" customHeight="1">
      <c r="A423" s="166"/>
      <c r="B423" s="166"/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234"/>
      <c r="AH423" s="238"/>
      <c r="AI423" s="166"/>
      <c r="AJ423" s="166"/>
      <c r="AK423" s="166"/>
    </row>
    <row r="424" spans="1:37" ht="21.75" customHeight="1">
      <c r="A424" s="166"/>
      <c r="B424" s="166"/>
      <c r="C424" s="166"/>
      <c r="D424" s="166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234"/>
      <c r="AH424" s="238"/>
      <c r="AI424" s="166"/>
      <c r="AJ424" s="166"/>
      <c r="AK424" s="166"/>
    </row>
    <row r="425" spans="1:37" ht="21.75" customHeight="1">
      <c r="A425" s="166"/>
      <c r="B425" s="166"/>
      <c r="C425" s="166"/>
      <c r="D425" s="166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234"/>
      <c r="AH425" s="238"/>
      <c r="AI425" s="166"/>
      <c r="AJ425" s="166"/>
      <c r="AK425" s="166"/>
    </row>
    <row r="426" spans="1:37" ht="21.75" customHeight="1">
      <c r="A426" s="166"/>
      <c r="B426" s="166"/>
      <c r="C426" s="166"/>
      <c r="D426" s="166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234"/>
      <c r="AH426" s="238"/>
      <c r="AI426" s="166"/>
      <c r="AJ426" s="166"/>
      <c r="AK426" s="166"/>
    </row>
    <row r="427" spans="1:37" ht="21.75" customHeight="1">
      <c r="A427" s="166"/>
      <c r="B427" s="166"/>
      <c r="C427" s="166"/>
      <c r="D427" s="166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234"/>
      <c r="AH427" s="238"/>
      <c r="AI427" s="166"/>
      <c r="AJ427" s="166"/>
      <c r="AK427" s="166"/>
    </row>
    <row r="428" spans="1:37" ht="21.75" customHeight="1">
      <c r="A428" s="166"/>
      <c r="B428" s="166"/>
      <c r="C428" s="166"/>
      <c r="D428" s="166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234"/>
      <c r="AH428" s="238"/>
      <c r="AI428" s="166"/>
      <c r="AJ428" s="166"/>
      <c r="AK428" s="166"/>
    </row>
    <row r="429" spans="1:37" ht="21.75" customHeight="1">
      <c r="A429" s="166"/>
      <c r="B429" s="166"/>
      <c r="C429" s="166"/>
      <c r="D429" s="166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234"/>
      <c r="AH429" s="238"/>
      <c r="AI429" s="166"/>
      <c r="AJ429" s="166"/>
      <c r="AK429" s="166"/>
    </row>
    <row r="430" spans="1:37" ht="21.75" customHeight="1">
      <c r="A430" s="166"/>
      <c r="B430" s="166"/>
      <c r="C430" s="166"/>
      <c r="D430" s="166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234"/>
      <c r="AH430" s="238"/>
      <c r="AI430" s="166"/>
      <c r="AJ430" s="166"/>
      <c r="AK430" s="166"/>
    </row>
    <row r="431" spans="1:37" ht="21.75" customHeight="1">
      <c r="A431" s="166"/>
      <c r="B431" s="166"/>
      <c r="C431" s="166"/>
      <c r="D431" s="166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  <c r="AF431" s="166"/>
      <c r="AG431" s="234"/>
      <c r="AH431" s="238"/>
      <c r="AI431" s="166"/>
      <c r="AJ431" s="166"/>
      <c r="AK431" s="166"/>
    </row>
    <row r="432" spans="1:37" ht="21.75" customHeight="1">
      <c r="A432" s="166"/>
      <c r="B432" s="166"/>
      <c r="C432" s="166"/>
      <c r="D432" s="166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  <c r="AF432" s="166"/>
      <c r="AG432" s="234"/>
      <c r="AH432" s="238"/>
      <c r="AI432" s="166"/>
      <c r="AJ432" s="166"/>
      <c r="AK432" s="166"/>
    </row>
    <row r="433" spans="1:37" ht="21.75" customHeight="1">
      <c r="A433" s="166"/>
      <c r="B433" s="166"/>
      <c r="C433" s="166"/>
      <c r="D433" s="166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  <c r="AF433" s="166"/>
      <c r="AG433" s="234"/>
      <c r="AH433" s="238"/>
      <c r="AI433" s="166"/>
      <c r="AJ433" s="166"/>
      <c r="AK433" s="166"/>
    </row>
    <row r="434" spans="1:37" ht="21.75" customHeight="1">
      <c r="A434" s="166"/>
      <c r="B434" s="166"/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234"/>
      <c r="AH434" s="238"/>
      <c r="AI434" s="166"/>
      <c r="AJ434" s="166"/>
      <c r="AK434" s="166"/>
    </row>
    <row r="435" spans="1:37" ht="21.75" customHeight="1">
      <c r="A435" s="166"/>
      <c r="B435" s="166"/>
      <c r="C435" s="166"/>
      <c r="D435" s="166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  <c r="AF435" s="166"/>
      <c r="AG435" s="234"/>
      <c r="AH435" s="238"/>
      <c r="AI435" s="166"/>
      <c r="AJ435" s="166"/>
      <c r="AK435" s="166"/>
    </row>
    <row r="436" spans="1:37" ht="21.75" customHeight="1">
      <c r="A436" s="166"/>
      <c r="B436" s="166"/>
      <c r="C436" s="166"/>
      <c r="D436" s="166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  <c r="AF436" s="166"/>
      <c r="AG436" s="234"/>
      <c r="AH436" s="238"/>
      <c r="AI436" s="166"/>
      <c r="AJ436" s="166"/>
      <c r="AK436" s="166"/>
    </row>
    <row r="437" spans="1:37" ht="21.75" customHeight="1">
      <c r="A437" s="166"/>
      <c r="B437" s="166"/>
      <c r="C437" s="166"/>
      <c r="D437" s="166"/>
      <c r="E437" s="166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  <c r="AF437" s="166"/>
      <c r="AG437" s="234"/>
      <c r="AH437" s="238"/>
      <c r="AI437" s="166"/>
      <c r="AJ437" s="166"/>
      <c r="AK437" s="166"/>
    </row>
    <row r="438" spans="1:37" ht="21.75" customHeight="1">
      <c r="A438" s="166"/>
      <c r="B438" s="166"/>
      <c r="C438" s="166"/>
      <c r="D438" s="166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234"/>
      <c r="AH438" s="238"/>
      <c r="AI438" s="166"/>
      <c r="AJ438" s="166"/>
      <c r="AK438" s="166"/>
    </row>
    <row r="439" spans="1:37" ht="21.75" customHeight="1">
      <c r="A439" s="166"/>
      <c r="B439" s="166"/>
      <c r="C439" s="166"/>
      <c r="D439" s="166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234"/>
      <c r="AH439" s="238"/>
      <c r="AI439" s="166"/>
      <c r="AJ439" s="166"/>
      <c r="AK439" s="166"/>
    </row>
    <row r="440" spans="1:37" ht="21.75" customHeight="1">
      <c r="A440" s="166"/>
      <c r="B440" s="166"/>
      <c r="C440" s="166"/>
      <c r="D440" s="166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234"/>
      <c r="AH440" s="238"/>
      <c r="AI440" s="166"/>
      <c r="AJ440" s="166"/>
      <c r="AK440" s="166"/>
    </row>
    <row r="441" spans="1:37" ht="21.75" customHeight="1">
      <c r="A441" s="166"/>
      <c r="B441" s="166"/>
      <c r="C441" s="166"/>
      <c r="D441" s="166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234"/>
      <c r="AH441" s="238"/>
      <c r="AI441" s="166"/>
      <c r="AJ441" s="166"/>
      <c r="AK441" s="166"/>
    </row>
    <row r="442" spans="1:37" ht="21.75" customHeight="1">
      <c r="A442" s="166"/>
      <c r="B442" s="166"/>
      <c r="C442" s="166"/>
      <c r="D442" s="166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234"/>
      <c r="AH442" s="238"/>
      <c r="AI442" s="166"/>
      <c r="AJ442" s="166"/>
      <c r="AK442" s="166"/>
    </row>
    <row r="443" spans="1:37" ht="21.75" customHeight="1">
      <c r="A443" s="166"/>
      <c r="B443" s="166"/>
      <c r="C443" s="166"/>
      <c r="D443" s="166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234"/>
      <c r="AH443" s="238"/>
      <c r="AI443" s="166"/>
      <c r="AJ443" s="166"/>
      <c r="AK443" s="166"/>
    </row>
    <row r="444" spans="1:37" ht="21.75" customHeight="1">
      <c r="A444" s="166"/>
      <c r="B444" s="166"/>
      <c r="C444" s="166"/>
      <c r="D444" s="166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234"/>
      <c r="AH444" s="238"/>
      <c r="AI444" s="166"/>
      <c r="AJ444" s="166"/>
      <c r="AK444" s="166"/>
    </row>
    <row r="445" spans="1:37" ht="21.75" customHeight="1">
      <c r="A445" s="166"/>
      <c r="B445" s="166"/>
      <c r="C445" s="166"/>
      <c r="D445" s="166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234"/>
      <c r="AH445" s="238"/>
      <c r="AI445" s="166"/>
      <c r="AJ445" s="166"/>
      <c r="AK445" s="166"/>
    </row>
    <row r="446" spans="1:37" ht="21.75" customHeight="1">
      <c r="A446" s="166"/>
      <c r="B446" s="166"/>
      <c r="C446" s="166"/>
      <c r="D446" s="166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234"/>
      <c r="AH446" s="238"/>
      <c r="AI446" s="166"/>
      <c r="AJ446" s="166"/>
      <c r="AK446" s="166"/>
    </row>
    <row r="447" spans="1:37" ht="21.75" customHeight="1">
      <c r="A447" s="166"/>
      <c r="B447" s="166"/>
      <c r="C447" s="166"/>
      <c r="D447" s="166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  <c r="AF447" s="166"/>
      <c r="AG447" s="234"/>
      <c r="AH447" s="238"/>
      <c r="AI447" s="166"/>
      <c r="AJ447" s="166"/>
      <c r="AK447" s="166"/>
    </row>
    <row r="448" spans="1:37" ht="21.75" customHeight="1">
      <c r="A448" s="166"/>
      <c r="B448" s="166"/>
      <c r="C448" s="166"/>
      <c r="D448" s="166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  <c r="AF448" s="166"/>
      <c r="AG448" s="234"/>
      <c r="AH448" s="238"/>
      <c r="AI448" s="166"/>
      <c r="AJ448" s="166"/>
      <c r="AK448" s="166"/>
    </row>
    <row r="449" spans="1:37" ht="21.75" customHeight="1">
      <c r="A449" s="166"/>
      <c r="B449" s="166"/>
      <c r="C449" s="166"/>
      <c r="D449" s="166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  <c r="AF449" s="166"/>
      <c r="AG449" s="234"/>
      <c r="AH449" s="238"/>
      <c r="AI449" s="166"/>
      <c r="AJ449" s="166"/>
      <c r="AK449" s="166"/>
    </row>
    <row r="450" spans="1:37" ht="21.75" customHeight="1">
      <c r="A450" s="166"/>
      <c r="B450" s="166"/>
      <c r="C450" s="166"/>
      <c r="D450" s="166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  <c r="AF450" s="166"/>
      <c r="AG450" s="234"/>
      <c r="AH450" s="238"/>
      <c r="AI450" s="166"/>
      <c r="AJ450" s="166"/>
      <c r="AK450" s="166"/>
    </row>
    <row r="451" spans="1:37" ht="21.75" customHeight="1">
      <c r="A451" s="166"/>
      <c r="B451" s="166"/>
      <c r="C451" s="166"/>
      <c r="D451" s="166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  <c r="AF451" s="166"/>
      <c r="AG451" s="234"/>
      <c r="AH451" s="238"/>
      <c r="AI451" s="166"/>
      <c r="AJ451" s="166"/>
      <c r="AK451" s="166"/>
    </row>
    <row r="452" spans="1:37" ht="21.75" customHeight="1">
      <c r="A452" s="166"/>
      <c r="B452" s="166"/>
      <c r="C452" s="166"/>
      <c r="D452" s="166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  <c r="AF452" s="166"/>
      <c r="AG452" s="234"/>
      <c r="AH452" s="238"/>
      <c r="AI452" s="166"/>
      <c r="AJ452" s="166"/>
      <c r="AK452" s="166"/>
    </row>
    <row r="453" spans="1:37" ht="21.75" customHeight="1">
      <c r="A453" s="166"/>
      <c r="B453" s="166"/>
      <c r="C453" s="166"/>
      <c r="D453" s="166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  <c r="AF453" s="166"/>
      <c r="AG453" s="234"/>
      <c r="AH453" s="238"/>
      <c r="AI453" s="166"/>
      <c r="AJ453" s="166"/>
      <c r="AK453" s="166"/>
    </row>
    <row r="454" spans="1:37" ht="21.75" customHeight="1">
      <c r="A454" s="166"/>
      <c r="B454" s="166"/>
      <c r="C454" s="166"/>
      <c r="D454" s="166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  <c r="AF454" s="166"/>
      <c r="AG454" s="234"/>
      <c r="AH454" s="238"/>
      <c r="AI454" s="166"/>
      <c r="AJ454" s="166"/>
      <c r="AK454" s="166"/>
    </row>
    <row r="455" spans="1:37" ht="21.75" customHeight="1">
      <c r="A455" s="166"/>
      <c r="B455" s="166"/>
      <c r="C455" s="166"/>
      <c r="D455" s="166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  <c r="AF455" s="166"/>
      <c r="AG455" s="234"/>
      <c r="AH455" s="238"/>
      <c r="AI455" s="166"/>
      <c r="AJ455" s="166"/>
      <c r="AK455" s="166"/>
    </row>
    <row r="456" spans="1:37" ht="21.75" customHeight="1">
      <c r="A456" s="166"/>
      <c r="B456" s="166"/>
      <c r="C456" s="166"/>
      <c r="D456" s="166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234"/>
      <c r="AH456" s="238"/>
      <c r="AI456" s="166"/>
      <c r="AJ456" s="166"/>
      <c r="AK456" s="166"/>
    </row>
    <row r="457" spans="1:37" ht="21.75" customHeight="1">
      <c r="A457" s="166"/>
      <c r="B457" s="166"/>
      <c r="C457" s="166"/>
      <c r="D457" s="166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234"/>
      <c r="AH457" s="238"/>
      <c r="AI457" s="166"/>
      <c r="AJ457" s="166"/>
      <c r="AK457" s="166"/>
    </row>
    <row r="458" spans="1:37" ht="21.75" customHeight="1">
      <c r="A458" s="166"/>
      <c r="B458" s="166"/>
      <c r="C458" s="166"/>
      <c r="D458" s="166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234"/>
      <c r="AH458" s="238"/>
      <c r="AI458" s="166"/>
      <c r="AJ458" s="166"/>
      <c r="AK458" s="166"/>
    </row>
    <row r="459" spans="1:37" ht="21.75" customHeight="1">
      <c r="A459" s="166"/>
      <c r="B459" s="166"/>
      <c r="C459" s="166"/>
      <c r="D459" s="166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234"/>
      <c r="AH459" s="238"/>
      <c r="AI459" s="166"/>
      <c r="AJ459" s="166"/>
      <c r="AK459" s="166"/>
    </row>
    <row r="460" spans="1:37" ht="21.75" customHeight="1">
      <c r="A460" s="166"/>
      <c r="B460" s="166"/>
      <c r="C460" s="166"/>
      <c r="D460" s="166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234"/>
      <c r="AH460" s="238"/>
      <c r="AI460" s="166"/>
      <c r="AJ460" s="166"/>
      <c r="AK460" s="166"/>
    </row>
    <row r="461" spans="1:37" ht="21.75" customHeight="1">
      <c r="A461" s="166"/>
      <c r="B461" s="166"/>
      <c r="C461" s="166"/>
      <c r="D461" s="166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234"/>
      <c r="AH461" s="238"/>
      <c r="AI461" s="166"/>
      <c r="AJ461" s="166"/>
      <c r="AK461" s="166"/>
    </row>
    <row r="462" spans="1:37" ht="21.75" customHeight="1">
      <c r="A462" s="166"/>
      <c r="B462" s="166"/>
      <c r="C462" s="166"/>
      <c r="D462" s="166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234"/>
      <c r="AH462" s="238"/>
      <c r="AI462" s="166"/>
      <c r="AJ462" s="166"/>
      <c r="AK462" s="166"/>
    </row>
    <row r="463" spans="1:37" ht="21.75" customHeight="1">
      <c r="A463" s="166"/>
      <c r="B463" s="166"/>
      <c r="C463" s="166"/>
      <c r="D463" s="166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234"/>
      <c r="AH463" s="238"/>
      <c r="AI463" s="166"/>
      <c r="AJ463" s="166"/>
      <c r="AK463" s="166"/>
    </row>
    <row r="464" spans="1:37" ht="21.75" customHeight="1">
      <c r="A464" s="166"/>
      <c r="B464" s="166"/>
      <c r="C464" s="166"/>
      <c r="D464" s="166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234"/>
      <c r="AH464" s="238"/>
      <c r="AI464" s="166"/>
      <c r="AJ464" s="166"/>
      <c r="AK464" s="166"/>
    </row>
    <row r="465" spans="1:37" ht="21.75" customHeight="1">
      <c r="A465" s="166"/>
      <c r="B465" s="166"/>
      <c r="C465" s="166"/>
      <c r="D465" s="166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234"/>
      <c r="AH465" s="238"/>
      <c r="AI465" s="166"/>
      <c r="AJ465" s="166"/>
      <c r="AK465" s="166"/>
    </row>
    <row r="466" spans="1:37" ht="21.75" customHeight="1">
      <c r="A466" s="166"/>
      <c r="B466" s="166"/>
      <c r="C466" s="166"/>
      <c r="D466" s="166"/>
      <c r="E466" s="166"/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6"/>
      <c r="Z466" s="166"/>
      <c r="AA466" s="166"/>
      <c r="AB466" s="166"/>
      <c r="AC466" s="166"/>
      <c r="AD466" s="166"/>
      <c r="AE466" s="166"/>
      <c r="AF466" s="166"/>
      <c r="AG466" s="234"/>
      <c r="AH466" s="238"/>
      <c r="AI466" s="166"/>
      <c r="AJ466" s="166"/>
      <c r="AK466" s="166"/>
    </row>
    <row r="467" spans="1:37" ht="21.75" customHeight="1">
      <c r="A467" s="166"/>
      <c r="B467" s="166"/>
      <c r="C467" s="166"/>
      <c r="D467" s="166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234"/>
      <c r="AH467" s="238"/>
      <c r="AI467" s="166"/>
      <c r="AJ467" s="166"/>
      <c r="AK467" s="166"/>
    </row>
    <row r="468" spans="1:37" ht="21.75" customHeight="1">
      <c r="A468" s="166"/>
      <c r="B468" s="166"/>
      <c r="C468" s="166"/>
      <c r="D468" s="166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234"/>
      <c r="AH468" s="238"/>
      <c r="AI468" s="166"/>
      <c r="AJ468" s="166"/>
      <c r="AK468" s="166"/>
    </row>
    <row r="469" spans="1:37" ht="21.75" customHeight="1">
      <c r="A469" s="166"/>
      <c r="B469" s="166"/>
      <c r="C469" s="166"/>
      <c r="D469" s="166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234"/>
      <c r="AH469" s="238"/>
      <c r="AI469" s="166"/>
      <c r="AJ469" s="166"/>
      <c r="AK469" s="166"/>
    </row>
    <row r="470" spans="1:37" ht="21.75" customHeight="1">
      <c r="A470" s="166"/>
      <c r="B470" s="166"/>
      <c r="C470" s="166"/>
      <c r="D470" s="166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234"/>
      <c r="AH470" s="238"/>
      <c r="AI470" s="166"/>
      <c r="AJ470" s="166"/>
      <c r="AK470" s="166"/>
    </row>
    <row r="471" spans="1:37" ht="21.75" customHeight="1">
      <c r="A471" s="166"/>
      <c r="B471" s="166"/>
      <c r="C471" s="166"/>
      <c r="D471" s="166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234"/>
      <c r="AH471" s="238"/>
      <c r="AI471" s="166"/>
      <c r="AJ471" s="166"/>
      <c r="AK471" s="166"/>
    </row>
    <row r="472" spans="1:37" ht="21.75" customHeight="1">
      <c r="A472" s="166"/>
      <c r="B472" s="166"/>
      <c r="C472" s="166"/>
      <c r="D472" s="166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234"/>
      <c r="AH472" s="238"/>
      <c r="AI472" s="166"/>
      <c r="AJ472" s="166"/>
      <c r="AK472" s="166"/>
    </row>
    <row r="473" spans="1:37" ht="21.75" customHeight="1">
      <c r="A473" s="166"/>
      <c r="B473" s="166"/>
      <c r="C473" s="166"/>
      <c r="D473" s="166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234"/>
      <c r="AH473" s="238"/>
      <c r="AI473" s="166"/>
      <c r="AJ473" s="166"/>
      <c r="AK473" s="166"/>
    </row>
    <row r="474" spans="1:37" ht="21.75" customHeight="1">
      <c r="A474" s="166"/>
      <c r="B474" s="166"/>
      <c r="C474" s="166"/>
      <c r="D474" s="166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234"/>
      <c r="AH474" s="238"/>
      <c r="AI474" s="166"/>
      <c r="AJ474" s="166"/>
      <c r="AK474" s="166"/>
    </row>
    <row r="475" spans="1:37" ht="21.75" customHeight="1">
      <c r="A475" s="166"/>
      <c r="B475" s="166"/>
      <c r="C475" s="166"/>
      <c r="D475" s="166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234"/>
      <c r="AH475" s="238"/>
      <c r="AI475" s="166"/>
      <c r="AJ475" s="166"/>
      <c r="AK475" s="166"/>
    </row>
    <row r="476" spans="1:37" ht="21.75" customHeight="1">
      <c r="A476" s="166"/>
      <c r="B476" s="166"/>
      <c r="C476" s="166"/>
      <c r="D476" s="166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234"/>
      <c r="AH476" s="238"/>
      <c r="AI476" s="166"/>
      <c r="AJ476" s="166"/>
      <c r="AK476" s="166"/>
    </row>
    <row r="477" spans="1:37" ht="21.75" customHeight="1">
      <c r="A477" s="166"/>
      <c r="B477" s="166"/>
      <c r="C477" s="166"/>
      <c r="D477" s="166"/>
      <c r="E477" s="166"/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  <c r="AF477" s="166"/>
      <c r="AG477" s="234"/>
      <c r="AH477" s="238"/>
      <c r="AI477" s="166"/>
      <c r="AJ477" s="166"/>
      <c r="AK477" s="166"/>
    </row>
    <row r="478" spans="1:37" ht="21.75" customHeight="1">
      <c r="A478" s="166"/>
      <c r="B478" s="166"/>
      <c r="C478" s="166"/>
      <c r="D478" s="166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234"/>
      <c r="AH478" s="238"/>
      <c r="AI478" s="166"/>
      <c r="AJ478" s="166"/>
      <c r="AK478" s="166"/>
    </row>
    <row r="479" spans="1:37" ht="21.75" customHeight="1">
      <c r="A479" s="166"/>
      <c r="B479" s="166"/>
      <c r="C479" s="166"/>
      <c r="D479" s="166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234"/>
      <c r="AH479" s="238"/>
      <c r="AI479" s="166"/>
      <c r="AJ479" s="166"/>
      <c r="AK479" s="166"/>
    </row>
    <row r="480" spans="1:37" ht="21.75" customHeight="1">
      <c r="A480" s="166"/>
      <c r="B480" s="166"/>
      <c r="C480" s="166"/>
      <c r="D480" s="166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234"/>
      <c r="AH480" s="238"/>
      <c r="AI480" s="166"/>
      <c r="AJ480" s="166"/>
      <c r="AK480" s="166"/>
    </row>
    <row r="481" spans="1:37" ht="21.75" customHeight="1">
      <c r="A481" s="166"/>
      <c r="B481" s="166"/>
      <c r="C481" s="166"/>
      <c r="D481" s="166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234"/>
      <c r="AH481" s="238"/>
      <c r="AI481" s="166"/>
      <c r="AJ481" s="166"/>
      <c r="AK481" s="166"/>
    </row>
    <row r="482" spans="1:37" ht="21.75" customHeight="1">
      <c r="A482" s="166"/>
      <c r="B482" s="166"/>
      <c r="C482" s="166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234"/>
      <c r="AH482" s="238"/>
      <c r="AI482" s="166"/>
      <c r="AJ482" s="166"/>
      <c r="AK482" s="166"/>
    </row>
    <row r="483" spans="1:37" ht="21.75" customHeight="1">
      <c r="A483" s="166"/>
      <c r="B483" s="166"/>
      <c r="C483" s="166"/>
      <c r="D483" s="166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234"/>
      <c r="AH483" s="238"/>
      <c r="AI483" s="166"/>
      <c r="AJ483" s="166"/>
      <c r="AK483" s="166"/>
    </row>
    <row r="484" spans="1:37" ht="21.75" customHeight="1">
      <c r="A484" s="166"/>
      <c r="B484" s="166"/>
      <c r="C484" s="166"/>
      <c r="D484" s="166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234"/>
      <c r="AH484" s="238"/>
      <c r="AI484" s="166"/>
      <c r="AJ484" s="166"/>
      <c r="AK484" s="166"/>
    </row>
    <row r="485" spans="1:37" ht="21.75" customHeight="1">
      <c r="A485" s="166"/>
      <c r="B485" s="166"/>
      <c r="C485" s="166"/>
      <c r="D485" s="166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234"/>
      <c r="AH485" s="238"/>
      <c r="AI485" s="166"/>
      <c r="AJ485" s="166"/>
      <c r="AK485" s="166"/>
    </row>
    <row r="486" spans="1:37" ht="21.75" customHeight="1">
      <c r="A486" s="166"/>
      <c r="B486" s="166"/>
      <c r="C486" s="166"/>
      <c r="D486" s="166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234"/>
      <c r="AH486" s="238"/>
      <c r="AI486" s="166"/>
      <c r="AJ486" s="166"/>
      <c r="AK486" s="166"/>
    </row>
    <row r="487" spans="1:37" ht="21.75" customHeight="1">
      <c r="A487" s="166"/>
      <c r="B487" s="166"/>
      <c r="C487" s="166"/>
      <c r="D487" s="166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234"/>
      <c r="AH487" s="238"/>
      <c r="AI487" s="166"/>
      <c r="AJ487" s="166"/>
      <c r="AK487" s="166"/>
    </row>
    <row r="488" spans="1:37" ht="21.75" customHeight="1">
      <c r="A488" s="166"/>
      <c r="B488" s="166"/>
      <c r="C488" s="166"/>
      <c r="D488" s="166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234"/>
      <c r="AH488" s="238"/>
      <c r="AI488" s="166"/>
      <c r="AJ488" s="166"/>
      <c r="AK488" s="166"/>
    </row>
    <row r="489" spans="1:37" ht="21.75" customHeight="1">
      <c r="A489" s="166"/>
      <c r="B489" s="166"/>
      <c r="C489" s="166"/>
      <c r="D489" s="166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234"/>
      <c r="AH489" s="238"/>
      <c r="AI489" s="166"/>
      <c r="AJ489" s="166"/>
      <c r="AK489" s="166"/>
    </row>
    <row r="490" spans="1:37" ht="21.75" customHeight="1">
      <c r="A490" s="166"/>
      <c r="B490" s="166"/>
      <c r="C490" s="166"/>
      <c r="D490" s="166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234"/>
      <c r="AH490" s="238"/>
      <c r="AI490" s="166"/>
      <c r="AJ490" s="166"/>
      <c r="AK490" s="166"/>
    </row>
    <row r="491" spans="1:37" ht="21.75" customHeight="1">
      <c r="A491" s="166"/>
      <c r="B491" s="166"/>
      <c r="C491" s="166"/>
      <c r="D491" s="166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234"/>
      <c r="AH491" s="238"/>
      <c r="AI491" s="166"/>
      <c r="AJ491" s="166"/>
      <c r="AK491" s="166"/>
    </row>
    <row r="492" spans="1:37" ht="21.75" customHeight="1">
      <c r="A492" s="166"/>
      <c r="B492" s="166"/>
      <c r="C492" s="166"/>
      <c r="D492" s="166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234"/>
      <c r="AH492" s="238"/>
      <c r="AI492" s="166"/>
      <c r="AJ492" s="166"/>
      <c r="AK492" s="166"/>
    </row>
    <row r="493" spans="1:37" ht="21.75" customHeight="1">
      <c r="A493" s="166"/>
      <c r="B493" s="166"/>
      <c r="C493" s="166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234"/>
      <c r="AH493" s="238"/>
      <c r="AI493" s="166"/>
      <c r="AJ493" s="166"/>
      <c r="AK493" s="166"/>
    </row>
    <row r="494" spans="1:37" ht="21.75" customHeight="1">
      <c r="A494" s="166"/>
      <c r="B494" s="166"/>
      <c r="C494" s="166"/>
      <c r="D494" s="166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234"/>
      <c r="AH494" s="238"/>
      <c r="AI494" s="166"/>
      <c r="AJ494" s="166"/>
      <c r="AK494" s="166"/>
    </row>
    <row r="495" spans="1:37" ht="21.75" customHeight="1">
      <c r="A495" s="166"/>
      <c r="B495" s="166"/>
      <c r="C495" s="166"/>
      <c r="D495" s="166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234"/>
      <c r="AH495" s="238"/>
      <c r="AI495" s="166"/>
      <c r="AJ495" s="166"/>
      <c r="AK495" s="166"/>
    </row>
    <row r="496" spans="1:37" ht="21.75" customHeight="1">
      <c r="A496" s="166"/>
      <c r="B496" s="166"/>
      <c r="C496" s="166"/>
      <c r="D496" s="166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234"/>
      <c r="AH496" s="238"/>
      <c r="AI496" s="166"/>
      <c r="AJ496" s="166"/>
      <c r="AK496" s="166"/>
    </row>
    <row r="497" spans="1:37" ht="21.75" customHeight="1">
      <c r="A497" s="166"/>
      <c r="B497" s="166"/>
      <c r="C497" s="166"/>
      <c r="D497" s="166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234"/>
      <c r="AH497" s="238"/>
      <c r="AI497" s="166"/>
      <c r="AJ497" s="166"/>
      <c r="AK497" s="166"/>
    </row>
    <row r="498" spans="1:37" ht="21.75" customHeight="1">
      <c r="A498" s="166"/>
      <c r="B498" s="166"/>
      <c r="C498" s="166"/>
      <c r="D498" s="166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234"/>
      <c r="AH498" s="238"/>
      <c r="AI498" s="166"/>
      <c r="AJ498" s="166"/>
      <c r="AK498" s="166"/>
    </row>
    <row r="499" spans="1:37" ht="21.75" customHeight="1">
      <c r="A499" s="166"/>
      <c r="B499" s="166"/>
      <c r="C499" s="166"/>
      <c r="D499" s="166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234"/>
      <c r="AH499" s="238"/>
      <c r="AI499" s="166"/>
      <c r="AJ499" s="166"/>
      <c r="AK499" s="166"/>
    </row>
    <row r="500" spans="1:37" ht="21.75" customHeight="1">
      <c r="A500" s="166"/>
      <c r="B500" s="166"/>
      <c r="C500" s="166"/>
      <c r="D500" s="166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234"/>
      <c r="AH500" s="238"/>
      <c r="AI500" s="166"/>
      <c r="AJ500" s="166"/>
      <c r="AK500" s="166"/>
    </row>
    <row r="501" spans="1:37" ht="21.75" customHeight="1">
      <c r="A501" s="166"/>
      <c r="B501" s="166"/>
      <c r="C501" s="166"/>
      <c r="D501" s="166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234"/>
      <c r="AH501" s="238"/>
      <c r="AI501" s="166"/>
      <c r="AJ501" s="166"/>
      <c r="AK501" s="166"/>
    </row>
    <row r="502" spans="1:37" ht="21.75" customHeight="1">
      <c r="A502" s="166"/>
      <c r="B502" s="166"/>
      <c r="C502" s="166"/>
      <c r="D502" s="166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234"/>
      <c r="AH502" s="238"/>
      <c r="AI502" s="166"/>
      <c r="AJ502" s="166"/>
      <c r="AK502" s="166"/>
    </row>
    <row r="503" spans="1:37" ht="21.75" customHeight="1">
      <c r="A503" s="166"/>
      <c r="B503" s="166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234"/>
      <c r="AH503" s="238"/>
      <c r="AI503" s="166"/>
      <c r="AJ503" s="166"/>
      <c r="AK503" s="166"/>
    </row>
    <row r="504" spans="1:37" ht="21.75" customHeight="1">
      <c r="A504" s="166"/>
      <c r="B504" s="166"/>
      <c r="C504" s="166"/>
      <c r="D504" s="166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234"/>
      <c r="AH504" s="238"/>
      <c r="AI504" s="166"/>
      <c r="AJ504" s="166"/>
      <c r="AK504" s="166"/>
    </row>
    <row r="505" spans="1:37" ht="21.75" customHeight="1">
      <c r="A505" s="166"/>
      <c r="B505" s="166"/>
      <c r="C505" s="166"/>
      <c r="D505" s="166"/>
      <c r="E505" s="166"/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234"/>
      <c r="AH505" s="238"/>
      <c r="AI505" s="166"/>
      <c r="AJ505" s="166"/>
      <c r="AK505" s="166"/>
    </row>
    <row r="506" spans="1:37" ht="21.75" customHeight="1">
      <c r="A506" s="166"/>
      <c r="B506" s="166"/>
      <c r="C506" s="166"/>
      <c r="D506" s="166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234"/>
      <c r="AH506" s="238"/>
      <c r="AI506" s="166"/>
      <c r="AJ506" s="166"/>
      <c r="AK506" s="166"/>
    </row>
    <row r="507" spans="1:37" ht="21.75" customHeight="1">
      <c r="A507" s="166"/>
      <c r="B507" s="166"/>
      <c r="C507" s="166"/>
      <c r="D507" s="166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234"/>
      <c r="AH507" s="238"/>
      <c r="AI507" s="166"/>
      <c r="AJ507" s="166"/>
      <c r="AK507" s="166"/>
    </row>
    <row r="508" spans="1:37" ht="21.75" customHeight="1">
      <c r="A508" s="166"/>
      <c r="B508" s="166"/>
      <c r="C508" s="166"/>
      <c r="D508" s="166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234"/>
      <c r="AH508" s="238"/>
      <c r="AI508" s="166"/>
      <c r="AJ508" s="166"/>
      <c r="AK508" s="166"/>
    </row>
    <row r="509" spans="1:37" ht="21.75" customHeight="1">
      <c r="A509" s="166"/>
      <c r="B509" s="166"/>
      <c r="C509" s="166"/>
      <c r="D509" s="166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234"/>
      <c r="AH509" s="238"/>
      <c r="AI509" s="166"/>
      <c r="AJ509" s="166"/>
      <c r="AK509" s="166"/>
    </row>
    <row r="510" spans="1:37" ht="21.75" customHeight="1">
      <c r="A510" s="166"/>
      <c r="B510" s="166"/>
      <c r="C510" s="166"/>
      <c r="D510" s="166"/>
      <c r="E510" s="166"/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234"/>
      <c r="AH510" s="238"/>
      <c r="AI510" s="166"/>
      <c r="AJ510" s="166"/>
      <c r="AK510" s="166"/>
    </row>
    <row r="511" spans="1:37" ht="21.75" customHeight="1">
      <c r="A511" s="166"/>
      <c r="B511" s="166"/>
      <c r="C511" s="166"/>
      <c r="D511" s="166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234"/>
      <c r="AH511" s="238"/>
      <c r="AI511" s="166"/>
      <c r="AJ511" s="166"/>
      <c r="AK511" s="166"/>
    </row>
    <row r="512" spans="1:37" ht="21.75" customHeight="1">
      <c r="A512" s="166"/>
      <c r="B512" s="166"/>
      <c r="C512" s="166"/>
      <c r="D512" s="166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234"/>
      <c r="AH512" s="238"/>
      <c r="AI512" s="166"/>
      <c r="AJ512" s="166"/>
      <c r="AK512" s="166"/>
    </row>
    <row r="513" spans="1:37" ht="21.75" customHeight="1">
      <c r="A513" s="166"/>
      <c r="B513" s="166"/>
      <c r="C513" s="166"/>
      <c r="D513" s="166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234"/>
      <c r="AH513" s="238"/>
      <c r="AI513" s="166"/>
      <c r="AJ513" s="166"/>
      <c r="AK513" s="166"/>
    </row>
    <row r="514" spans="1:37" ht="21.75" customHeight="1">
      <c r="A514" s="166"/>
      <c r="B514" s="166"/>
      <c r="C514" s="166"/>
      <c r="D514" s="166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234"/>
      <c r="AH514" s="238"/>
      <c r="AI514" s="166"/>
      <c r="AJ514" s="166"/>
      <c r="AK514" s="166"/>
    </row>
    <row r="515" spans="1:37" ht="21.75" customHeight="1">
      <c r="A515" s="166"/>
      <c r="B515" s="166"/>
      <c r="C515" s="166"/>
      <c r="D515" s="166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234"/>
      <c r="AH515" s="238"/>
      <c r="AI515" s="166"/>
      <c r="AJ515" s="166"/>
      <c r="AK515" s="166"/>
    </row>
    <row r="516" spans="1:37" ht="21.75" customHeight="1">
      <c r="A516" s="166"/>
      <c r="B516" s="166"/>
      <c r="C516" s="166"/>
      <c r="D516" s="166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234"/>
      <c r="AH516" s="238"/>
      <c r="AI516" s="166"/>
      <c r="AJ516" s="166"/>
      <c r="AK516" s="166"/>
    </row>
    <row r="517" spans="1:37" ht="21.75" customHeight="1">
      <c r="A517" s="166"/>
      <c r="B517" s="166"/>
      <c r="C517" s="166"/>
      <c r="D517" s="166"/>
      <c r="E517" s="166"/>
      <c r="F517" s="166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  <c r="AA517" s="166"/>
      <c r="AB517" s="166"/>
      <c r="AC517" s="166"/>
      <c r="AD517" s="166"/>
      <c r="AE517" s="166"/>
      <c r="AF517" s="166"/>
      <c r="AG517" s="234"/>
      <c r="AH517" s="238"/>
      <c r="AI517" s="166"/>
      <c r="AJ517" s="166"/>
      <c r="AK517" s="166"/>
    </row>
    <row r="518" spans="1:37" ht="21.75" customHeight="1">
      <c r="A518" s="166"/>
      <c r="B518" s="166"/>
      <c r="C518" s="166"/>
      <c r="D518" s="166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234"/>
      <c r="AH518" s="238"/>
      <c r="AI518" s="166"/>
      <c r="AJ518" s="166"/>
      <c r="AK518" s="166"/>
    </row>
    <row r="519" spans="1:37" ht="21.75" customHeight="1">
      <c r="A519" s="166"/>
      <c r="B519" s="166"/>
      <c r="C519" s="166"/>
      <c r="D519" s="166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234"/>
      <c r="AH519" s="238"/>
      <c r="AI519" s="166"/>
      <c r="AJ519" s="166"/>
      <c r="AK519" s="166"/>
    </row>
    <row r="520" spans="1:37" ht="21.75" customHeight="1">
      <c r="A520" s="166"/>
      <c r="B520" s="166"/>
      <c r="C520" s="166"/>
      <c r="D520" s="166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234"/>
      <c r="AH520" s="238"/>
      <c r="AI520" s="166"/>
      <c r="AJ520" s="166"/>
      <c r="AK520" s="166"/>
    </row>
    <row r="521" spans="1:37" ht="21.75" customHeight="1">
      <c r="A521" s="166"/>
      <c r="B521" s="166"/>
      <c r="C521" s="166"/>
      <c r="D521" s="166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234"/>
      <c r="AH521" s="238"/>
      <c r="AI521" s="166"/>
      <c r="AJ521" s="166"/>
      <c r="AK521" s="166"/>
    </row>
    <row r="522" spans="1:37" ht="21.75" customHeight="1">
      <c r="A522" s="166"/>
      <c r="B522" s="166"/>
      <c r="C522" s="166"/>
      <c r="D522" s="166"/>
      <c r="E522" s="166"/>
      <c r="F522" s="166"/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234"/>
      <c r="AH522" s="238"/>
      <c r="AI522" s="166"/>
      <c r="AJ522" s="166"/>
      <c r="AK522" s="166"/>
    </row>
    <row r="523" spans="1:37" ht="21.75" customHeight="1">
      <c r="A523" s="166"/>
      <c r="B523" s="166"/>
      <c r="C523" s="166"/>
      <c r="D523" s="166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234"/>
      <c r="AH523" s="238"/>
      <c r="AI523" s="166"/>
      <c r="AJ523" s="166"/>
      <c r="AK523" s="166"/>
    </row>
    <row r="524" spans="1:37" ht="21.75" customHeight="1">
      <c r="A524" s="166"/>
      <c r="B524" s="166"/>
      <c r="C524" s="166"/>
      <c r="D524" s="166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234"/>
      <c r="AH524" s="238"/>
      <c r="AI524" s="166"/>
      <c r="AJ524" s="166"/>
      <c r="AK524" s="166"/>
    </row>
    <row r="525" spans="1:37" ht="21.75" customHeight="1">
      <c r="A525" s="166"/>
      <c r="B525" s="166"/>
      <c r="C525" s="166"/>
      <c r="D525" s="166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234"/>
      <c r="AH525" s="238"/>
      <c r="AI525" s="166"/>
      <c r="AJ525" s="166"/>
      <c r="AK525" s="166"/>
    </row>
    <row r="526" spans="1:37" ht="21.75" customHeight="1">
      <c r="A526" s="166"/>
      <c r="B526" s="166"/>
      <c r="C526" s="166"/>
      <c r="D526" s="166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234"/>
      <c r="AH526" s="238"/>
      <c r="AI526" s="166"/>
      <c r="AJ526" s="166"/>
      <c r="AK526" s="166"/>
    </row>
    <row r="527" spans="1:37" ht="21.75" customHeight="1">
      <c r="A527" s="166"/>
      <c r="B527" s="166"/>
      <c r="C527" s="166"/>
      <c r="D527" s="166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234"/>
      <c r="AH527" s="238"/>
      <c r="AI527" s="166"/>
      <c r="AJ527" s="166"/>
      <c r="AK527" s="166"/>
    </row>
    <row r="528" spans="1:37" ht="21.75" customHeight="1">
      <c r="A528" s="166"/>
      <c r="B528" s="166"/>
      <c r="C528" s="166"/>
      <c r="D528" s="166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234"/>
      <c r="AH528" s="238"/>
      <c r="AI528" s="166"/>
      <c r="AJ528" s="166"/>
      <c r="AK528" s="166"/>
    </row>
    <row r="529" spans="1:37" ht="21.75" customHeight="1">
      <c r="A529" s="166"/>
      <c r="B529" s="166"/>
      <c r="C529" s="166"/>
      <c r="D529" s="166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234"/>
      <c r="AH529" s="238"/>
      <c r="AI529" s="166"/>
      <c r="AJ529" s="166"/>
      <c r="AK529" s="166"/>
    </row>
    <row r="530" spans="1:37" ht="21.75" customHeight="1">
      <c r="A530" s="166"/>
      <c r="B530" s="166"/>
      <c r="C530" s="166"/>
      <c r="D530" s="166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234"/>
      <c r="AH530" s="238"/>
      <c r="AI530" s="166"/>
      <c r="AJ530" s="166"/>
      <c r="AK530" s="166"/>
    </row>
    <row r="531" spans="1:37" ht="21.75" customHeight="1">
      <c r="A531" s="166"/>
      <c r="B531" s="166"/>
      <c r="C531" s="166"/>
      <c r="D531" s="166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234"/>
      <c r="AH531" s="238"/>
      <c r="AI531" s="166"/>
      <c r="AJ531" s="166"/>
      <c r="AK531" s="166"/>
    </row>
    <row r="532" spans="1:37" ht="21.75" customHeight="1">
      <c r="A532" s="166"/>
      <c r="B532" s="166"/>
      <c r="C532" s="166"/>
      <c r="D532" s="166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234"/>
      <c r="AH532" s="238"/>
      <c r="AI532" s="166"/>
      <c r="AJ532" s="166"/>
      <c r="AK532" s="166"/>
    </row>
    <row r="533" spans="1:37" ht="21.75" customHeight="1">
      <c r="A533" s="166"/>
      <c r="B533" s="166"/>
      <c r="C533" s="166"/>
      <c r="D533" s="166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234"/>
      <c r="AH533" s="238"/>
      <c r="AI533" s="166"/>
      <c r="AJ533" s="166"/>
      <c r="AK533" s="166"/>
    </row>
    <row r="534" spans="1:37" ht="21.75" customHeight="1">
      <c r="A534" s="166"/>
      <c r="B534" s="166"/>
      <c r="C534" s="166"/>
      <c r="D534" s="166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234"/>
      <c r="AH534" s="238"/>
      <c r="AI534" s="166"/>
      <c r="AJ534" s="166"/>
      <c r="AK534" s="166"/>
    </row>
    <row r="535" spans="1:37" ht="21.75" customHeight="1">
      <c r="A535" s="166"/>
      <c r="B535" s="166"/>
      <c r="C535" s="166"/>
      <c r="D535" s="166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234"/>
      <c r="AH535" s="238"/>
      <c r="AI535" s="166"/>
      <c r="AJ535" s="166"/>
      <c r="AK535" s="166"/>
    </row>
    <row r="536" spans="1:37" ht="21.75" customHeight="1">
      <c r="A536" s="166"/>
      <c r="B536" s="166"/>
      <c r="C536" s="166"/>
      <c r="D536" s="166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234"/>
      <c r="AH536" s="238"/>
      <c r="AI536" s="166"/>
      <c r="AJ536" s="166"/>
      <c r="AK536" s="166"/>
    </row>
    <row r="537" spans="1:37" ht="21.75" customHeight="1">
      <c r="A537" s="166"/>
      <c r="B537" s="166"/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234"/>
      <c r="AH537" s="238"/>
      <c r="AI537" s="166"/>
      <c r="AJ537" s="166"/>
      <c r="AK537" s="166"/>
    </row>
    <row r="538" spans="1:37" ht="21.75" customHeight="1">
      <c r="A538" s="166"/>
      <c r="B538" s="166"/>
      <c r="C538" s="166"/>
      <c r="D538" s="166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234"/>
      <c r="AH538" s="238"/>
      <c r="AI538" s="166"/>
      <c r="AJ538" s="166"/>
      <c r="AK538" s="166"/>
    </row>
    <row r="539" spans="1:37" ht="21.75" customHeight="1">
      <c r="A539" s="166"/>
      <c r="B539" s="166"/>
      <c r="C539" s="166"/>
      <c r="D539" s="166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234"/>
      <c r="AH539" s="238"/>
      <c r="AI539" s="166"/>
      <c r="AJ539" s="166"/>
      <c r="AK539" s="166"/>
    </row>
    <row r="540" spans="1:37" ht="21.75" customHeight="1">
      <c r="A540" s="166"/>
      <c r="B540" s="166"/>
      <c r="C540" s="166"/>
      <c r="D540" s="166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234"/>
      <c r="AH540" s="238"/>
      <c r="AI540" s="166"/>
      <c r="AJ540" s="166"/>
      <c r="AK540" s="166"/>
    </row>
    <row r="541" spans="1:37" ht="21.75" customHeight="1">
      <c r="A541" s="166"/>
      <c r="B541" s="166"/>
      <c r="C541" s="166"/>
      <c r="D541" s="166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234"/>
      <c r="AH541" s="238"/>
      <c r="AI541" s="166"/>
      <c r="AJ541" s="166"/>
      <c r="AK541" s="166"/>
    </row>
    <row r="542" spans="1:37" ht="21.75" customHeight="1">
      <c r="A542" s="166"/>
      <c r="B542" s="166"/>
      <c r="C542" s="166"/>
      <c r="D542" s="166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234"/>
      <c r="AH542" s="238"/>
      <c r="AI542" s="166"/>
      <c r="AJ542" s="166"/>
      <c r="AK542" s="166"/>
    </row>
    <row r="543" spans="1:37" ht="21.75" customHeight="1">
      <c r="A543" s="166"/>
      <c r="B543" s="166"/>
      <c r="C543" s="166"/>
      <c r="D543" s="166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234"/>
      <c r="AH543" s="238"/>
      <c r="AI543" s="166"/>
      <c r="AJ543" s="166"/>
      <c r="AK543" s="166"/>
    </row>
    <row r="544" spans="1:37" ht="21.75" customHeight="1">
      <c r="A544" s="166"/>
      <c r="B544" s="166"/>
      <c r="C544" s="166"/>
      <c r="D544" s="166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234"/>
      <c r="AH544" s="238"/>
      <c r="AI544" s="166"/>
      <c r="AJ544" s="166"/>
      <c r="AK544" s="166"/>
    </row>
    <row r="545" spans="1:37" ht="21.75" customHeight="1">
      <c r="A545" s="166"/>
      <c r="B545" s="166"/>
      <c r="C545" s="166"/>
      <c r="D545" s="166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234"/>
      <c r="AH545" s="238"/>
      <c r="AI545" s="166"/>
      <c r="AJ545" s="166"/>
      <c r="AK545" s="166"/>
    </row>
    <row r="546" spans="1:37" ht="21.75" customHeight="1">
      <c r="A546" s="166"/>
      <c r="B546" s="166"/>
      <c r="C546" s="166"/>
      <c r="D546" s="166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234"/>
      <c r="AH546" s="238"/>
      <c r="AI546" s="166"/>
      <c r="AJ546" s="166"/>
      <c r="AK546" s="166"/>
    </row>
    <row r="547" spans="1:37" ht="21.75" customHeight="1">
      <c r="A547" s="166"/>
      <c r="B547" s="166"/>
      <c r="C547" s="166"/>
      <c r="D547" s="166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234"/>
      <c r="AH547" s="238"/>
      <c r="AI547" s="166"/>
      <c r="AJ547" s="166"/>
      <c r="AK547" s="166"/>
    </row>
    <row r="548" spans="1:37" ht="21.75" customHeight="1">
      <c r="A548" s="166"/>
      <c r="B548" s="166"/>
      <c r="C548" s="166"/>
      <c r="D548" s="166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234"/>
      <c r="AH548" s="238"/>
      <c r="AI548" s="166"/>
      <c r="AJ548" s="166"/>
      <c r="AK548" s="166"/>
    </row>
    <row r="549" spans="1:37" ht="21.75" customHeight="1">
      <c r="A549" s="166"/>
      <c r="B549" s="166"/>
      <c r="C549" s="166"/>
      <c r="D549" s="166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234"/>
      <c r="AH549" s="238"/>
      <c r="AI549" s="166"/>
      <c r="AJ549" s="166"/>
      <c r="AK549" s="166"/>
    </row>
    <row r="550" spans="1:37" ht="21.75" customHeight="1">
      <c r="A550" s="166"/>
      <c r="B550" s="166"/>
      <c r="C550" s="166"/>
      <c r="D550" s="166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234"/>
      <c r="AH550" s="238"/>
      <c r="AI550" s="166"/>
      <c r="AJ550" s="166"/>
      <c r="AK550" s="166"/>
    </row>
    <row r="551" spans="1:37" ht="21.75" customHeight="1">
      <c r="A551" s="166"/>
      <c r="B551" s="166"/>
      <c r="C551" s="166"/>
      <c r="D551" s="166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234"/>
      <c r="AH551" s="238"/>
      <c r="AI551" s="166"/>
      <c r="AJ551" s="166"/>
      <c r="AK551" s="166"/>
    </row>
    <row r="552" spans="1:37" ht="21.75" customHeight="1">
      <c r="A552" s="166"/>
      <c r="B552" s="166"/>
      <c r="C552" s="166"/>
      <c r="D552" s="166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234"/>
      <c r="AH552" s="238"/>
      <c r="AI552" s="166"/>
      <c r="AJ552" s="166"/>
      <c r="AK552" s="166"/>
    </row>
    <row r="553" spans="1:37" ht="21.75" customHeight="1">
      <c r="A553" s="166"/>
      <c r="B553" s="166"/>
      <c r="C553" s="166"/>
      <c r="D553" s="166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234"/>
      <c r="AH553" s="238"/>
      <c r="AI553" s="166"/>
      <c r="AJ553" s="166"/>
      <c r="AK553" s="166"/>
    </row>
    <row r="554" spans="1:37" ht="21.75" customHeight="1">
      <c r="A554" s="166"/>
      <c r="B554" s="166"/>
      <c r="C554" s="166"/>
      <c r="D554" s="166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234"/>
      <c r="AH554" s="238"/>
      <c r="AI554" s="166"/>
      <c r="AJ554" s="166"/>
      <c r="AK554" s="166"/>
    </row>
    <row r="555" spans="1:37" ht="21.75" customHeight="1">
      <c r="A555" s="166"/>
      <c r="B555" s="166"/>
      <c r="C555" s="166"/>
      <c r="D555" s="166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234"/>
      <c r="AH555" s="238"/>
      <c r="AI555" s="166"/>
      <c r="AJ555" s="166"/>
      <c r="AK555" s="166"/>
    </row>
    <row r="556" spans="1:37" ht="21.75" customHeight="1">
      <c r="A556" s="166"/>
      <c r="B556" s="166"/>
      <c r="C556" s="166"/>
      <c r="D556" s="166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234"/>
      <c r="AH556" s="238"/>
      <c r="AI556" s="166"/>
      <c r="AJ556" s="166"/>
      <c r="AK556" s="166"/>
    </row>
    <row r="557" spans="1:37" ht="21.75" customHeight="1">
      <c r="A557" s="166"/>
      <c r="B557" s="166"/>
      <c r="C557" s="166"/>
      <c r="D557" s="166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234"/>
      <c r="AH557" s="238"/>
      <c r="AI557" s="166"/>
      <c r="AJ557" s="166"/>
      <c r="AK557" s="166"/>
    </row>
    <row r="558" spans="1:37" ht="21.75" customHeight="1">
      <c r="A558" s="166"/>
      <c r="B558" s="166"/>
      <c r="C558" s="166"/>
      <c r="D558" s="166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234"/>
      <c r="AH558" s="238"/>
      <c r="AI558" s="166"/>
      <c r="AJ558" s="166"/>
      <c r="AK558" s="166"/>
    </row>
    <row r="559" spans="1:37" ht="21.75" customHeight="1">
      <c r="A559" s="166"/>
      <c r="B559" s="166"/>
      <c r="C559" s="166"/>
      <c r="D559" s="166"/>
      <c r="E559" s="166"/>
      <c r="F559" s="166"/>
      <c r="G559" s="166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6"/>
      <c r="Z559" s="166"/>
      <c r="AA559" s="166"/>
      <c r="AB559" s="166"/>
      <c r="AC559" s="166"/>
      <c r="AD559" s="166"/>
      <c r="AE559" s="166"/>
      <c r="AF559" s="166"/>
      <c r="AG559" s="234"/>
      <c r="AH559" s="238"/>
      <c r="AI559" s="166"/>
      <c r="AJ559" s="166"/>
      <c r="AK559" s="166"/>
    </row>
    <row r="560" spans="1:37" ht="21.75" customHeight="1">
      <c r="A560" s="166"/>
      <c r="B560" s="166"/>
      <c r="C560" s="166"/>
      <c r="D560" s="166"/>
      <c r="E560" s="166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6"/>
      <c r="Z560" s="166"/>
      <c r="AA560" s="166"/>
      <c r="AB560" s="166"/>
      <c r="AC560" s="166"/>
      <c r="AD560" s="166"/>
      <c r="AE560" s="166"/>
      <c r="AF560" s="166"/>
      <c r="AG560" s="234"/>
      <c r="AH560" s="238"/>
      <c r="AI560" s="166"/>
      <c r="AJ560" s="166"/>
      <c r="AK560" s="166"/>
    </row>
    <row r="561" spans="1:37" ht="21.75" customHeight="1">
      <c r="A561" s="166"/>
      <c r="B561" s="166"/>
      <c r="C561" s="166"/>
      <c r="D561" s="166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234"/>
      <c r="AH561" s="238"/>
      <c r="AI561" s="166"/>
      <c r="AJ561" s="166"/>
      <c r="AK561" s="166"/>
    </row>
    <row r="562" spans="1:37" ht="21.75" customHeight="1">
      <c r="A562" s="166"/>
      <c r="B562" s="166"/>
      <c r="C562" s="166"/>
      <c r="D562" s="166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234"/>
      <c r="AH562" s="238"/>
      <c r="AI562" s="166"/>
      <c r="AJ562" s="166"/>
      <c r="AK562" s="166"/>
    </row>
    <row r="563" spans="1:37" ht="21.75" customHeight="1">
      <c r="A563" s="166"/>
      <c r="B563" s="166"/>
      <c r="C563" s="166"/>
      <c r="D563" s="166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234"/>
      <c r="AH563" s="238"/>
      <c r="AI563" s="166"/>
      <c r="AJ563" s="166"/>
      <c r="AK563" s="166"/>
    </row>
    <row r="564" spans="1:37" ht="21.75" customHeight="1">
      <c r="A564" s="166"/>
      <c r="B564" s="166"/>
      <c r="C564" s="166"/>
      <c r="D564" s="166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234"/>
      <c r="AH564" s="238"/>
      <c r="AI564" s="166"/>
      <c r="AJ564" s="166"/>
      <c r="AK564" s="166"/>
    </row>
    <row r="565" spans="1:37" ht="21.75" customHeight="1">
      <c r="A565" s="166"/>
      <c r="B565" s="166"/>
      <c r="C565" s="166"/>
      <c r="D565" s="166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234"/>
      <c r="AH565" s="238"/>
      <c r="AI565" s="166"/>
      <c r="AJ565" s="166"/>
      <c r="AK565" s="166"/>
    </row>
    <row r="566" spans="1:37" ht="21.75" customHeight="1">
      <c r="A566" s="166"/>
      <c r="B566" s="166"/>
      <c r="C566" s="166"/>
      <c r="D566" s="166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234"/>
      <c r="AH566" s="238"/>
      <c r="AI566" s="166"/>
      <c r="AJ566" s="166"/>
      <c r="AK566" s="166"/>
    </row>
    <row r="567" spans="1:37" ht="21.75" customHeight="1">
      <c r="A567" s="166"/>
      <c r="B567" s="166"/>
      <c r="C567" s="166"/>
      <c r="D567" s="166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234"/>
      <c r="AH567" s="238"/>
      <c r="AI567" s="166"/>
      <c r="AJ567" s="166"/>
      <c r="AK567" s="166"/>
    </row>
    <row r="568" spans="1:37" ht="21.75" customHeight="1">
      <c r="A568" s="166"/>
      <c r="B568" s="166"/>
      <c r="C568" s="166"/>
      <c r="D568" s="166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234"/>
      <c r="AH568" s="238"/>
      <c r="AI568" s="166"/>
      <c r="AJ568" s="166"/>
      <c r="AK568" s="166"/>
    </row>
    <row r="569" spans="1:37" ht="21.75" customHeight="1">
      <c r="A569" s="166"/>
      <c r="B569" s="166"/>
      <c r="C569" s="166"/>
      <c r="D569" s="166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234"/>
      <c r="AH569" s="238"/>
      <c r="AI569" s="166"/>
      <c r="AJ569" s="166"/>
      <c r="AK569" s="166"/>
    </row>
    <row r="570" spans="1:37" ht="21.75" customHeight="1">
      <c r="A570" s="166"/>
      <c r="B570" s="166"/>
      <c r="C570" s="166"/>
      <c r="D570" s="166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234"/>
      <c r="AH570" s="238"/>
      <c r="AI570" s="166"/>
      <c r="AJ570" s="166"/>
      <c r="AK570" s="166"/>
    </row>
    <row r="571" spans="1:37" ht="21.75" customHeight="1">
      <c r="A571" s="166"/>
      <c r="B571" s="166"/>
      <c r="C571" s="166"/>
      <c r="D571" s="166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234"/>
      <c r="AH571" s="238"/>
      <c r="AI571" s="166"/>
      <c r="AJ571" s="166"/>
      <c r="AK571" s="166"/>
    </row>
    <row r="572" spans="1:37" ht="21.75" customHeight="1">
      <c r="A572" s="166"/>
      <c r="B572" s="166"/>
      <c r="C572" s="166"/>
      <c r="D572" s="166"/>
      <c r="E572" s="166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234"/>
      <c r="AH572" s="238"/>
      <c r="AI572" s="166"/>
      <c r="AJ572" s="166"/>
      <c r="AK572" s="166"/>
    </row>
    <row r="573" spans="1:37" ht="21.75" customHeight="1">
      <c r="A573" s="166"/>
      <c r="B573" s="166"/>
      <c r="C573" s="166"/>
      <c r="D573" s="166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234"/>
      <c r="AH573" s="238"/>
      <c r="AI573" s="166"/>
      <c r="AJ573" s="166"/>
      <c r="AK573" s="166"/>
    </row>
    <row r="574" spans="1:37" ht="21.75" customHeight="1">
      <c r="A574" s="166"/>
      <c r="B574" s="166"/>
      <c r="C574" s="166"/>
      <c r="D574" s="166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234"/>
      <c r="AH574" s="238"/>
      <c r="AI574" s="166"/>
      <c r="AJ574" s="166"/>
      <c r="AK574" s="166"/>
    </row>
    <row r="575" spans="1:37" ht="21.75" customHeight="1">
      <c r="A575" s="166"/>
      <c r="B575" s="166"/>
      <c r="C575" s="166"/>
      <c r="D575" s="166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234"/>
      <c r="AH575" s="238"/>
      <c r="AI575" s="166"/>
      <c r="AJ575" s="166"/>
      <c r="AK575" s="166"/>
    </row>
    <row r="576" spans="1:37" ht="21.75" customHeight="1">
      <c r="A576" s="166"/>
      <c r="B576" s="166"/>
      <c r="C576" s="166"/>
      <c r="D576" s="166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234"/>
      <c r="AH576" s="238"/>
      <c r="AI576" s="166"/>
      <c r="AJ576" s="166"/>
      <c r="AK576" s="166"/>
    </row>
    <row r="577" spans="1:37" ht="21.75" customHeight="1">
      <c r="A577" s="166"/>
      <c r="B577" s="166"/>
      <c r="C577" s="166"/>
      <c r="D577" s="166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234"/>
      <c r="AH577" s="238"/>
      <c r="AI577" s="166"/>
      <c r="AJ577" s="166"/>
      <c r="AK577" s="166"/>
    </row>
    <row r="578" spans="1:37" ht="21.75" customHeight="1">
      <c r="A578" s="166"/>
      <c r="B578" s="166"/>
      <c r="C578" s="166"/>
      <c r="D578" s="166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234"/>
      <c r="AH578" s="238"/>
      <c r="AI578" s="166"/>
      <c r="AJ578" s="166"/>
      <c r="AK578" s="166"/>
    </row>
    <row r="579" spans="1:37" ht="21.75" customHeight="1">
      <c r="A579" s="166"/>
      <c r="B579" s="166"/>
      <c r="C579" s="166"/>
      <c r="D579" s="166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234"/>
      <c r="AH579" s="238"/>
      <c r="AI579" s="166"/>
      <c r="AJ579" s="166"/>
      <c r="AK579" s="166"/>
    </row>
    <row r="580" spans="1:37" ht="21.75" customHeight="1">
      <c r="A580" s="166"/>
      <c r="B580" s="166"/>
      <c r="C580" s="166"/>
      <c r="D580" s="166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234"/>
      <c r="AH580" s="238"/>
      <c r="AI580" s="166"/>
      <c r="AJ580" s="166"/>
      <c r="AK580" s="166"/>
    </row>
    <row r="581" spans="1:37" ht="21.75" customHeight="1">
      <c r="A581" s="166"/>
      <c r="B581" s="166"/>
      <c r="C581" s="166"/>
      <c r="D581" s="166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234"/>
      <c r="AH581" s="238"/>
      <c r="AI581" s="166"/>
      <c r="AJ581" s="166"/>
      <c r="AK581" s="166"/>
    </row>
    <row r="582" spans="1:37" ht="21.75" customHeight="1">
      <c r="A582" s="166"/>
      <c r="B582" s="166"/>
      <c r="C582" s="166"/>
      <c r="D582" s="166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234"/>
      <c r="AH582" s="238"/>
      <c r="AI582" s="166"/>
      <c r="AJ582" s="166"/>
      <c r="AK582" s="166"/>
    </row>
    <row r="583" spans="1:37" ht="21.75" customHeight="1">
      <c r="A583" s="166"/>
      <c r="B583" s="166"/>
      <c r="C583" s="166"/>
      <c r="D583" s="166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234"/>
      <c r="AH583" s="238"/>
      <c r="AI583" s="166"/>
      <c r="AJ583" s="166"/>
      <c r="AK583" s="166"/>
    </row>
    <row r="584" spans="1:37" ht="21.75" customHeight="1">
      <c r="A584" s="166"/>
      <c r="B584" s="166"/>
      <c r="C584" s="166"/>
      <c r="D584" s="166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234"/>
      <c r="AH584" s="238"/>
      <c r="AI584" s="166"/>
      <c r="AJ584" s="166"/>
      <c r="AK584" s="166"/>
    </row>
    <row r="585" spans="1:37" ht="21.75" customHeight="1">
      <c r="A585" s="166"/>
      <c r="B585" s="166"/>
      <c r="C585" s="166"/>
      <c r="D585" s="166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234"/>
      <c r="AH585" s="238"/>
      <c r="AI585" s="166"/>
      <c r="AJ585" s="166"/>
      <c r="AK585" s="166"/>
    </row>
    <row r="586" spans="1:37" ht="21.75" customHeight="1">
      <c r="A586" s="166"/>
      <c r="B586" s="166"/>
      <c r="C586" s="166"/>
      <c r="D586" s="166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234"/>
      <c r="AH586" s="238"/>
      <c r="AI586" s="166"/>
      <c r="AJ586" s="166"/>
      <c r="AK586" s="166"/>
    </row>
    <row r="587" spans="1:37" ht="21.75" customHeight="1">
      <c r="A587" s="166"/>
      <c r="B587" s="166"/>
      <c r="C587" s="166"/>
      <c r="D587" s="166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234"/>
      <c r="AH587" s="238"/>
      <c r="AI587" s="166"/>
      <c r="AJ587" s="166"/>
      <c r="AK587" s="166"/>
    </row>
    <row r="588" spans="1:37" ht="21.75" customHeight="1">
      <c r="A588" s="166"/>
      <c r="B588" s="166"/>
      <c r="C588" s="166"/>
      <c r="D588" s="166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234"/>
      <c r="AH588" s="238"/>
      <c r="AI588" s="166"/>
      <c r="AJ588" s="166"/>
      <c r="AK588" s="166"/>
    </row>
    <row r="589" spans="1:37" ht="21.75" customHeight="1">
      <c r="A589" s="166"/>
      <c r="B589" s="166"/>
      <c r="C589" s="166"/>
      <c r="D589" s="166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234"/>
      <c r="AH589" s="238"/>
      <c r="AI589" s="166"/>
      <c r="AJ589" s="166"/>
      <c r="AK589" s="166"/>
    </row>
    <row r="590" spans="1:37" ht="21.75" customHeight="1">
      <c r="A590" s="166"/>
      <c r="B590" s="166"/>
      <c r="C590" s="166"/>
      <c r="D590" s="166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234"/>
      <c r="AH590" s="238"/>
      <c r="AI590" s="166"/>
      <c r="AJ590" s="166"/>
      <c r="AK590" s="166"/>
    </row>
    <row r="591" spans="1:37" ht="21.75" customHeight="1">
      <c r="A591" s="166"/>
      <c r="B591" s="166"/>
      <c r="C591" s="166"/>
      <c r="D591" s="166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234"/>
      <c r="AH591" s="238"/>
      <c r="AI591" s="166"/>
      <c r="AJ591" s="166"/>
      <c r="AK591" s="166"/>
    </row>
    <row r="592" spans="1:37" ht="21.75" customHeight="1">
      <c r="A592" s="166"/>
      <c r="B592" s="166"/>
      <c r="C592" s="166"/>
      <c r="D592" s="166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234"/>
      <c r="AH592" s="238"/>
      <c r="AI592" s="166"/>
      <c r="AJ592" s="166"/>
      <c r="AK592" s="166"/>
    </row>
    <row r="593" spans="1:37" ht="21.75" customHeight="1">
      <c r="A593" s="166"/>
      <c r="B593" s="166"/>
      <c r="C593" s="166"/>
      <c r="D593" s="166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234"/>
      <c r="AH593" s="238"/>
      <c r="AI593" s="166"/>
      <c r="AJ593" s="166"/>
      <c r="AK593" s="166"/>
    </row>
    <row r="594" spans="1:37" ht="21.75" customHeight="1">
      <c r="A594" s="166"/>
      <c r="B594" s="166"/>
      <c r="C594" s="166"/>
      <c r="D594" s="166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234"/>
      <c r="AH594" s="238"/>
      <c r="AI594" s="166"/>
      <c r="AJ594" s="166"/>
      <c r="AK594" s="166"/>
    </row>
    <row r="595" spans="1:37" ht="21.75" customHeight="1">
      <c r="A595" s="166"/>
      <c r="B595" s="166"/>
      <c r="C595" s="166"/>
      <c r="D595" s="166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234"/>
      <c r="AH595" s="238"/>
      <c r="AI595" s="166"/>
      <c r="AJ595" s="166"/>
      <c r="AK595" s="166"/>
    </row>
    <row r="596" spans="1:37" ht="21.75" customHeight="1">
      <c r="A596" s="166"/>
      <c r="B596" s="166"/>
      <c r="C596" s="166"/>
      <c r="D596" s="166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234"/>
      <c r="AH596" s="238"/>
      <c r="AI596" s="166"/>
      <c r="AJ596" s="166"/>
      <c r="AK596" s="166"/>
    </row>
    <row r="597" spans="1:37" ht="21.75" customHeight="1">
      <c r="A597" s="166"/>
      <c r="B597" s="166"/>
      <c r="C597" s="166"/>
      <c r="D597" s="166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234"/>
      <c r="AH597" s="238"/>
      <c r="AI597" s="166"/>
      <c r="AJ597" s="166"/>
      <c r="AK597" s="166"/>
    </row>
    <row r="598" spans="1:37" ht="21.75" customHeight="1">
      <c r="A598" s="166"/>
      <c r="B598" s="166"/>
      <c r="C598" s="166"/>
      <c r="D598" s="166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234"/>
      <c r="AH598" s="238"/>
      <c r="AI598" s="166"/>
      <c r="AJ598" s="166"/>
      <c r="AK598" s="166"/>
    </row>
    <row r="599" spans="1:37" ht="21.75" customHeight="1">
      <c r="A599" s="166"/>
      <c r="B599" s="166"/>
      <c r="C599" s="166"/>
      <c r="D599" s="166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234"/>
      <c r="AH599" s="238"/>
      <c r="AI599" s="166"/>
      <c r="AJ599" s="166"/>
      <c r="AK599" s="166"/>
    </row>
    <row r="600" spans="1:37" ht="21.75" customHeight="1">
      <c r="A600" s="166"/>
      <c r="B600" s="166"/>
      <c r="C600" s="166"/>
      <c r="D600" s="166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234"/>
      <c r="AH600" s="238"/>
      <c r="AI600" s="166"/>
      <c r="AJ600" s="166"/>
      <c r="AK600" s="166"/>
    </row>
    <row r="601" spans="1:37" ht="21.75" customHeight="1">
      <c r="A601" s="166"/>
      <c r="B601" s="166"/>
      <c r="C601" s="166"/>
      <c r="D601" s="166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234"/>
      <c r="AH601" s="238"/>
      <c r="AI601" s="166"/>
      <c r="AJ601" s="166"/>
      <c r="AK601" s="166"/>
    </row>
    <row r="602" spans="1:37" ht="21.75" customHeight="1">
      <c r="A602" s="166"/>
      <c r="B602" s="166"/>
      <c r="C602" s="166"/>
      <c r="D602" s="166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234"/>
      <c r="AH602" s="238"/>
      <c r="AI602" s="166"/>
      <c r="AJ602" s="166"/>
      <c r="AK602" s="166"/>
    </row>
    <row r="603" spans="1:37" ht="21.75" customHeight="1">
      <c r="A603" s="166"/>
      <c r="B603" s="166"/>
      <c r="C603" s="166"/>
      <c r="D603" s="166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234"/>
      <c r="AH603" s="238"/>
      <c r="AI603" s="166"/>
      <c r="AJ603" s="166"/>
      <c r="AK603" s="166"/>
    </row>
    <row r="604" spans="1:37" ht="21.75" customHeight="1">
      <c r="A604" s="166"/>
      <c r="B604" s="166"/>
      <c r="C604" s="166"/>
      <c r="D604" s="166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234"/>
      <c r="AH604" s="238"/>
      <c r="AI604" s="166"/>
      <c r="AJ604" s="166"/>
      <c r="AK604" s="166"/>
    </row>
    <row r="605" spans="1:37" ht="21.75" customHeight="1">
      <c r="A605" s="166"/>
      <c r="B605" s="166"/>
      <c r="C605" s="166"/>
      <c r="D605" s="166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234"/>
      <c r="AH605" s="238"/>
      <c r="AI605" s="166"/>
      <c r="AJ605" s="166"/>
      <c r="AK605" s="166"/>
    </row>
    <row r="606" spans="1:37" ht="21.75" customHeight="1">
      <c r="A606" s="166"/>
      <c r="B606" s="166"/>
      <c r="C606" s="166"/>
      <c r="D606" s="166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234"/>
      <c r="AH606" s="238"/>
      <c r="AI606" s="166"/>
      <c r="AJ606" s="166"/>
      <c r="AK606" s="166"/>
    </row>
    <row r="607" spans="1:37" ht="21.75" customHeight="1">
      <c r="A607" s="166"/>
      <c r="B607" s="166"/>
      <c r="C607" s="166"/>
      <c r="D607" s="166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234"/>
      <c r="AH607" s="238"/>
      <c r="AI607" s="166"/>
      <c r="AJ607" s="166"/>
      <c r="AK607" s="166"/>
    </row>
    <row r="608" spans="1:37" ht="21.75" customHeight="1">
      <c r="A608" s="166"/>
      <c r="B608" s="166"/>
      <c r="C608" s="166"/>
      <c r="D608" s="166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234"/>
      <c r="AH608" s="238"/>
      <c r="AI608" s="166"/>
      <c r="AJ608" s="166"/>
      <c r="AK608" s="166"/>
    </row>
    <row r="609" spans="1:37" ht="21.75" customHeight="1">
      <c r="A609" s="166"/>
      <c r="B609" s="166"/>
      <c r="C609" s="166"/>
      <c r="D609" s="166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234"/>
      <c r="AH609" s="238"/>
      <c r="AI609" s="166"/>
      <c r="AJ609" s="166"/>
      <c r="AK609" s="166"/>
    </row>
    <row r="610" spans="1:37" ht="21.75" customHeight="1">
      <c r="A610" s="166"/>
      <c r="B610" s="166"/>
      <c r="C610" s="166"/>
      <c r="D610" s="166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234"/>
      <c r="AH610" s="238"/>
      <c r="AI610" s="166"/>
      <c r="AJ610" s="166"/>
      <c r="AK610" s="166"/>
    </row>
    <row r="611" spans="1:37" ht="21.75" customHeight="1">
      <c r="A611" s="166"/>
      <c r="B611" s="166"/>
      <c r="C611" s="166"/>
      <c r="D611" s="166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234"/>
      <c r="AH611" s="238"/>
      <c r="AI611" s="166"/>
      <c r="AJ611" s="166"/>
      <c r="AK611" s="166"/>
    </row>
    <row r="612" spans="1:37" ht="21.75" customHeight="1">
      <c r="A612" s="166"/>
      <c r="B612" s="166"/>
      <c r="C612" s="166"/>
      <c r="D612" s="166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234"/>
      <c r="AH612" s="238"/>
      <c r="AI612" s="166"/>
      <c r="AJ612" s="166"/>
      <c r="AK612" s="166"/>
    </row>
    <row r="613" spans="1:37" ht="21.75" customHeight="1">
      <c r="A613" s="166"/>
      <c r="B613" s="166"/>
      <c r="C613" s="166"/>
      <c r="D613" s="166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234"/>
      <c r="AH613" s="238"/>
      <c r="AI613" s="166"/>
      <c r="AJ613" s="166"/>
      <c r="AK613" s="166"/>
    </row>
    <row r="614" spans="1:37" ht="21.75" customHeight="1">
      <c r="A614" s="166"/>
      <c r="B614" s="166"/>
      <c r="C614" s="166"/>
      <c r="D614" s="166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234"/>
      <c r="AH614" s="238"/>
      <c r="AI614" s="166"/>
      <c r="AJ614" s="166"/>
      <c r="AK614" s="166"/>
    </row>
    <row r="615" spans="1:37" ht="21.75" customHeight="1">
      <c r="A615" s="166"/>
      <c r="B615" s="166"/>
      <c r="C615" s="166"/>
      <c r="D615" s="166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234"/>
      <c r="AH615" s="238"/>
      <c r="AI615" s="166"/>
      <c r="AJ615" s="166"/>
      <c r="AK615" s="166"/>
    </row>
    <row r="616" spans="1:37" ht="21.75" customHeight="1">
      <c r="A616" s="166"/>
      <c r="B616" s="166"/>
      <c r="C616" s="166"/>
      <c r="D616" s="166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234"/>
      <c r="AH616" s="238"/>
      <c r="AI616" s="166"/>
      <c r="AJ616" s="166"/>
      <c r="AK616" s="166"/>
    </row>
    <row r="617" spans="1:37" ht="21.75" customHeight="1">
      <c r="A617" s="166"/>
      <c r="B617" s="166"/>
      <c r="C617" s="166"/>
      <c r="D617" s="166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234"/>
      <c r="AH617" s="238"/>
      <c r="AI617" s="166"/>
      <c r="AJ617" s="166"/>
      <c r="AK617" s="166"/>
    </row>
    <row r="618" spans="1:37" ht="21.75" customHeight="1">
      <c r="A618" s="166"/>
      <c r="B618" s="166"/>
      <c r="C618" s="166"/>
      <c r="D618" s="166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234"/>
      <c r="AH618" s="238"/>
      <c r="AI618" s="166"/>
      <c r="AJ618" s="166"/>
      <c r="AK618" s="166"/>
    </row>
    <row r="619" spans="1:37" ht="21.75" customHeight="1">
      <c r="A619" s="166"/>
      <c r="B619" s="166"/>
      <c r="C619" s="166"/>
      <c r="D619" s="166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234"/>
      <c r="AH619" s="238"/>
      <c r="AI619" s="166"/>
      <c r="AJ619" s="166"/>
      <c r="AK619" s="166"/>
    </row>
    <row r="620" spans="1:37" ht="21.75" customHeight="1">
      <c r="A620" s="166"/>
      <c r="B620" s="166"/>
      <c r="C620" s="166"/>
      <c r="D620" s="166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234"/>
      <c r="AH620" s="238"/>
      <c r="AI620" s="166"/>
      <c r="AJ620" s="166"/>
      <c r="AK620" s="166"/>
    </row>
    <row r="621" spans="1:37" ht="21.75" customHeight="1">
      <c r="A621" s="166"/>
      <c r="B621" s="166"/>
      <c r="C621" s="166"/>
      <c r="D621" s="166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234"/>
      <c r="AH621" s="238"/>
      <c r="AI621" s="166"/>
      <c r="AJ621" s="166"/>
      <c r="AK621" s="166"/>
    </row>
    <row r="622" spans="1:37" ht="21.75" customHeight="1">
      <c r="A622" s="166"/>
      <c r="B622" s="166"/>
      <c r="C622" s="166"/>
      <c r="D622" s="166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234"/>
      <c r="AH622" s="238"/>
      <c r="AI622" s="166"/>
      <c r="AJ622" s="166"/>
      <c r="AK622" s="166"/>
    </row>
    <row r="623" spans="1:37" ht="21.75" customHeight="1">
      <c r="A623" s="166"/>
      <c r="B623" s="166"/>
      <c r="C623" s="166"/>
      <c r="D623" s="166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234"/>
      <c r="AH623" s="238"/>
      <c r="AI623" s="166"/>
      <c r="AJ623" s="166"/>
      <c r="AK623" s="166"/>
    </row>
    <row r="624" spans="1:37" ht="21.75" customHeight="1">
      <c r="A624" s="166"/>
      <c r="B624" s="166"/>
      <c r="C624" s="166"/>
      <c r="D624" s="166"/>
      <c r="E624" s="166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  <c r="AF624" s="166"/>
      <c r="AG624" s="234"/>
      <c r="AH624" s="238"/>
      <c r="AI624" s="166"/>
      <c r="AJ624" s="166"/>
      <c r="AK624" s="166"/>
    </row>
    <row r="625" spans="1:37" ht="21.75" customHeight="1">
      <c r="A625" s="166"/>
      <c r="B625" s="166"/>
      <c r="C625" s="166"/>
      <c r="D625" s="166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234"/>
      <c r="AH625" s="238"/>
      <c r="AI625" s="166"/>
      <c r="AJ625" s="166"/>
      <c r="AK625" s="166"/>
    </row>
    <row r="626" spans="1:37" ht="21.75" customHeight="1">
      <c r="A626" s="166"/>
      <c r="B626" s="166"/>
      <c r="C626" s="166"/>
      <c r="D626" s="166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234"/>
      <c r="AH626" s="238"/>
      <c r="AI626" s="166"/>
      <c r="AJ626" s="166"/>
      <c r="AK626" s="166"/>
    </row>
    <row r="627" spans="1:37" ht="21.75" customHeight="1">
      <c r="A627" s="166"/>
      <c r="B627" s="166"/>
      <c r="C627" s="166"/>
      <c r="D627" s="166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234"/>
      <c r="AH627" s="238"/>
      <c r="AI627" s="166"/>
      <c r="AJ627" s="166"/>
      <c r="AK627" s="166"/>
    </row>
    <row r="628" spans="1:37" ht="21.75" customHeight="1">
      <c r="A628" s="166"/>
      <c r="B628" s="166"/>
      <c r="C628" s="166"/>
      <c r="D628" s="166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234"/>
      <c r="AH628" s="238"/>
      <c r="AI628" s="166"/>
      <c r="AJ628" s="166"/>
      <c r="AK628" s="166"/>
    </row>
    <row r="629" spans="1:37" ht="21.75" customHeight="1">
      <c r="A629" s="166"/>
      <c r="B629" s="166"/>
      <c r="C629" s="166"/>
      <c r="D629" s="166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234"/>
      <c r="AH629" s="238"/>
      <c r="AI629" s="166"/>
      <c r="AJ629" s="166"/>
      <c r="AK629" s="166"/>
    </row>
    <row r="630" spans="1:37" ht="21.75" customHeight="1">
      <c r="A630" s="166"/>
      <c r="B630" s="166"/>
      <c r="C630" s="166"/>
      <c r="D630" s="166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234"/>
      <c r="AH630" s="238"/>
      <c r="AI630" s="166"/>
      <c r="AJ630" s="166"/>
      <c r="AK630" s="166"/>
    </row>
    <row r="631" spans="1:37" ht="21.75" customHeight="1">
      <c r="A631" s="166"/>
      <c r="B631" s="166"/>
      <c r="C631" s="166"/>
      <c r="D631" s="166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234"/>
      <c r="AH631" s="238"/>
      <c r="AI631" s="166"/>
      <c r="AJ631" s="166"/>
      <c r="AK631" s="166"/>
    </row>
    <row r="632" spans="1:37" ht="21.75" customHeight="1">
      <c r="A632" s="166"/>
      <c r="B632" s="166"/>
      <c r="C632" s="166"/>
      <c r="D632" s="166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234"/>
      <c r="AH632" s="238"/>
      <c r="AI632" s="166"/>
      <c r="AJ632" s="166"/>
      <c r="AK632" s="166"/>
    </row>
    <row r="633" spans="1:37" ht="21.75" customHeight="1">
      <c r="A633" s="166"/>
      <c r="B633" s="166"/>
      <c r="C633" s="166"/>
      <c r="D633" s="166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234"/>
      <c r="AH633" s="238"/>
      <c r="AI633" s="166"/>
      <c r="AJ633" s="166"/>
      <c r="AK633" s="166"/>
    </row>
    <row r="634" spans="1:37" ht="21.75" customHeight="1">
      <c r="A634" s="166"/>
      <c r="B634" s="166"/>
      <c r="C634" s="166"/>
      <c r="D634" s="166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234"/>
      <c r="AH634" s="238"/>
      <c r="AI634" s="166"/>
      <c r="AJ634" s="166"/>
      <c r="AK634" s="166"/>
    </row>
    <row r="635" spans="1:37" ht="21.75" customHeight="1">
      <c r="A635" s="166"/>
      <c r="B635" s="166"/>
      <c r="C635" s="166"/>
      <c r="D635" s="166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234"/>
      <c r="AH635" s="238"/>
      <c r="AI635" s="166"/>
      <c r="AJ635" s="166"/>
      <c r="AK635" s="166"/>
    </row>
    <row r="636" spans="1:37" ht="21.75" customHeight="1">
      <c r="A636" s="166"/>
      <c r="B636" s="166"/>
      <c r="C636" s="166"/>
      <c r="D636" s="166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234"/>
      <c r="AH636" s="238"/>
      <c r="AI636" s="166"/>
      <c r="AJ636" s="166"/>
      <c r="AK636" s="166"/>
    </row>
    <row r="637" spans="1:37" ht="21.75" customHeight="1">
      <c r="A637" s="166"/>
      <c r="B637" s="166"/>
      <c r="C637" s="166"/>
      <c r="D637" s="166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234"/>
      <c r="AH637" s="238"/>
      <c r="AI637" s="166"/>
      <c r="AJ637" s="166"/>
      <c r="AK637" s="166"/>
    </row>
    <row r="638" spans="1:37" ht="21.75" customHeight="1">
      <c r="A638" s="166"/>
      <c r="B638" s="166"/>
      <c r="C638" s="166"/>
      <c r="D638" s="166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234"/>
      <c r="AH638" s="238"/>
      <c r="AI638" s="166"/>
      <c r="AJ638" s="166"/>
      <c r="AK638" s="166"/>
    </row>
    <row r="639" spans="1:37" ht="21.75" customHeight="1">
      <c r="A639" s="166"/>
      <c r="B639" s="166"/>
      <c r="C639" s="166"/>
      <c r="D639" s="166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234"/>
      <c r="AH639" s="238"/>
      <c r="AI639" s="166"/>
      <c r="AJ639" s="166"/>
      <c r="AK639" s="166"/>
    </row>
    <row r="640" spans="1:37" ht="21.75" customHeight="1">
      <c r="A640" s="166"/>
      <c r="B640" s="166"/>
      <c r="C640" s="166"/>
      <c r="D640" s="166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234"/>
      <c r="AH640" s="238"/>
      <c r="AI640" s="166"/>
      <c r="AJ640" s="166"/>
      <c r="AK640" s="166"/>
    </row>
    <row r="641" spans="1:37" ht="21.75" customHeight="1">
      <c r="A641" s="166"/>
      <c r="B641" s="166"/>
      <c r="C641" s="166"/>
      <c r="D641" s="166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234"/>
      <c r="AH641" s="238"/>
      <c r="AI641" s="166"/>
      <c r="AJ641" s="166"/>
      <c r="AK641" s="166"/>
    </row>
    <row r="642" spans="1:37" ht="21.75" customHeight="1">
      <c r="A642" s="166"/>
      <c r="B642" s="166"/>
      <c r="C642" s="166"/>
      <c r="D642" s="166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234"/>
      <c r="AH642" s="238"/>
      <c r="AI642" s="166"/>
      <c r="AJ642" s="166"/>
      <c r="AK642" s="166"/>
    </row>
    <row r="643" spans="1:37" ht="21.75" customHeight="1">
      <c r="A643" s="166"/>
      <c r="B643" s="166"/>
      <c r="C643" s="166"/>
      <c r="D643" s="166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234"/>
      <c r="AH643" s="238"/>
      <c r="AI643" s="166"/>
      <c r="AJ643" s="166"/>
      <c r="AK643" s="166"/>
    </row>
    <row r="644" spans="1:37" ht="21.75" customHeight="1">
      <c r="A644" s="166"/>
      <c r="B644" s="166"/>
      <c r="C644" s="166"/>
      <c r="D644" s="166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234"/>
      <c r="AH644" s="238"/>
      <c r="AI644" s="166"/>
      <c r="AJ644" s="166"/>
      <c r="AK644" s="166"/>
    </row>
    <row r="645" spans="1:37" ht="21.75" customHeight="1">
      <c r="A645" s="166"/>
      <c r="B645" s="166"/>
      <c r="C645" s="166"/>
      <c r="D645" s="166"/>
      <c r="E645" s="166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  <c r="AA645" s="166"/>
      <c r="AB645" s="166"/>
      <c r="AC645" s="166"/>
      <c r="AD645" s="166"/>
      <c r="AE645" s="166"/>
      <c r="AF645" s="166"/>
      <c r="AG645" s="234"/>
      <c r="AH645" s="238"/>
      <c r="AI645" s="166"/>
      <c r="AJ645" s="166"/>
      <c r="AK645" s="166"/>
    </row>
    <row r="646" spans="1:37" ht="21.75" customHeight="1">
      <c r="A646" s="166"/>
      <c r="B646" s="166"/>
      <c r="C646" s="166"/>
      <c r="D646" s="166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234"/>
      <c r="AH646" s="238"/>
      <c r="AI646" s="166"/>
      <c r="AJ646" s="166"/>
      <c r="AK646" s="166"/>
    </row>
    <row r="647" spans="1:37" ht="21.75" customHeight="1">
      <c r="A647" s="166"/>
      <c r="B647" s="166"/>
      <c r="C647" s="166"/>
      <c r="D647" s="166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234"/>
      <c r="AH647" s="238"/>
      <c r="AI647" s="166"/>
      <c r="AJ647" s="166"/>
      <c r="AK647" s="166"/>
    </row>
    <row r="648" spans="1:37" ht="21.75" customHeight="1">
      <c r="A648" s="166"/>
      <c r="B648" s="166"/>
      <c r="C648" s="166"/>
      <c r="D648" s="166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234"/>
      <c r="AH648" s="238"/>
      <c r="AI648" s="166"/>
      <c r="AJ648" s="166"/>
      <c r="AK648" s="166"/>
    </row>
    <row r="649" spans="1:37" ht="21.75" customHeight="1">
      <c r="A649" s="166"/>
      <c r="B649" s="166"/>
      <c r="C649" s="166"/>
      <c r="D649" s="166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234"/>
      <c r="AH649" s="238"/>
      <c r="AI649" s="166"/>
      <c r="AJ649" s="166"/>
      <c r="AK649" s="166"/>
    </row>
    <row r="650" spans="1:37" ht="21.75" customHeight="1">
      <c r="A650" s="166"/>
      <c r="B650" s="166"/>
      <c r="C650" s="166"/>
      <c r="D650" s="166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234"/>
      <c r="AH650" s="238"/>
      <c r="AI650" s="166"/>
      <c r="AJ650" s="166"/>
      <c r="AK650" s="166"/>
    </row>
    <row r="651" spans="1:37" ht="21.75" customHeight="1">
      <c r="A651" s="166"/>
      <c r="B651" s="166"/>
      <c r="C651" s="166"/>
      <c r="D651" s="166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234"/>
      <c r="AH651" s="238"/>
      <c r="AI651" s="166"/>
      <c r="AJ651" s="166"/>
      <c r="AK651" s="166"/>
    </row>
    <row r="652" spans="1:37" ht="21.75" customHeight="1">
      <c r="A652" s="166"/>
      <c r="B652" s="166"/>
      <c r="C652" s="166"/>
      <c r="D652" s="166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234"/>
      <c r="AH652" s="238"/>
      <c r="AI652" s="166"/>
      <c r="AJ652" s="166"/>
      <c r="AK652" s="166"/>
    </row>
    <row r="653" spans="1:37" ht="21.75" customHeight="1">
      <c r="A653" s="166"/>
      <c r="B653" s="166"/>
      <c r="C653" s="166"/>
      <c r="D653" s="166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234"/>
      <c r="AH653" s="238"/>
      <c r="AI653" s="166"/>
      <c r="AJ653" s="166"/>
      <c r="AK653" s="166"/>
    </row>
    <row r="654" spans="1:37" ht="21.75" customHeight="1">
      <c r="A654" s="166"/>
      <c r="B654" s="166"/>
      <c r="C654" s="166"/>
      <c r="D654" s="166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234"/>
      <c r="AH654" s="238"/>
      <c r="AI654" s="166"/>
      <c r="AJ654" s="166"/>
      <c r="AK654" s="166"/>
    </row>
    <row r="655" spans="1:37" ht="21.75" customHeight="1">
      <c r="A655" s="166"/>
      <c r="B655" s="166"/>
      <c r="C655" s="166"/>
      <c r="D655" s="166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234"/>
      <c r="AH655" s="238"/>
      <c r="AI655" s="166"/>
      <c r="AJ655" s="166"/>
      <c r="AK655" s="166"/>
    </row>
    <row r="656" spans="1:37" ht="21.75" customHeight="1">
      <c r="A656" s="166"/>
      <c r="B656" s="166"/>
      <c r="C656" s="166"/>
      <c r="D656" s="166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234"/>
      <c r="AH656" s="238"/>
      <c r="AI656" s="166"/>
      <c r="AJ656" s="166"/>
      <c r="AK656" s="166"/>
    </row>
    <row r="657" spans="1:37" ht="21.75" customHeight="1">
      <c r="A657" s="166"/>
      <c r="B657" s="166"/>
      <c r="C657" s="166"/>
      <c r="D657" s="166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234"/>
      <c r="AH657" s="238"/>
      <c r="AI657" s="166"/>
      <c r="AJ657" s="166"/>
      <c r="AK657" s="166"/>
    </row>
    <row r="658" spans="1:37" ht="21.75" customHeight="1">
      <c r="A658" s="166"/>
      <c r="B658" s="166"/>
      <c r="C658" s="166"/>
      <c r="D658" s="166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234"/>
      <c r="AH658" s="238"/>
      <c r="AI658" s="166"/>
      <c r="AJ658" s="166"/>
      <c r="AK658" s="166"/>
    </row>
    <row r="659" spans="1:37" ht="21.75" customHeight="1">
      <c r="A659" s="166"/>
      <c r="B659" s="166"/>
      <c r="C659" s="166"/>
      <c r="D659" s="166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234"/>
      <c r="AH659" s="238"/>
      <c r="AI659" s="166"/>
      <c r="AJ659" s="166"/>
      <c r="AK659" s="166"/>
    </row>
    <row r="660" spans="1:37" ht="21.75" customHeight="1">
      <c r="A660" s="166"/>
      <c r="B660" s="166"/>
      <c r="C660" s="166"/>
      <c r="D660" s="166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234"/>
      <c r="AH660" s="238"/>
      <c r="AI660" s="166"/>
      <c r="AJ660" s="166"/>
      <c r="AK660" s="166"/>
    </row>
    <row r="661" spans="1:37" ht="21.75" customHeight="1">
      <c r="A661" s="166"/>
      <c r="B661" s="166"/>
      <c r="C661" s="166"/>
      <c r="D661" s="166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234"/>
      <c r="AH661" s="238"/>
      <c r="AI661" s="166"/>
      <c r="AJ661" s="166"/>
      <c r="AK661" s="166"/>
    </row>
    <row r="662" spans="1:37" ht="21.75" customHeight="1">
      <c r="A662" s="166"/>
      <c r="B662" s="166"/>
      <c r="C662" s="166"/>
      <c r="D662" s="166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234"/>
      <c r="AH662" s="238"/>
      <c r="AI662" s="166"/>
      <c r="AJ662" s="166"/>
      <c r="AK662" s="166"/>
    </row>
    <row r="663" spans="1:37" ht="21.75" customHeight="1">
      <c r="A663" s="166"/>
      <c r="B663" s="166"/>
      <c r="C663" s="166"/>
      <c r="D663" s="166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234"/>
      <c r="AH663" s="238"/>
      <c r="AI663" s="166"/>
      <c r="AJ663" s="166"/>
      <c r="AK663" s="166"/>
    </row>
    <row r="664" spans="1:37" ht="21.75" customHeight="1">
      <c r="A664" s="166"/>
      <c r="B664" s="166"/>
      <c r="C664" s="166"/>
      <c r="D664" s="166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234"/>
      <c r="AH664" s="238"/>
      <c r="AI664" s="166"/>
      <c r="AJ664" s="166"/>
      <c r="AK664" s="166"/>
    </row>
    <row r="665" spans="1:37" ht="21.75" customHeight="1">
      <c r="A665" s="166"/>
      <c r="B665" s="166"/>
      <c r="C665" s="166"/>
      <c r="D665" s="166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234"/>
      <c r="AH665" s="238"/>
      <c r="AI665" s="166"/>
      <c r="AJ665" s="166"/>
      <c r="AK665" s="166"/>
    </row>
    <row r="666" spans="1:37" ht="21.75" customHeight="1">
      <c r="A666" s="166"/>
      <c r="B666" s="166"/>
      <c r="C666" s="166"/>
      <c r="D666" s="166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234"/>
      <c r="AH666" s="238"/>
      <c r="AI666" s="166"/>
      <c r="AJ666" s="166"/>
      <c r="AK666" s="166"/>
    </row>
    <row r="667" spans="1:37" ht="21.75" customHeight="1">
      <c r="A667" s="166"/>
      <c r="B667" s="166"/>
      <c r="C667" s="166"/>
      <c r="D667" s="166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234"/>
      <c r="AH667" s="238"/>
      <c r="AI667" s="166"/>
      <c r="AJ667" s="166"/>
      <c r="AK667" s="166"/>
    </row>
    <row r="668" spans="1:37" ht="21.75" customHeight="1">
      <c r="A668" s="166"/>
      <c r="B668" s="166"/>
      <c r="C668" s="166"/>
      <c r="D668" s="166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234"/>
      <c r="AH668" s="238"/>
      <c r="AI668" s="166"/>
      <c r="AJ668" s="166"/>
      <c r="AK668" s="166"/>
    </row>
    <row r="669" spans="1:37" ht="21.75" customHeight="1">
      <c r="A669" s="166"/>
      <c r="B669" s="166"/>
      <c r="C669" s="166"/>
      <c r="D669" s="166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234"/>
      <c r="AH669" s="238"/>
      <c r="AI669" s="166"/>
      <c r="AJ669" s="166"/>
      <c r="AK669" s="166"/>
    </row>
    <row r="670" spans="1:37" ht="21.75" customHeight="1">
      <c r="A670" s="166"/>
      <c r="B670" s="166"/>
      <c r="C670" s="166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234"/>
      <c r="AH670" s="238"/>
      <c r="AI670" s="166"/>
      <c r="AJ670" s="166"/>
      <c r="AK670" s="166"/>
    </row>
    <row r="671" spans="1:37" ht="21.75" customHeight="1">
      <c r="A671" s="166"/>
      <c r="B671" s="166"/>
      <c r="C671" s="166"/>
      <c r="D671" s="166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234"/>
      <c r="AH671" s="238"/>
      <c r="AI671" s="166"/>
      <c r="AJ671" s="166"/>
      <c r="AK671" s="166"/>
    </row>
    <row r="672" spans="1:37" ht="21.75" customHeight="1">
      <c r="A672" s="166"/>
      <c r="B672" s="166"/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234"/>
      <c r="AH672" s="238"/>
      <c r="AI672" s="166"/>
      <c r="AJ672" s="166"/>
      <c r="AK672" s="166"/>
    </row>
    <row r="673" spans="1:37" ht="21.75" customHeight="1">
      <c r="A673" s="166"/>
      <c r="B673" s="166"/>
      <c r="C673" s="166"/>
      <c r="D673" s="166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234"/>
      <c r="AH673" s="238"/>
      <c r="AI673" s="166"/>
      <c r="AJ673" s="166"/>
      <c r="AK673" s="166"/>
    </row>
    <row r="674" spans="1:37" ht="21.75" customHeight="1">
      <c r="A674" s="166"/>
      <c r="B674" s="166"/>
      <c r="C674" s="166"/>
      <c r="D674" s="166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234"/>
      <c r="AH674" s="238"/>
      <c r="AI674" s="166"/>
      <c r="AJ674" s="166"/>
      <c r="AK674" s="166"/>
    </row>
    <row r="675" spans="1:37" ht="21.75" customHeight="1">
      <c r="A675" s="166"/>
      <c r="B675" s="166"/>
      <c r="C675" s="166"/>
      <c r="D675" s="166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234"/>
      <c r="AH675" s="238"/>
      <c r="AI675" s="166"/>
      <c r="AJ675" s="166"/>
      <c r="AK675" s="166"/>
    </row>
    <row r="676" spans="1:37" ht="21.75" customHeight="1">
      <c r="A676" s="166"/>
      <c r="B676" s="166"/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234"/>
      <c r="AH676" s="238"/>
      <c r="AI676" s="166"/>
      <c r="AJ676" s="166"/>
      <c r="AK676" s="166"/>
    </row>
    <row r="677" spans="1:37" ht="21.75" customHeight="1">
      <c r="A677" s="166"/>
      <c r="B677" s="166"/>
      <c r="C677" s="166"/>
      <c r="D677" s="166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234"/>
      <c r="AH677" s="238"/>
      <c r="AI677" s="166"/>
      <c r="AJ677" s="166"/>
      <c r="AK677" s="166"/>
    </row>
    <row r="678" spans="1:37" ht="21.75" customHeight="1">
      <c r="A678" s="166"/>
      <c r="B678" s="166"/>
      <c r="C678" s="166"/>
      <c r="D678" s="166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234"/>
      <c r="AH678" s="238"/>
      <c r="AI678" s="166"/>
      <c r="AJ678" s="166"/>
      <c r="AK678" s="166"/>
    </row>
    <row r="679" spans="1:37" ht="21.75" customHeight="1">
      <c r="A679" s="166"/>
      <c r="B679" s="166"/>
      <c r="C679" s="166"/>
      <c r="D679" s="166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234"/>
      <c r="AH679" s="238"/>
      <c r="AI679" s="166"/>
      <c r="AJ679" s="166"/>
      <c r="AK679" s="166"/>
    </row>
    <row r="680" spans="1:37" ht="21.75" customHeight="1">
      <c r="A680" s="166"/>
      <c r="B680" s="166"/>
      <c r="C680" s="166"/>
      <c r="D680" s="166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234"/>
      <c r="AH680" s="238"/>
      <c r="AI680" s="166"/>
      <c r="AJ680" s="166"/>
      <c r="AK680" s="166"/>
    </row>
    <row r="681" spans="1:37" ht="21.75" customHeight="1">
      <c r="A681" s="166"/>
      <c r="B681" s="166"/>
      <c r="C681" s="166"/>
      <c r="D681" s="166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234"/>
      <c r="AH681" s="238"/>
      <c r="AI681" s="166"/>
      <c r="AJ681" s="166"/>
      <c r="AK681" s="166"/>
    </row>
    <row r="682" spans="1:37" ht="21.75" customHeight="1">
      <c r="A682" s="166"/>
      <c r="B682" s="166"/>
      <c r="C682" s="166"/>
      <c r="D682" s="166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234"/>
      <c r="AH682" s="238"/>
      <c r="AI682" s="166"/>
      <c r="AJ682" s="166"/>
      <c r="AK682" s="166"/>
    </row>
    <row r="683" spans="1:37" ht="21.75" customHeight="1">
      <c r="A683" s="166"/>
      <c r="B683" s="166"/>
      <c r="C683" s="166"/>
      <c r="D683" s="166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234"/>
      <c r="AH683" s="238"/>
      <c r="AI683" s="166"/>
      <c r="AJ683" s="166"/>
      <c r="AK683" s="166"/>
    </row>
    <row r="684" spans="1:37" ht="21.75" customHeight="1">
      <c r="A684" s="166"/>
      <c r="B684" s="166"/>
      <c r="C684" s="166"/>
      <c r="D684" s="166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234"/>
      <c r="AH684" s="238"/>
      <c r="AI684" s="166"/>
      <c r="AJ684" s="166"/>
      <c r="AK684" s="166"/>
    </row>
    <row r="685" spans="1:37" ht="21.75" customHeight="1">
      <c r="A685" s="166"/>
      <c r="B685" s="166"/>
      <c r="C685" s="166"/>
      <c r="D685" s="166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234"/>
      <c r="AH685" s="238"/>
      <c r="AI685" s="166"/>
      <c r="AJ685" s="166"/>
      <c r="AK685" s="166"/>
    </row>
    <row r="686" spans="1:37" ht="21.75" customHeight="1">
      <c r="A686" s="166"/>
      <c r="B686" s="166"/>
      <c r="C686" s="166"/>
      <c r="D686" s="166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234"/>
      <c r="AH686" s="238"/>
      <c r="AI686" s="166"/>
      <c r="AJ686" s="166"/>
      <c r="AK686" s="166"/>
    </row>
    <row r="687" spans="1:37" ht="21.75" customHeight="1">
      <c r="A687" s="166"/>
      <c r="B687" s="166"/>
      <c r="C687" s="166"/>
      <c r="D687" s="166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234"/>
      <c r="AH687" s="238"/>
      <c r="AI687" s="166"/>
      <c r="AJ687" s="166"/>
      <c r="AK687" s="166"/>
    </row>
    <row r="688" spans="1:37" ht="21.75" customHeight="1">
      <c r="A688" s="166"/>
      <c r="B688" s="166"/>
      <c r="C688" s="166"/>
      <c r="D688" s="166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234"/>
      <c r="AH688" s="238"/>
      <c r="AI688" s="166"/>
      <c r="AJ688" s="166"/>
      <c r="AK688" s="166"/>
    </row>
    <row r="689" spans="1:37" ht="21.75" customHeight="1">
      <c r="A689" s="166"/>
      <c r="B689" s="166"/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234"/>
      <c r="AH689" s="238"/>
      <c r="AI689" s="166"/>
      <c r="AJ689" s="166"/>
      <c r="AK689" s="166"/>
    </row>
    <row r="690" spans="1:37" ht="21.75" customHeight="1">
      <c r="A690" s="166"/>
      <c r="B690" s="166"/>
      <c r="C690" s="166"/>
      <c r="D690" s="166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234"/>
      <c r="AH690" s="238"/>
      <c r="AI690" s="166"/>
      <c r="AJ690" s="166"/>
      <c r="AK690" s="166"/>
    </row>
    <row r="691" spans="1:37" ht="21.75" customHeight="1">
      <c r="A691" s="166"/>
      <c r="B691" s="166"/>
      <c r="C691" s="166"/>
      <c r="D691" s="166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234"/>
      <c r="AH691" s="238"/>
      <c r="AI691" s="166"/>
      <c r="AJ691" s="166"/>
      <c r="AK691" s="166"/>
    </row>
    <row r="692" spans="1:37" ht="21.75" customHeight="1">
      <c r="A692" s="166"/>
      <c r="B692" s="166"/>
      <c r="C692" s="166"/>
      <c r="D692" s="166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234"/>
      <c r="AH692" s="238"/>
      <c r="AI692" s="166"/>
      <c r="AJ692" s="166"/>
      <c r="AK692" s="166"/>
    </row>
    <row r="693" spans="1:37" ht="21.75" customHeight="1">
      <c r="A693" s="166"/>
      <c r="B693" s="166"/>
      <c r="C693" s="166"/>
      <c r="D693" s="166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234"/>
      <c r="AH693" s="238"/>
      <c r="AI693" s="166"/>
      <c r="AJ693" s="166"/>
      <c r="AK693" s="166"/>
    </row>
    <row r="694" spans="1:37" ht="21.75" customHeight="1">
      <c r="A694" s="166"/>
      <c r="B694" s="166"/>
      <c r="C694" s="166"/>
      <c r="D694" s="166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234"/>
      <c r="AH694" s="238"/>
      <c r="AI694" s="166"/>
      <c r="AJ694" s="166"/>
      <c r="AK694" s="166"/>
    </row>
    <row r="695" spans="1:37" ht="21.75" customHeight="1">
      <c r="A695" s="166"/>
      <c r="B695" s="166"/>
      <c r="C695" s="166"/>
      <c r="D695" s="166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234"/>
      <c r="AH695" s="238"/>
      <c r="AI695" s="166"/>
      <c r="AJ695" s="166"/>
      <c r="AK695" s="166"/>
    </row>
    <row r="696" spans="1:37" ht="21.75" customHeight="1">
      <c r="A696" s="166"/>
      <c r="B696" s="166"/>
      <c r="C696" s="166"/>
      <c r="D696" s="166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234"/>
      <c r="AH696" s="238"/>
      <c r="AI696" s="166"/>
      <c r="AJ696" s="166"/>
      <c r="AK696" s="166"/>
    </row>
    <row r="697" spans="1:37" ht="21.75" customHeight="1">
      <c r="A697" s="166"/>
      <c r="B697" s="166"/>
      <c r="C697" s="166"/>
      <c r="D697" s="166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234"/>
      <c r="AH697" s="238"/>
      <c r="AI697" s="166"/>
      <c r="AJ697" s="166"/>
      <c r="AK697" s="166"/>
    </row>
    <row r="698" spans="1:37" ht="21.75" customHeight="1">
      <c r="A698" s="166"/>
      <c r="B698" s="166"/>
      <c r="C698" s="166"/>
      <c r="D698" s="166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234"/>
      <c r="AH698" s="238"/>
      <c r="AI698" s="166"/>
      <c r="AJ698" s="166"/>
      <c r="AK698" s="166"/>
    </row>
    <row r="699" spans="1:37" ht="21.75" customHeight="1">
      <c r="A699" s="166"/>
      <c r="B699" s="166"/>
      <c r="C699" s="166"/>
      <c r="D699" s="166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234"/>
      <c r="AH699" s="238"/>
      <c r="AI699" s="166"/>
      <c r="AJ699" s="166"/>
      <c r="AK699" s="166"/>
    </row>
    <row r="700" spans="1:37" ht="21.75" customHeight="1">
      <c r="A700" s="166"/>
      <c r="B700" s="166"/>
      <c r="C700" s="166"/>
      <c r="D700" s="166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234"/>
      <c r="AH700" s="238"/>
      <c r="AI700" s="166"/>
      <c r="AJ700" s="166"/>
      <c r="AK700" s="166"/>
    </row>
    <row r="701" spans="1:37" ht="21.75" customHeight="1">
      <c r="A701" s="166"/>
      <c r="B701" s="166"/>
      <c r="C701" s="166"/>
      <c r="D701" s="166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234"/>
      <c r="AH701" s="238"/>
      <c r="AI701" s="166"/>
      <c r="AJ701" s="166"/>
      <c r="AK701" s="166"/>
    </row>
    <row r="702" spans="1:37" ht="21.75" customHeight="1">
      <c r="A702" s="166"/>
      <c r="B702" s="166"/>
      <c r="C702" s="166"/>
      <c r="D702" s="166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234"/>
      <c r="AH702" s="238"/>
      <c r="AI702" s="166"/>
      <c r="AJ702" s="166"/>
      <c r="AK702" s="166"/>
    </row>
    <row r="703" spans="1:37" ht="21.75" customHeight="1">
      <c r="A703" s="166"/>
      <c r="B703" s="166"/>
      <c r="C703" s="166"/>
      <c r="D703" s="166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234"/>
      <c r="AH703" s="238"/>
      <c r="AI703" s="166"/>
      <c r="AJ703" s="166"/>
      <c r="AK703" s="166"/>
    </row>
    <row r="704" spans="1:37" ht="21.75" customHeight="1">
      <c r="A704" s="166"/>
      <c r="B704" s="166"/>
      <c r="C704" s="166"/>
      <c r="D704" s="166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234"/>
      <c r="AH704" s="238"/>
      <c r="AI704" s="166"/>
      <c r="AJ704" s="166"/>
      <c r="AK704" s="166"/>
    </row>
    <row r="705" spans="1:37" ht="21.75" customHeight="1">
      <c r="A705" s="166"/>
      <c r="B705" s="166"/>
      <c r="C705" s="166"/>
      <c r="D705" s="166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234"/>
      <c r="AH705" s="238"/>
      <c r="AI705" s="166"/>
      <c r="AJ705" s="166"/>
      <c r="AK705" s="166"/>
    </row>
    <row r="706" spans="1:37" ht="21.75" customHeight="1">
      <c r="A706" s="166"/>
      <c r="B706" s="166"/>
      <c r="C706" s="166"/>
      <c r="D706" s="166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234"/>
      <c r="AH706" s="238"/>
      <c r="AI706" s="166"/>
      <c r="AJ706" s="166"/>
      <c r="AK706" s="166"/>
    </row>
    <row r="707" spans="1:37" ht="21.75" customHeight="1">
      <c r="A707" s="166"/>
      <c r="B707" s="166"/>
      <c r="C707" s="166"/>
      <c r="D707" s="166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234"/>
      <c r="AH707" s="238"/>
      <c r="AI707" s="166"/>
      <c r="AJ707" s="166"/>
      <c r="AK707" s="166"/>
    </row>
    <row r="708" spans="1:37" ht="21.75" customHeight="1">
      <c r="A708" s="166"/>
      <c r="B708" s="166"/>
      <c r="C708" s="166"/>
      <c r="D708" s="166"/>
      <c r="E708" s="166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6"/>
      <c r="Z708" s="166"/>
      <c r="AA708" s="166"/>
      <c r="AB708" s="166"/>
      <c r="AC708" s="166"/>
      <c r="AD708" s="166"/>
      <c r="AE708" s="166"/>
      <c r="AF708" s="166"/>
      <c r="AG708" s="234"/>
      <c r="AH708" s="238"/>
      <c r="AI708" s="166"/>
      <c r="AJ708" s="166"/>
      <c r="AK708" s="166"/>
    </row>
    <row r="709" spans="1:37" ht="21.75" customHeight="1">
      <c r="A709" s="166"/>
      <c r="B709" s="166"/>
      <c r="C709" s="166"/>
      <c r="D709" s="166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234"/>
      <c r="AH709" s="238"/>
      <c r="AI709" s="166"/>
      <c r="AJ709" s="166"/>
      <c r="AK709" s="166"/>
    </row>
    <row r="710" spans="1:37" ht="21.75" customHeight="1">
      <c r="A710" s="166"/>
      <c r="B710" s="166"/>
      <c r="C710" s="166"/>
      <c r="D710" s="166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234"/>
      <c r="AH710" s="238"/>
      <c r="AI710" s="166"/>
      <c r="AJ710" s="166"/>
      <c r="AK710" s="166"/>
    </row>
    <row r="711" spans="1:37" ht="21.75" customHeight="1">
      <c r="A711" s="166"/>
      <c r="B711" s="166"/>
      <c r="C711" s="166"/>
      <c r="D711" s="166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234"/>
      <c r="AH711" s="238"/>
      <c r="AI711" s="166"/>
      <c r="AJ711" s="166"/>
      <c r="AK711" s="166"/>
    </row>
    <row r="712" spans="1:37" ht="21.75" customHeight="1">
      <c r="A712" s="166"/>
      <c r="B712" s="166"/>
      <c r="C712" s="166"/>
      <c r="D712" s="166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234"/>
      <c r="AH712" s="238"/>
      <c r="AI712" s="166"/>
      <c r="AJ712" s="166"/>
      <c r="AK712" s="166"/>
    </row>
    <row r="713" spans="1:37" ht="21.75" customHeight="1">
      <c r="A713" s="166"/>
      <c r="B713" s="166"/>
      <c r="C713" s="166"/>
      <c r="D713" s="166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234"/>
      <c r="AH713" s="238"/>
      <c r="AI713" s="166"/>
      <c r="AJ713" s="166"/>
      <c r="AK713" s="166"/>
    </row>
    <row r="714" spans="1:37" ht="21.75" customHeight="1">
      <c r="A714" s="166"/>
      <c r="B714" s="166"/>
      <c r="C714" s="166"/>
      <c r="D714" s="166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234"/>
      <c r="AH714" s="238"/>
      <c r="AI714" s="166"/>
      <c r="AJ714" s="166"/>
      <c r="AK714" s="166"/>
    </row>
    <row r="715" spans="1:37" ht="21.75" customHeight="1">
      <c r="A715" s="166"/>
      <c r="B715" s="166"/>
      <c r="C715" s="166"/>
      <c r="D715" s="166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234"/>
      <c r="AH715" s="238"/>
      <c r="AI715" s="166"/>
      <c r="AJ715" s="166"/>
      <c r="AK715" s="166"/>
    </row>
    <row r="716" spans="1:37" ht="21.75" customHeight="1">
      <c r="A716" s="166"/>
      <c r="B716" s="166"/>
      <c r="C716" s="166"/>
      <c r="D716" s="166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234"/>
      <c r="AH716" s="238"/>
      <c r="AI716" s="166"/>
      <c r="AJ716" s="166"/>
      <c r="AK716" s="166"/>
    </row>
    <row r="717" spans="1:37" ht="21.75" customHeight="1">
      <c r="A717" s="166"/>
      <c r="B717" s="166"/>
      <c r="C717" s="166"/>
      <c r="D717" s="166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234"/>
      <c r="AH717" s="238"/>
      <c r="AI717" s="166"/>
      <c r="AJ717" s="166"/>
      <c r="AK717" s="166"/>
    </row>
    <row r="718" spans="1:37" ht="21.75" customHeight="1">
      <c r="A718" s="166"/>
      <c r="B718" s="166"/>
      <c r="C718" s="166"/>
      <c r="D718" s="166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234"/>
      <c r="AH718" s="238"/>
      <c r="AI718" s="166"/>
      <c r="AJ718" s="166"/>
      <c r="AK718" s="166"/>
    </row>
    <row r="719" spans="1:37" ht="21.75" customHeight="1">
      <c r="A719" s="166"/>
      <c r="B719" s="166"/>
      <c r="C719" s="166"/>
      <c r="D719" s="166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234"/>
      <c r="AH719" s="238"/>
      <c r="AI719" s="166"/>
      <c r="AJ719" s="166"/>
      <c r="AK719" s="166"/>
    </row>
    <row r="720" spans="1:37" ht="21.75" customHeight="1">
      <c r="A720" s="166"/>
      <c r="B720" s="166"/>
      <c r="C720" s="166"/>
      <c r="D720" s="166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234"/>
      <c r="AH720" s="238"/>
      <c r="AI720" s="166"/>
      <c r="AJ720" s="166"/>
      <c r="AK720" s="166"/>
    </row>
    <row r="721" spans="1:37" ht="21.75" customHeight="1">
      <c r="A721" s="166"/>
      <c r="B721" s="166"/>
      <c r="C721" s="166"/>
      <c r="D721" s="166"/>
      <c r="E721" s="166"/>
      <c r="F721" s="166"/>
      <c r="G721" s="166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6"/>
      <c r="Z721" s="166"/>
      <c r="AA721" s="166"/>
      <c r="AB721" s="166"/>
      <c r="AC721" s="166"/>
      <c r="AD721" s="166"/>
      <c r="AE721" s="166"/>
      <c r="AF721" s="166"/>
      <c r="AG721" s="234"/>
      <c r="AH721" s="238"/>
      <c r="AI721" s="166"/>
      <c r="AJ721" s="166"/>
      <c r="AK721" s="166"/>
    </row>
    <row r="722" spans="1:37" ht="21.75" customHeight="1">
      <c r="A722" s="166"/>
      <c r="B722" s="166"/>
      <c r="C722" s="166"/>
      <c r="D722" s="166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234"/>
      <c r="AH722" s="238"/>
      <c r="AI722" s="166"/>
      <c r="AJ722" s="166"/>
      <c r="AK722" s="166"/>
    </row>
    <row r="723" spans="1:37" ht="21.75" customHeight="1">
      <c r="A723" s="166"/>
      <c r="B723" s="166"/>
      <c r="C723" s="166"/>
      <c r="D723" s="166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234"/>
      <c r="AH723" s="238"/>
      <c r="AI723" s="166"/>
      <c r="AJ723" s="166"/>
      <c r="AK723" s="166"/>
    </row>
    <row r="724" spans="1:37" ht="21.75" customHeight="1">
      <c r="A724" s="166"/>
      <c r="B724" s="166"/>
      <c r="C724" s="166"/>
      <c r="D724" s="166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234"/>
      <c r="AH724" s="238"/>
      <c r="AI724" s="166"/>
      <c r="AJ724" s="166"/>
      <c r="AK724" s="166"/>
    </row>
    <row r="725" spans="1:37" ht="21.75" customHeight="1">
      <c r="A725" s="166"/>
      <c r="B725" s="166"/>
      <c r="C725" s="166"/>
      <c r="D725" s="166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234"/>
      <c r="AH725" s="238"/>
      <c r="AI725" s="166"/>
      <c r="AJ725" s="166"/>
      <c r="AK725" s="166"/>
    </row>
    <row r="726" spans="1:37" ht="21.75" customHeight="1">
      <c r="A726" s="166"/>
      <c r="B726" s="166"/>
      <c r="C726" s="166"/>
      <c r="D726" s="166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234"/>
      <c r="AH726" s="238"/>
      <c r="AI726" s="166"/>
      <c r="AJ726" s="166"/>
      <c r="AK726" s="166"/>
    </row>
    <row r="727" spans="1:37" ht="21.75" customHeight="1">
      <c r="A727" s="166"/>
      <c r="B727" s="166"/>
      <c r="C727" s="166"/>
      <c r="D727" s="166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234"/>
      <c r="AH727" s="238"/>
      <c r="AI727" s="166"/>
      <c r="AJ727" s="166"/>
      <c r="AK727" s="166"/>
    </row>
    <row r="728" spans="1:37" ht="21.75" customHeight="1">
      <c r="A728" s="166"/>
      <c r="B728" s="166"/>
      <c r="C728" s="166"/>
      <c r="D728" s="166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234"/>
      <c r="AH728" s="238"/>
      <c r="AI728" s="166"/>
      <c r="AJ728" s="166"/>
      <c r="AK728" s="166"/>
    </row>
    <row r="729" spans="1:37" ht="21.75" customHeight="1">
      <c r="A729" s="166"/>
      <c r="B729" s="166"/>
      <c r="C729" s="166"/>
      <c r="D729" s="166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234"/>
      <c r="AH729" s="238"/>
      <c r="AI729" s="166"/>
      <c r="AJ729" s="166"/>
      <c r="AK729" s="166"/>
    </row>
    <row r="730" spans="1:37" ht="21.75" customHeight="1">
      <c r="A730" s="166"/>
      <c r="B730" s="166"/>
      <c r="C730" s="166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234"/>
      <c r="AH730" s="238"/>
      <c r="AI730" s="166"/>
      <c r="AJ730" s="166"/>
      <c r="AK730" s="166"/>
    </row>
    <row r="731" spans="1:37" ht="21.75" customHeight="1">
      <c r="A731" s="166"/>
      <c r="B731" s="166"/>
      <c r="C731" s="166"/>
      <c r="D731" s="166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234"/>
      <c r="AH731" s="238"/>
      <c r="AI731" s="166"/>
      <c r="AJ731" s="166"/>
      <c r="AK731" s="166"/>
    </row>
    <row r="732" spans="1:37" ht="21.75" customHeight="1">
      <c r="A732" s="166"/>
      <c r="B732" s="166"/>
      <c r="C732" s="166"/>
      <c r="D732" s="166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234"/>
      <c r="AH732" s="238"/>
      <c r="AI732" s="166"/>
      <c r="AJ732" s="166"/>
      <c r="AK732" s="166"/>
    </row>
    <row r="733" spans="1:37" ht="21.75" customHeight="1">
      <c r="A733" s="166"/>
      <c r="B733" s="166"/>
      <c r="C733" s="166"/>
      <c r="D733" s="166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234"/>
      <c r="AH733" s="238"/>
      <c r="AI733" s="166"/>
      <c r="AJ733" s="166"/>
      <c r="AK733" s="166"/>
    </row>
    <row r="734" spans="1:37" ht="21.75" customHeight="1">
      <c r="A734" s="166"/>
      <c r="B734" s="166"/>
      <c r="C734" s="166"/>
      <c r="D734" s="166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234"/>
      <c r="AH734" s="238"/>
      <c r="AI734" s="166"/>
      <c r="AJ734" s="166"/>
      <c r="AK734" s="166"/>
    </row>
    <row r="735" spans="1:37" ht="21.75" customHeight="1">
      <c r="A735" s="166"/>
      <c r="B735" s="166"/>
      <c r="C735" s="166"/>
      <c r="D735" s="166"/>
      <c r="E735" s="166"/>
      <c r="F735" s="166"/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234"/>
      <c r="AH735" s="238"/>
      <c r="AI735" s="166"/>
      <c r="AJ735" s="166"/>
      <c r="AK735" s="166"/>
    </row>
    <row r="736" spans="1:37" ht="21.75" customHeight="1">
      <c r="A736" s="166"/>
      <c r="B736" s="166"/>
      <c r="C736" s="166"/>
      <c r="D736" s="166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234"/>
      <c r="AH736" s="238"/>
      <c r="AI736" s="166"/>
      <c r="AJ736" s="166"/>
      <c r="AK736" s="166"/>
    </row>
    <row r="737" spans="1:37" ht="21.75" customHeight="1">
      <c r="A737" s="166"/>
      <c r="B737" s="166"/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234"/>
      <c r="AH737" s="238"/>
      <c r="AI737" s="166"/>
      <c r="AJ737" s="166"/>
      <c r="AK737" s="166"/>
    </row>
    <row r="738" spans="1:37" ht="21.75" customHeight="1">
      <c r="A738" s="166"/>
      <c r="B738" s="166"/>
      <c r="C738" s="166"/>
      <c r="D738" s="166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234"/>
      <c r="AH738" s="238"/>
      <c r="AI738" s="166"/>
      <c r="AJ738" s="166"/>
      <c r="AK738" s="166"/>
    </row>
    <row r="739" spans="1:37" ht="21.75" customHeight="1">
      <c r="A739" s="166"/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234"/>
      <c r="AH739" s="238"/>
      <c r="AI739" s="166"/>
      <c r="AJ739" s="166"/>
      <c r="AK739" s="166"/>
    </row>
    <row r="740" spans="1:37" ht="21.75" customHeight="1">
      <c r="A740" s="166"/>
      <c r="B740" s="166"/>
      <c r="C740" s="166"/>
      <c r="D740" s="166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234"/>
      <c r="AH740" s="238"/>
      <c r="AI740" s="166"/>
      <c r="AJ740" s="166"/>
      <c r="AK740" s="166"/>
    </row>
    <row r="741" spans="1:37" ht="21.75" customHeight="1">
      <c r="A741" s="166"/>
      <c r="B741" s="166"/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234"/>
      <c r="AH741" s="238"/>
      <c r="AI741" s="166"/>
      <c r="AJ741" s="166"/>
      <c r="AK741" s="166"/>
    </row>
    <row r="742" spans="1:37" ht="21.75" customHeight="1">
      <c r="A742" s="166"/>
      <c r="B742" s="166"/>
      <c r="C742" s="166"/>
      <c r="D742" s="166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234"/>
      <c r="AH742" s="238"/>
      <c r="AI742" s="166"/>
      <c r="AJ742" s="166"/>
      <c r="AK742" s="166"/>
    </row>
    <row r="743" spans="1:37" ht="21.75" customHeight="1">
      <c r="A743" s="166"/>
      <c r="B743" s="166"/>
      <c r="C743" s="166"/>
      <c r="D743" s="166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234"/>
      <c r="AH743" s="238"/>
      <c r="AI743" s="166"/>
      <c r="AJ743" s="166"/>
      <c r="AK743" s="166"/>
    </row>
    <row r="744" spans="1:37" ht="21.75" customHeight="1">
      <c r="A744" s="166"/>
      <c r="B744" s="166"/>
      <c r="C744" s="166"/>
      <c r="D744" s="166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234"/>
      <c r="AH744" s="238"/>
      <c r="AI744" s="166"/>
      <c r="AJ744" s="166"/>
      <c r="AK744" s="166"/>
    </row>
    <row r="745" spans="1:37" ht="21.75" customHeight="1">
      <c r="A745" s="166"/>
      <c r="B745" s="166"/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234"/>
      <c r="AH745" s="238"/>
      <c r="AI745" s="166"/>
      <c r="AJ745" s="166"/>
      <c r="AK745" s="166"/>
    </row>
    <row r="746" spans="1:37" ht="21.75" customHeight="1">
      <c r="A746" s="166"/>
      <c r="B746" s="166"/>
      <c r="C746" s="166"/>
      <c r="D746" s="166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234"/>
      <c r="AH746" s="238"/>
      <c r="AI746" s="166"/>
      <c r="AJ746" s="166"/>
      <c r="AK746" s="166"/>
    </row>
    <row r="747" spans="1:37" ht="21.75" customHeight="1">
      <c r="A747" s="166"/>
      <c r="B747" s="166"/>
      <c r="C747" s="166"/>
      <c r="D747" s="166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234"/>
      <c r="AH747" s="238"/>
      <c r="AI747" s="166"/>
      <c r="AJ747" s="166"/>
      <c r="AK747" s="166"/>
    </row>
    <row r="748" spans="1:37" ht="21.75" customHeight="1">
      <c r="A748" s="166"/>
      <c r="B748" s="166"/>
      <c r="C748" s="166"/>
      <c r="D748" s="166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234"/>
      <c r="AH748" s="238"/>
      <c r="AI748" s="166"/>
      <c r="AJ748" s="166"/>
      <c r="AK748" s="166"/>
    </row>
    <row r="749" spans="1:37" ht="21.75" customHeight="1">
      <c r="A749" s="166"/>
      <c r="B749" s="166"/>
      <c r="C749" s="166"/>
      <c r="D749" s="166"/>
      <c r="E749" s="166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234"/>
      <c r="AH749" s="238"/>
      <c r="AI749" s="166"/>
      <c r="AJ749" s="166"/>
      <c r="AK749" s="166"/>
    </row>
    <row r="750" spans="1:37" ht="21.75" customHeight="1">
      <c r="A750" s="166"/>
      <c r="B750" s="166"/>
      <c r="C750" s="166"/>
      <c r="D750" s="166"/>
      <c r="E750" s="166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234"/>
      <c r="AH750" s="238"/>
      <c r="AI750" s="166"/>
      <c r="AJ750" s="166"/>
      <c r="AK750" s="166"/>
    </row>
    <row r="751" spans="1:37" ht="21.75" customHeight="1">
      <c r="A751" s="166"/>
      <c r="B751" s="166"/>
      <c r="C751" s="166"/>
      <c r="D751" s="166"/>
      <c r="E751" s="166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234"/>
      <c r="AH751" s="238"/>
      <c r="AI751" s="166"/>
      <c r="AJ751" s="166"/>
      <c r="AK751" s="166"/>
    </row>
    <row r="752" spans="1:37" ht="21.75" customHeight="1">
      <c r="A752" s="166"/>
      <c r="B752" s="166"/>
      <c r="C752" s="166"/>
      <c r="D752" s="166"/>
      <c r="E752" s="166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234"/>
      <c r="AH752" s="238"/>
      <c r="AI752" s="166"/>
      <c r="AJ752" s="166"/>
      <c r="AK752" s="166"/>
    </row>
    <row r="753" spans="1:37" ht="21.75" customHeight="1">
      <c r="A753" s="166"/>
      <c r="B753" s="166"/>
      <c r="C753" s="166"/>
      <c r="D753" s="166"/>
      <c r="E753" s="166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234"/>
      <c r="AH753" s="238"/>
      <c r="AI753" s="166"/>
      <c r="AJ753" s="166"/>
      <c r="AK753" s="166"/>
    </row>
    <row r="754" spans="1:37" ht="21.75" customHeight="1">
      <c r="A754" s="166"/>
      <c r="B754" s="166"/>
      <c r="C754" s="166"/>
      <c r="D754" s="166"/>
      <c r="E754" s="166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234"/>
      <c r="AH754" s="238"/>
      <c r="AI754" s="166"/>
      <c r="AJ754" s="166"/>
      <c r="AK754" s="166"/>
    </row>
    <row r="755" spans="1:37" ht="21.75" customHeight="1">
      <c r="A755" s="166"/>
      <c r="B755" s="166"/>
      <c r="C755" s="166"/>
      <c r="D755" s="166"/>
      <c r="E755" s="166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234"/>
      <c r="AH755" s="238"/>
      <c r="AI755" s="166"/>
      <c r="AJ755" s="166"/>
      <c r="AK755" s="166"/>
    </row>
    <row r="756" spans="1:37" ht="21.75" customHeight="1">
      <c r="A756" s="166"/>
      <c r="B756" s="166"/>
      <c r="C756" s="166"/>
      <c r="D756" s="166"/>
      <c r="E756" s="166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234"/>
      <c r="AH756" s="238"/>
      <c r="AI756" s="166"/>
      <c r="AJ756" s="166"/>
      <c r="AK756" s="166"/>
    </row>
    <row r="757" spans="1:37" ht="21.75" customHeight="1">
      <c r="A757" s="166"/>
      <c r="B757" s="166"/>
      <c r="C757" s="166"/>
      <c r="D757" s="166"/>
      <c r="E757" s="166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234"/>
      <c r="AH757" s="238"/>
      <c r="AI757" s="166"/>
      <c r="AJ757" s="166"/>
      <c r="AK757" s="166"/>
    </row>
    <row r="758" spans="1:37" ht="21.75" customHeight="1">
      <c r="A758" s="166"/>
      <c r="B758" s="166"/>
      <c r="C758" s="166"/>
      <c r="D758" s="166"/>
      <c r="E758" s="166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234"/>
      <c r="AH758" s="238"/>
      <c r="AI758" s="166"/>
      <c r="AJ758" s="166"/>
      <c r="AK758" s="166"/>
    </row>
    <row r="759" spans="1:37" ht="21.75" customHeight="1">
      <c r="A759" s="166"/>
      <c r="B759" s="166"/>
      <c r="C759" s="166"/>
      <c r="D759" s="166"/>
      <c r="E759" s="166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234"/>
      <c r="AH759" s="238"/>
      <c r="AI759" s="166"/>
      <c r="AJ759" s="166"/>
      <c r="AK759" s="166"/>
    </row>
    <row r="760" spans="1:37" ht="21.75" customHeight="1">
      <c r="A760" s="166"/>
      <c r="B760" s="166"/>
      <c r="C760" s="166"/>
      <c r="D760" s="166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234"/>
      <c r="AH760" s="238"/>
      <c r="AI760" s="166"/>
      <c r="AJ760" s="166"/>
      <c r="AK760" s="166"/>
    </row>
    <row r="761" spans="1:37" ht="21.75" customHeight="1">
      <c r="A761" s="166"/>
      <c r="B761" s="166"/>
      <c r="C761" s="166"/>
      <c r="D761" s="166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234"/>
      <c r="AH761" s="238"/>
      <c r="AI761" s="166"/>
      <c r="AJ761" s="166"/>
      <c r="AK761" s="166"/>
    </row>
    <row r="762" spans="1:37" ht="21.75" customHeight="1">
      <c r="A762" s="166"/>
      <c r="B762" s="166"/>
      <c r="C762" s="166"/>
      <c r="D762" s="166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234"/>
      <c r="AH762" s="238"/>
      <c r="AI762" s="166"/>
      <c r="AJ762" s="166"/>
      <c r="AK762" s="166"/>
    </row>
    <row r="763" spans="1:37" ht="21.75" customHeight="1">
      <c r="A763" s="166"/>
      <c r="B763" s="166"/>
      <c r="C763" s="166"/>
      <c r="D763" s="166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234"/>
      <c r="AH763" s="238"/>
      <c r="AI763" s="166"/>
      <c r="AJ763" s="166"/>
      <c r="AK763" s="166"/>
    </row>
    <row r="764" spans="1:37" ht="21.75" customHeight="1">
      <c r="A764" s="166"/>
      <c r="B764" s="166"/>
      <c r="C764" s="166"/>
      <c r="D764" s="166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234"/>
      <c r="AH764" s="238"/>
      <c r="AI764" s="166"/>
      <c r="AJ764" s="166"/>
      <c r="AK764" s="166"/>
    </row>
    <row r="765" spans="1:37" ht="21.75" customHeight="1">
      <c r="A765" s="166"/>
      <c r="B765" s="166"/>
      <c r="C765" s="166"/>
      <c r="D765" s="166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234"/>
      <c r="AH765" s="238"/>
      <c r="AI765" s="166"/>
      <c r="AJ765" s="166"/>
      <c r="AK765" s="166"/>
    </row>
    <row r="766" spans="1:37" ht="21.75" customHeight="1">
      <c r="A766" s="166"/>
      <c r="B766" s="166"/>
      <c r="C766" s="166"/>
      <c r="D766" s="166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234"/>
      <c r="AH766" s="238"/>
      <c r="AI766" s="166"/>
      <c r="AJ766" s="166"/>
      <c r="AK766" s="166"/>
    </row>
    <row r="767" spans="1:37" ht="21.75" customHeight="1">
      <c r="A767" s="166"/>
      <c r="B767" s="166"/>
      <c r="C767" s="166"/>
      <c r="D767" s="166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234"/>
      <c r="AH767" s="238"/>
      <c r="AI767" s="166"/>
      <c r="AJ767" s="166"/>
      <c r="AK767" s="166"/>
    </row>
    <row r="768" spans="1:37" ht="21.75" customHeight="1">
      <c r="A768" s="166"/>
      <c r="B768" s="166"/>
      <c r="C768" s="166"/>
      <c r="D768" s="166"/>
      <c r="E768" s="166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234"/>
      <c r="AH768" s="238"/>
      <c r="AI768" s="166"/>
      <c r="AJ768" s="166"/>
      <c r="AK768" s="166"/>
    </row>
    <row r="769" spans="1:37" ht="21.75" customHeight="1">
      <c r="A769" s="166"/>
      <c r="B769" s="166"/>
      <c r="C769" s="166"/>
      <c r="D769" s="166"/>
      <c r="E769" s="166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234"/>
      <c r="AH769" s="238"/>
      <c r="AI769" s="166"/>
      <c r="AJ769" s="166"/>
      <c r="AK769" s="166"/>
    </row>
    <row r="770" spans="1:37" ht="21.75" customHeight="1">
      <c r="A770" s="166"/>
      <c r="B770" s="166"/>
      <c r="C770" s="166"/>
      <c r="D770" s="166"/>
      <c r="E770" s="166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234"/>
      <c r="AH770" s="238"/>
      <c r="AI770" s="166"/>
      <c r="AJ770" s="166"/>
      <c r="AK770" s="166"/>
    </row>
    <row r="771" spans="1:37" ht="21.75" customHeight="1">
      <c r="A771" s="166"/>
      <c r="B771" s="166"/>
      <c r="C771" s="166"/>
      <c r="D771" s="166"/>
      <c r="E771" s="166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234"/>
      <c r="AH771" s="238"/>
      <c r="AI771" s="166"/>
      <c r="AJ771" s="166"/>
      <c r="AK771" s="166"/>
    </row>
    <row r="772" spans="1:37" ht="21.75" customHeight="1">
      <c r="A772" s="166"/>
      <c r="B772" s="166"/>
      <c r="C772" s="166"/>
      <c r="D772" s="166"/>
      <c r="E772" s="166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234"/>
      <c r="AH772" s="238"/>
      <c r="AI772" s="166"/>
      <c r="AJ772" s="166"/>
      <c r="AK772" s="166"/>
    </row>
    <row r="773" spans="1:37" ht="21.75" customHeight="1">
      <c r="A773" s="166"/>
      <c r="B773" s="166"/>
      <c r="C773" s="166"/>
      <c r="D773" s="166"/>
      <c r="E773" s="166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234"/>
      <c r="AH773" s="238"/>
      <c r="AI773" s="166"/>
      <c r="AJ773" s="166"/>
      <c r="AK773" s="166"/>
    </row>
    <row r="774" spans="1:37" ht="21.75" customHeight="1">
      <c r="A774" s="166"/>
      <c r="B774" s="166"/>
      <c r="C774" s="166"/>
      <c r="D774" s="166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234"/>
      <c r="AH774" s="238"/>
      <c r="AI774" s="166"/>
      <c r="AJ774" s="166"/>
      <c r="AK774" s="166"/>
    </row>
    <row r="775" spans="1:37" ht="21.75" customHeight="1">
      <c r="A775" s="166"/>
      <c r="B775" s="166"/>
      <c r="C775" s="166"/>
      <c r="D775" s="166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234"/>
      <c r="AH775" s="238"/>
      <c r="AI775" s="166"/>
      <c r="AJ775" s="166"/>
      <c r="AK775" s="166"/>
    </row>
    <row r="776" spans="1:37" ht="21.75" customHeight="1">
      <c r="A776" s="166"/>
      <c r="B776" s="166"/>
      <c r="C776" s="166"/>
      <c r="D776" s="166"/>
      <c r="E776" s="166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  <c r="Y776" s="166"/>
      <c r="Z776" s="166"/>
      <c r="AA776" s="166"/>
      <c r="AB776" s="166"/>
      <c r="AC776" s="166"/>
      <c r="AD776" s="166"/>
      <c r="AE776" s="166"/>
      <c r="AF776" s="166"/>
      <c r="AG776" s="234"/>
      <c r="AH776" s="238"/>
      <c r="AI776" s="166"/>
      <c r="AJ776" s="166"/>
      <c r="AK776" s="166"/>
    </row>
    <row r="777" spans="1:37" ht="21.75" customHeight="1">
      <c r="A777" s="166"/>
      <c r="B777" s="166"/>
      <c r="C777" s="166"/>
      <c r="D777" s="166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234"/>
      <c r="AH777" s="238"/>
      <c r="AI777" s="166"/>
      <c r="AJ777" s="166"/>
      <c r="AK777" s="166"/>
    </row>
    <row r="778" spans="1:37" ht="21.75" customHeight="1">
      <c r="A778" s="166"/>
      <c r="B778" s="166"/>
      <c r="C778" s="166"/>
      <c r="D778" s="166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234"/>
      <c r="AH778" s="238"/>
      <c r="AI778" s="166"/>
      <c r="AJ778" s="166"/>
      <c r="AK778" s="166"/>
    </row>
    <row r="779" spans="1:37" ht="21.75" customHeight="1">
      <c r="A779" s="166"/>
      <c r="B779" s="166"/>
      <c r="C779" s="166"/>
      <c r="D779" s="166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234"/>
      <c r="AH779" s="238"/>
      <c r="AI779" s="166"/>
      <c r="AJ779" s="166"/>
      <c r="AK779" s="166"/>
    </row>
    <row r="780" spans="1:37" ht="21.75" customHeight="1">
      <c r="A780" s="166"/>
      <c r="B780" s="166"/>
      <c r="C780" s="166"/>
      <c r="D780" s="166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234"/>
      <c r="AH780" s="238"/>
      <c r="AI780" s="166"/>
      <c r="AJ780" s="166"/>
      <c r="AK780" s="166"/>
    </row>
    <row r="781" spans="1:37" ht="21.75" customHeight="1">
      <c r="A781" s="166"/>
      <c r="B781" s="166"/>
      <c r="C781" s="166"/>
      <c r="D781" s="166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234"/>
      <c r="AH781" s="238"/>
      <c r="AI781" s="166"/>
      <c r="AJ781" s="166"/>
      <c r="AK781" s="166"/>
    </row>
    <row r="782" spans="1:37" ht="21.75" customHeight="1">
      <c r="A782" s="166"/>
      <c r="B782" s="166"/>
      <c r="C782" s="166"/>
      <c r="D782" s="166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234"/>
      <c r="AH782" s="238"/>
      <c r="AI782" s="166"/>
      <c r="AJ782" s="166"/>
      <c r="AK782" s="166"/>
    </row>
    <row r="783" spans="1:37" ht="21.75" customHeight="1">
      <c r="A783" s="166"/>
      <c r="B783" s="166"/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234"/>
      <c r="AH783" s="238"/>
      <c r="AI783" s="166"/>
      <c r="AJ783" s="166"/>
      <c r="AK783" s="166"/>
    </row>
    <row r="784" spans="1:37" ht="21.75" customHeight="1">
      <c r="A784" s="166"/>
      <c r="B784" s="166"/>
      <c r="C784" s="166"/>
      <c r="D784" s="166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234"/>
      <c r="AH784" s="238"/>
      <c r="AI784" s="166"/>
      <c r="AJ784" s="166"/>
      <c r="AK784" s="166"/>
    </row>
    <row r="785" spans="1:37" ht="21.75" customHeight="1">
      <c r="A785" s="166"/>
      <c r="B785" s="166"/>
      <c r="C785" s="166"/>
      <c r="D785" s="166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234"/>
      <c r="AH785" s="238"/>
      <c r="AI785" s="166"/>
      <c r="AJ785" s="166"/>
      <c r="AK785" s="166"/>
    </row>
    <row r="786" spans="1:37" ht="21.75" customHeight="1">
      <c r="A786" s="166"/>
      <c r="B786" s="166"/>
      <c r="C786" s="166"/>
      <c r="D786" s="166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234"/>
      <c r="AH786" s="238"/>
      <c r="AI786" s="166"/>
      <c r="AJ786" s="166"/>
      <c r="AK786" s="166"/>
    </row>
    <row r="787" spans="1:37" ht="21.75" customHeight="1">
      <c r="A787" s="166"/>
      <c r="B787" s="166"/>
      <c r="C787" s="166"/>
      <c r="D787" s="166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234"/>
      <c r="AH787" s="238"/>
      <c r="AI787" s="166"/>
      <c r="AJ787" s="166"/>
      <c r="AK787" s="166"/>
    </row>
    <row r="788" spans="1:37" ht="21.75" customHeight="1">
      <c r="A788" s="166"/>
      <c r="B788" s="166"/>
      <c r="C788" s="166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234"/>
      <c r="AH788" s="238"/>
      <c r="AI788" s="166"/>
      <c r="AJ788" s="166"/>
      <c r="AK788" s="166"/>
    </row>
    <row r="789" spans="1:37" ht="21.75" customHeight="1">
      <c r="A789" s="166"/>
      <c r="B789" s="166"/>
      <c r="C789" s="166"/>
      <c r="D789" s="166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234"/>
      <c r="AH789" s="238"/>
      <c r="AI789" s="166"/>
      <c r="AJ789" s="166"/>
      <c r="AK789" s="166"/>
    </row>
    <row r="790" spans="1:37" ht="21.75" customHeight="1">
      <c r="A790" s="166"/>
      <c r="B790" s="166"/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234"/>
      <c r="AH790" s="238"/>
      <c r="AI790" s="166"/>
      <c r="AJ790" s="166"/>
      <c r="AK790" s="166"/>
    </row>
    <row r="791" spans="1:37" ht="21.75" customHeight="1">
      <c r="A791" s="166"/>
      <c r="B791" s="166"/>
      <c r="C791" s="166"/>
      <c r="D791" s="166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234"/>
      <c r="AH791" s="238"/>
      <c r="AI791" s="166"/>
      <c r="AJ791" s="166"/>
      <c r="AK791" s="166"/>
    </row>
    <row r="792" spans="1:37" ht="21.75" customHeight="1">
      <c r="A792" s="166"/>
      <c r="B792" s="166"/>
      <c r="C792" s="166"/>
      <c r="D792" s="166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234"/>
      <c r="AH792" s="238"/>
      <c r="AI792" s="166"/>
      <c r="AJ792" s="166"/>
      <c r="AK792" s="166"/>
    </row>
    <row r="793" spans="1:37" ht="21.75" customHeight="1">
      <c r="A793" s="166"/>
      <c r="B793" s="166"/>
      <c r="C793" s="166"/>
      <c r="D793" s="166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234"/>
      <c r="AH793" s="238"/>
      <c r="AI793" s="166"/>
      <c r="AJ793" s="166"/>
      <c r="AK793" s="166"/>
    </row>
    <row r="794" spans="1:37" ht="21.75" customHeight="1">
      <c r="A794" s="166"/>
      <c r="B794" s="166"/>
      <c r="C794" s="166"/>
      <c r="D794" s="166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234"/>
      <c r="AH794" s="238"/>
      <c r="AI794" s="166"/>
      <c r="AJ794" s="166"/>
      <c r="AK794" s="166"/>
    </row>
    <row r="795" spans="1:37" ht="21.75" customHeight="1">
      <c r="A795" s="166"/>
      <c r="B795" s="166"/>
      <c r="C795" s="166"/>
      <c r="D795" s="166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234"/>
      <c r="AH795" s="238"/>
      <c r="AI795" s="166"/>
      <c r="AJ795" s="166"/>
      <c r="AK795" s="166"/>
    </row>
    <row r="796" spans="1:37" ht="21.75" customHeight="1">
      <c r="A796" s="166"/>
      <c r="B796" s="166"/>
      <c r="C796" s="166"/>
      <c r="D796" s="166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234"/>
      <c r="AH796" s="238"/>
      <c r="AI796" s="166"/>
      <c r="AJ796" s="166"/>
      <c r="AK796" s="166"/>
    </row>
    <row r="797" spans="1:37" ht="21.75" customHeight="1">
      <c r="A797" s="166"/>
      <c r="B797" s="166"/>
      <c r="C797" s="166"/>
      <c r="D797" s="166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234"/>
      <c r="AH797" s="238"/>
      <c r="AI797" s="166"/>
      <c r="AJ797" s="166"/>
      <c r="AK797" s="166"/>
    </row>
    <row r="798" spans="1:37" ht="21.75" customHeight="1">
      <c r="A798" s="166"/>
      <c r="B798" s="166"/>
      <c r="C798" s="166"/>
      <c r="D798" s="166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234"/>
      <c r="AH798" s="238"/>
      <c r="AI798" s="166"/>
      <c r="AJ798" s="166"/>
      <c r="AK798" s="166"/>
    </row>
    <row r="799" spans="1:37" ht="21.75" customHeight="1">
      <c r="A799" s="166"/>
      <c r="B799" s="166"/>
      <c r="C799" s="166"/>
      <c r="D799" s="166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234"/>
      <c r="AH799" s="238"/>
      <c r="AI799" s="166"/>
      <c r="AJ799" s="166"/>
      <c r="AK799" s="166"/>
    </row>
    <row r="800" spans="1:37" ht="21.75" customHeight="1">
      <c r="A800" s="166"/>
      <c r="B800" s="166"/>
      <c r="C800" s="166"/>
      <c r="D800" s="166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234"/>
      <c r="AH800" s="238"/>
      <c r="AI800" s="166"/>
      <c r="AJ800" s="166"/>
      <c r="AK800" s="166"/>
    </row>
    <row r="801" spans="1:37" ht="21.75" customHeight="1">
      <c r="A801" s="166"/>
      <c r="B801" s="166"/>
      <c r="C801" s="166"/>
      <c r="D801" s="166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234"/>
      <c r="AH801" s="238"/>
      <c r="AI801" s="166"/>
      <c r="AJ801" s="166"/>
      <c r="AK801" s="166"/>
    </row>
    <row r="802" spans="1:37" ht="21.75" customHeight="1">
      <c r="A802" s="166"/>
      <c r="B802" s="166"/>
      <c r="C802" s="166"/>
      <c r="D802" s="166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234"/>
      <c r="AH802" s="238"/>
      <c r="AI802" s="166"/>
      <c r="AJ802" s="166"/>
      <c r="AK802" s="166"/>
    </row>
    <row r="803" spans="1:37" ht="21.75" customHeight="1">
      <c r="A803" s="166"/>
      <c r="B803" s="166"/>
      <c r="C803" s="166"/>
      <c r="D803" s="166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234"/>
      <c r="AH803" s="238"/>
      <c r="AI803" s="166"/>
      <c r="AJ803" s="166"/>
      <c r="AK803" s="166"/>
    </row>
    <row r="804" spans="1:37" ht="21.75" customHeight="1">
      <c r="A804" s="166"/>
      <c r="B804" s="166"/>
      <c r="C804" s="166"/>
      <c r="D804" s="166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234"/>
      <c r="AH804" s="238"/>
      <c r="AI804" s="166"/>
      <c r="AJ804" s="166"/>
      <c r="AK804" s="166"/>
    </row>
    <row r="805" spans="1:37" ht="21.75" customHeight="1">
      <c r="A805" s="166"/>
      <c r="B805" s="166"/>
      <c r="C805" s="166"/>
      <c r="D805" s="166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234"/>
      <c r="AH805" s="238"/>
      <c r="AI805" s="166"/>
      <c r="AJ805" s="166"/>
      <c r="AK805" s="166"/>
    </row>
    <row r="806" spans="1:37" ht="21.75" customHeight="1">
      <c r="A806" s="166"/>
      <c r="B806" s="166"/>
      <c r="C806" s="166"/>
      <c r="D806" s="166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234"/>
      <c r="AH806" s="238"/>
      <c r="AI806" s="166"/>
      <c r="AJ806" s="166"/>
      <c r="AK806" s="166"/>
    </row>
    <row r="807" spans="1:37" ht="21.75" customHeight="1">
      <c r="A807" s="166"/>
      <c r="B807" s="166"/>
      <c r="C807" s="166"/>
      <c r="D807" s="166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234"/>
      <c r="AH807" s="238"/>
      <c r="AI807" s="166"/>
      <c r="AJ807" s="166"/>
      <c r="AK807" s="166"/>
    </row>
    <row r="808" spans="1:37" ht="21.75" customHeight="1">
      <c r="A808" s="166"/>
      <c r="B808" s="166"/>
      <c r="C808" s="166"/>
      <c r="D808" s="166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234"/>
      <c r="AH808" s="238"/>
      <c r="AI808" s="166"/>
      <c r="AJ808" s="166"/>
      <c r="AK808" s="166"/>
    </row>
    <row r="809" spans="1:37" ht="21.75" customHeight="1">
      <c r="A809" s="166"/>
      <c r="B809" s="166"/>
      <c r="C809" s="166"/>
      <c r="D809" s="166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234"/>
      <c r="AH809" s="238"/>
      <c r="AI809" s="166"/>
      <c r="AJ809" s="166"/>
      <c r="AK809" s="166"/>
    </row>
    <row r="810" spans="1:37" ht="21.75" customHeight="1">
      <c r="A810" s="166"/>
      <c r="B810" s="166"/>
      <c r="C810" s="166"/>
      <c r="D810" s="166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234"/>
      <c r="AH810" s="238"/>
      <c r="AI810" s="166"/>
      <c r="AJ810" s="166"/>
      <c r="AK810" s="166"/>
    </row>
    <row r="811" spans="1:37" ht="21.75" customHeight="1">
      <c r="A811" s="166"/>
      <c r="B811" s="166"/>
      <c r="C811" s="166"/>
      <c r="D811" s="166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234"/>
      <c r="AH811" s="238"/>
      <c r="AI811" s="166"/>
      <c r="AJ811" s="166"/>
      <c r="AK811" s="166"/>
    </row>
    <row r="812" spans="1:37" ht="21.75" customHeight="1">
      <c r="A812" s="166"/>
      <c r="B812" s="166"/>
      <c r="C812" s="166"/>
      <c r="D812" s="166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234"/>
      <c r="AH812" s="238"/>
      <c r="AI812" s="166"/>
      <c r="AJ812" s="166"/>
      <c r="AK812" s="166"/>
    </row>
    <row r="813" spans="1:37" ht="21.75" customHeight="1">
      <c r="A813" s="166"/>
      <c r="B813" s="166"/>
      <c r="C813" s="166"/>
      <c r="D813" s="166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234"/>
      <c r="AH813" s="238"/>
      <c r="AI813" s="166"/>
      <c r="AJ813" s="166"/>
      <c r="AK813" s="166"/>
    </row>
    <row r="814" spans="1:37" ht="21.75" customHeight="1">
      <c r="A814" s="166"/>
      <c r="B814" s="166"/>
      <c r="C814" s="166"/>
      <c r="D814" s="166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234"/>
      <c r="AH814" s="238"/>
      <c r="AI814" s="166"/>
      <c r="AJ814" s="166"/>
      <c r="AK814" s="166"/>
    </row>
    <row r="815" spans="1:37" ht="21.75" customHeight="1">
      <c r="A815" s="166"/>
      <c r="B815" s="166"/>
      <c r="C815" s="166"/>
      <c r="D815" s="166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234"/>
      <c r="AH815" s="238"/>
      <c r="AI815" s="166"/>
      <c r="AJ815" s="166"/>
      <c r="AK815" s="166"/>
    </row>
    <row r="816" spans="1:37" ht="21.75" customHeight="1">
      <c r="A816" s="166"/>
      <c r="B816" s="166"/>
      <c r="C816" s="166"/>
      <c r="D816" s="166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234"/>
      <c r="AH816" s="238"/>
      <c r="AI816" s="166"/>
      <c r="AJ816" s="166"/>
      <c r="AK816" s="166"/>
    </row>
    <row r="817" spans="1:37" ht="21.75" customHeight="1">
      <c r="A817" s="166"/>
      <c r="B817" s="166"/>
      <c r="C817" s="166"/>
      <c r="D817" s="166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234"/>
      <c r="AH817" s="238"/>
      <c r="AI817" s="166"/>
      <c r="AJ817" s="166"/>
      <c r="AK817" s="166"/>
    </row>
    <row r="818" spans="1:37" ht="21.75" customHeight="1">
      <c r="A818" s="166"/>
      <c r="B818" s="166"/>
      <c r="C818" s="166"/>
      <c r="D818" s="166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234"/>
      <c r="AH818" s="238"/>
      <c r="AI818" s="166"/>
      <c r="AJ818" s="166"/>
      <c r="AK818" s="166"/>
    </row>
    <row r="819" spans="1:37" ht="21.75" customHeight="1">
      <c r="A819" s="166"/>
      <c r="B819" s="166"/>
      <c r="C819" s="166"/>
      <c r="D819" s="166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234"/>
      <c r="AH819" s="238"/>
      <c r="AI819" s="166"/>
      <c r="AJ819" s="166"/>
      <c r="AK819" s="166"/>
    </row>
    <row r="820" spans="1:37" ht="21.75" customHeight="1">
      <c r="A820" s="166"/>
      <c r="B820" s="166"/>
      <c r="C820" s="166"/>
      <c r="D820" s="166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234"/>
      <c r="AH820" s="238"/>
      <c r="AI820" s="166"/>
      <c r="AJ820" s="166"/>
      <c r="AK820" s="166"/>
    </row>
    <row r="821" spans="1:37" ht="21.75" customHeight="1">
      <c r="A821" s="166"/>
      <c r="B821" s="166"/>
      <c r="C821" s="166"/>
      <c r="D821" s="166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234"/>
      <c r="AH821" s="238"/>
      <c r="AI821" s="166"/>
      <c r="AJ821" s="166"/>
      <c r="AK821" s="166"/>
    </row>
    <row r="822" spans="1:37" ht="21.75" customHeight="1">
      <c r="A822" s="166"/>
      <c r="B822" s="166"/>
      <c r="C822" s="166"/>
      <c r="D822" s="166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234"/>
      <c r="AH822" s="238"/>
      <c r="AI822" s="166"/>
      <c r="AJ822" s="166"/>
      <c r="AK822" s="166"/>
    </row>
    <row r="823" spans="1:37" ht="21.75" customHeight="1">
      <c r="A823" s="166"/>
      <c r="B823" s="166"/>
      <c r="C823" s="166"/>
      <c r="D823" s="166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234"/>
      <c r="AH823" s="238"/>
      <c r="AI823" s="166"/>
      <c r="AJ823" s="166"/>
      <c r="AK823" s="166"/>
    </row>
    <row r="824" spans="1:37" ht="21.75" customHeight="1">
      <c r="A824" s="166"/>
      <c r="B824" s="166"/>
      <c r="C824" s="166"/>
      <c r="D824" s="166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234"/>
      <c r="AH824" s="238"/>
      <c r="AI824" s="166"/>
      <c r="AJ824" s="166"/>
      <c r="AK824" s="166"/>
    </row>
    <row r="825" spans="1:37" ht="21.75" customHeight="1">
      <c r="A825" s="166"/>
      <c r="B825" s="166"/>
      <c r="C825" s="166"/>
      <c r="D825" s="166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234"/>
      <c r="AH825" s="238"/>
      <c r="AI825" s="166"/>
      <c r="AJ825" s="166"/>
      <c r="AK825" s="166"/>
    </row>
    <row r="826" spans="1:37" ht="21.75" customHeight="1">
      <c r="A826" s="166"/>
      <c r="B826" s="166"/>
      <c r="C826" s="166"/>
      <c r="D826" s="166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234"/>
      <c r="AH826" s="238"/>
      <c r="AI826" s="166"/>
      <c r="AJ826" s="166"/>
      <c r="AK826" s="166"/>
    </row>
    <row r="827" spans="1:37" ht="21.75" customHeight="1">
      <c r="A827" s="166"/>
      <c r="B827" s="166"/>
      <c r="C827" s="166"/>
      <c r="D827" s="166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234"/>
      <c r="AH827" s="238"/>
      <c r="AI827" s="166"/>
      <c r="AJ827" s="166"/>
      <c r="AK827" s="166"/>
    </row>
    <row r="828" spans="1:37" ht="21.75" customHeight="1">
      <c r="A828" s="166"/>
      <c r="B828" s="166"/>
      <c r="C828" s="166"/>
      <c r="D828" s="166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234"/>
      <c r="AH828" s="238"/>
      <c r="AI828" s="166"/>
      <c r="AJ828" s="166"/>
      <c r="AK828" s="166"/>
    </row>
    <row r="829" spans="1:37" ht="21.75" customHeight="1">
      <c r="A829" s="166"/>
      <c r="B829" s="166"/>
      <c r="C829" s="166"/>
      <c r="D829" s="166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234"/>
      <c r="AH829" s="238"/>
      <c r="AI829" s="166"/>
      <c r="AJ829" s="166"/>
      <c r="AK829" s="166"/>
    </row>
    <row r="830" spans="1:37" ht="21.75" customHeight="1">
      <c r="A830" s="166"/>
      <c r="B830" s="166"/>
      <c r="C830" s="166"/>
      <c r="D830" s="166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234"/>
      <c r="AH830" s="238"/>
      <c r="AI830" s="166"/>
      <c r="AJ830" s="166"/>
      <c r="AK830" s="166"/>
    </row>
    <row r="831" spans="1:37" ht="21.75" customHeight="1">
      <c r="A831" s="166"/>
      <c r="B831" s="166"/>
      <c r="C831" s="166"/>
      <c r="D831" s="166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234"/>
      <c r="AH831" s="238"/>
      <c r="AI831" s="166"/>
      <c r="AJ831" s="166"/>
      <c r="AK831" s="166"/>
    </row>
    <row r="832" spans="1:37" ht="21.75" customHeight="1">
      <c r="A832" s="166"/>
      <c r="B832" s="166"/>
      <c r="C832" s="166"/>
      <c r="D832" s="166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234"/>
      <c r="AH832" s="238"/>
      <c r="AI832" s="166"/>
      <c r="AJ832" s="166"/>
      <c r="AK832" s="166"/>
    </row>
    <row r="833" spans="1:37" ht="21.75" customHeight="1">
      <c r="A833" s="166"/>
      <c r="B833" s="166"/>
      <c r="C833" s="166"/>
      <c r="D833" s="166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234"/>
      <c r="AH833" s="238"/>
      <c r="AI833" s="166"/>
      <c r="AJ833" s="166"/>
      <c r="AK833" s="166"/>
    </row>
    <row r="834" spans="1:37" ht="21.75" customHeight="1">
      <c r="A834" s="166"/>
      <c r="B834" s="166"/>
      <c r="C834" s="166"/>
      <c r="D834" s="166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234"/>
      <c r="AH834" s="238"/>
      <c r="AI834" s="166"/>
      <c r="AJ834" s="166"/>
      <c r="AK834" s="166"/>
    </row>
    <row r="835" spans="1:37" ht="21.75" customHeight="1">
      <c r="A835" s="166"/>
      <c r="B835" s="166"/>
      <c r="C835" s="166"/>
      <c r="D835" s="166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234"/>
      <c r="AH835" s="238"/>
      <c r="AI835" s="166"/>
      <c r="AJ835" s="166"/>
      <c r="AK835" s="166"/>
    </row>
    <row r="836" spans="1:37" ht="21.75" customHeight="1">
      <c r="A836" s="166"/>
      <c r="B836" s="166"/>
      <c r="C836" s="166"/>
      <c r="D836" s="166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234"/>
      <c r="AH836" s="238"/>
      <c r="AI836" s="166"/>
      <c r="AJ836" s="166"/>
      <c r="AK836" s="166"/>
    </row>
    <row r="837" spans="1:37" ht="21.75" customHeight="1">
      <c r="A837" s="166"/>
      <c r="B837" s="166"/>
      <c r="C837" s="166"/>
      <c r="D837" s="166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234"/>
      <c r="AH837" s="238"/>
      <c r="AI837" s="166"/>
      <c r="AJ837" s="166"/>
      <c r="AK837" s="166"/>
    </row>
    <row r="838" spans="1:37" ht="21.75" customHeight="1">
      <c r="A838" s="166"/>
      <c r="B838" s="166"/>
      <c r="C838" s="166"/>
      <c r="D838" s="166"/>
      <c r="E838" s="166"/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234"/>
      <c r="AH838" s="238"/>
      <c r="AI838" s="166"/>
      <c r="AJ838" s="166"/>
      <c r="AK838" s="166"/>
    </row>
    <row r="839" spans="1:37" ht="21.75" customHeight="1">
      <c r="A839" s="166"/>
      <c r="B839" s="166"/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234"/>
      <c r="AH839" s="238"/>
      <c r="AI839" s="166"/>
      <c r="AJ839" s="166"/>
      <c r="AK839" s="166"/>
    </row>
    <row r="840" spans="1:37" ht="21.75" customHeight="1">
      <c r="A840" s="166"/>
      <c r="B840" s="166"/>
      <c r="C840" s="166"/>
      <c r="D840" s="166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234"/>
      <c r="AH840" s="238"/>
      <c r="AI840" s="166"/>
      <c r="AJ840" s="166"/>
      <c r="AK840" s="166"/>
    </row>
    <row r="841" spans="1:37" ht="21.75" customHeight="1">
      <c r="A841" s="166"/>
      <c r="B841" s="166"/>
      <c r="C841" s="166"/>
      <c r="D841" s="166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234"/>
      <c r="AH841" s="238"/>
      <c r="AI841" s="166"/>
      <c r="AJ841" s="166"/>
      <c r="AK841" s="166"/>
    </row>
    <row r="842" spans="1:37" ht="21.75" customHeight="1">
      <c r="A842" s="166"/>
      <c r="B842" s="166"/>
      <c r="C842" s="166"/>
      <c r="D842" s="166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234"/>
      <c r="AH842" s="238"/>
      <c r="AI842" s="166"/>
      <c r="AJ842" s="166"/>
      <c r="AK842" s="166"/>
    </row>
    <row r="843" spans="1:37" ht="21.75" customHeight="1">
      <c r="A843" s="166"/>
      <c r="B843" s="166"/>
      <c r="C843" s="166"/>
      <c r="D843" s="166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234"/>
      <c r="AH843" s="238"/>
      <c r="AI843" s="166"/>
      <c r="AJ843" s="166"/>
      <c r="AK843" s="166"/>
    </row>
    <row r="844" spans="1:37" ht="21.75" customHeight="1">
      <c r="A844" s="166"/>
      <c r="B844" s="166"/>
      <c r="C844" s="166"/>
      <c r="D844" s="166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234"/>
      <c r="AH844" s="238"/>
      <c r="AI844" s="166"/>
      <c r="AJ844" s="166"/>
      <c r="AK844" s="166"/>
    </row>
    <row r="845" spans="1:37" ht="21.75" customHeight="1">
      <c r="A845" s="166"/>
      <c r="B845" s="166"/>
      <c r="C845" s="166"/>
      <c r="D845" s="166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234"/>
      <c r="AH845" s="238"/>
      <c r="AI845" s="166"/>
      <c r="AJ845" s="166"/>
      <c r="AK845" s="166"/>
    </row>
    <row r="846" spans="1:37" ht="21.75" customHeight="1">
      <c r="A846" s="166"/>
      <c r="B846" s="166"/>
      <c r="C846" s="166"/>
      <c r="D846" s="166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234"/>
      <c r="AH846" s="238"/>
      <c r="AI846" s="166"/>
      <c r="AJ846" s="166"/>
      <c r="AK846" s="166"/>
    </row>
    <row r="847" spans="1:37" ht="21.75" customHeight="1">
      <c r="A847" s="166"/>
      <c r="B847" s="166"/>
      <c r="C847" s="166"/>
      <c r="D847" s="166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234"/>
      <c r="AH847" s="238"/>
      <c r="AI847" s="166"/>
      <c r="AJ847" s="166"/>
      <c r="AK847" s="166"/>
    </row>
    <row r="848" spans="1:37" ht="21.75" customHeight="1">
      <c r="A848" s="166"/>
      <c r="B848" s="166"/>
      <c r="C848" s="166"/>
      <c r="D848" s="166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234"/>
      <c r="AH848" s="238"/>
      <c r="AI848" s="166"/>
      <c r="AJ848" s="166"/>
      <c r="AK848" s="166"/>
    </row>
    <row r="849" spans="1:37" ht="21.75" customHeight="1">
      <c r="A849" s="166"/>
      <c r="B849" s="166"/>
      <c r="C849" s="166"/>
      <c r="D849" s="166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234"/>
      <c r="AH849" s="238"/>
      <c r="AI849" s="166"/>
      <c r="AJ849" s="166"/>
      <c r="AK849" s="166"/>
    </row>
    <row r="850" spans="1:37" ht="21.75" customHeight="1">
      <c r="A850" s="166"/>
      <c r="B850" s="166"/>
      <c r="C850" s="166"/>
      <c r="D850" s="166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234"/>
      <c r="AH850" s="238"/>
      <c r="AI850" s="166"/>
      <c r="AJ850" s="166"/>
      <c r="AK850" s="166"/>
    </row>
    <row r="851" spans="1:37" ht="21.75" customHeight="1">
      <c r="A851" s="166"/>
      <c r="B851" s="166"/>
      <c r="C851" s="166"/>
      <c r="D851" s="166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234"/>
      <c r="AH851" s="238"/>
      <c r="AI851" s="166"/>
      <c r="AJ851" s="166"/>
      <c r="AK851" s="166"/>
    </row>
    <row r="852" spans="1:37" ht="21.75" customHeight="1">
      <c r="A852" s="166"/>
      <c r="B852" s="166"/>
      <c r="C852" s="166"/>
      <c r="D852" s="166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234"/>
      <c r="AH852" s="238"/>
      <c r="AI852" s="166"/>
      <c r="AJ852" s="166"/>
      <c r="AK852" s="166"/>
    </row>
    <row r="853" spans="1:37" ht="21.75" customHeight="1">
      <c r="A853" s="166"/>
      <c r="B853" s="166"/>
      <c r="C853" s="166"/>
      <c r="D853" s="166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234"/>
      <c r="AH853" s="238"/>
      <c r="AI853" s="166"/>
      <c r="AJ853" s="166"/>
      <c r="AK853" s="166"/>
    </row>
    <row r="854" spans="1:37" ht="21.75" customHeight="1">
      <c r="A854" s="166"/>
      <c r="B854" s="166"/>
      <c r="C854" s="166"/>
      <c r="D854" s="166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234"/>
      <c r="AH854" s="238"/>
      <c r="AI854" s="166"/>
      <c r="AJ854" s="166"/>
      <c r="AK854" s="166"/>
    </row>
    <row r="855" spans="1:37" ht="21.75" customHeight="1">
      <c r="A855" s="166"/>
      <c r="B855" s="166"/>
      <c r="C855" s="166"/>
      <c r="D855" s="166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234"/>
      <c r="AH855" s="238"/>
      <c r="AI855" s="166"/>
      <c r="AJ855" s="166"/>
      <c r="AK855" s="166"/>
    </row>
    <row r="856" spans="1:37" ht="21.75" customHeight="1">
      <c r="A856" s="166"/>
      <c r="B856" s="166"/>
      <c r="C856" s="166"/>
      <c r="D856" s="166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234"/>
      <c r="AH856" s="238"/>
      <c r="AI856" s="166"/>
      <c r="AJ856" s="166"/>
      <c r="AK856" s="166"/>
    </row>
    <row r="857" spans="1:37" ht="21.75" customHeight="1">
      <c r="A857" s="166"/>
      <c r="B857" s="166"/>
      <c r="C857" s="166"/>
      <c r="D857" s="166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234"/>
      <c r="AH857" s="238"/>
      <c r="AI857" s="166"/>
      <c r="AJ857" s="166"/>
      <c r="AK857" s="166"/>
    </row>
    <row r="858" spans="1:37" ht="21.75" customHeight="1">
      <c r="A858" s="166"/>
      <c r="B858" s="166"/>
      <c r="C858" s="166"/>
      <c r="D858" s="166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234"/>
      <c r="AH858" s="238"/>
      <c r="AI858" s="166"/>
      <c r="AJ858" s="166"/>
      <c r="AK858" s="166"/>
    </row>
    <row r="859" spans="1:37" ht="21.75" customHeight="1">
      <c r="A859" s="166"/>
      <c r="B859" s="166"/>
      <c r="C859" s="166"/>
      <c r="D859" s="166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234"/>
      <c r="AH859" s="238"/>
      <c r="AI859" s="166"/>
      <c r="AJ859" s="166"/>
      <c r="AK859" s="166"/>
    </row>
    <row r="860" spans="1:37" ht="21.75" customHeight="1">
      <c r="A860" s="166"/>
      <c r="B860" s="166"/>
      <c r="C860" s="166"/>
      <c r="D860" s="166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234"/>
      <c r="AH860" s="238"/>
      <c r="AI860" s="166"/>
      <c r="AJ860" s="166"/>
      <c r="AK860" s="166"/>
    </row>
    <row r="861" spans="1:37" ht="21.75" customHeight="1">
      <c r="A861" s="166"/>
      <c r="B861" s="166"/>
      <c r="C861" s="166"/>
      <c r="D861" s="166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234"/>
      <c r="AH861" s="238"/>
      <c r="AI861" s="166"/>
      <c r="AJ861" s="166"/>
      <c r="AK861" s="166"/>
    </row>
    <row r="862" spans="1:37" ht="21.75" customHeight="1">
      <c r="A862" s="166"/>
      <c r="B862" s="166"/>
      <c r="C862" s="166"/>
      <c r="D862" s="166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234"/>
      <c r="AH862" s="238"/>
      <c r="AI862" s="166"/>
      <c r="AJ862" s="166"/>
      <c r="AK862" s="166"/>
    </row>
    <row r="863" spans="1:37" ht="21.75" customHeight="1">
      <c r="A863" s="166"/>
      <c r="B863" s="166"/>
      <c r="C863" s="166"/>
      <c r="D863" s="166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234"/>
      <c r="AH863" s="238"/>
      <c r="AI863" s="166"/>
      <c r="AJ863" s="166"/>
      <c r="AK863" s="166"/>
    </row>
    <row r="864" spans="1:37" ht="21.75" customHeight="1">
      <c r="A864" s="166"/>
      <c r="B864" s="166"/>
      <c r="C864" s="166"/>
      <c r="D864" s="166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234"/>
      <c r="AH864" s="238"/>
      <c r="AI864" s="166"/>
      <c r="AJ864" s="166"/>
      <c r="AK864" s="166"/>
    </row>
    <row r="865" spans="1:37" ht="21.75" customHeight="1">
      <c r="A865" s="166"/>
      <c r="B865" s="166"/>
      <c r="C865" s="166"/>
      <c r="D865" s="166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234"/>
      <c r="AH865" s="238"/>
      <c r="AI865" s="166"/>
      <c r="AJ865" s="166"/>
      <c r="AK865" s="166"/>
    </row>
    <row r="866" spans="1:37" ht="21.75" customHeight="1">
      <c r="A866" s="166"/>
      <c r="B866" s="166"/>
      <c r="C866" s="166"/>
      <c r="D866" s="166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234"/>
      <c r="AH866" s="238"/>
      <c r="AI866" s="166"/>
      <c r="AJ866" s="166"/>
      <c r="AK866" s="166"/>
    </row>
    <row r="867" spans="1:37" ht="21.75" customHeight="1">
      <c r="A867" s="166"/>
      <c r="B867" s="166"/>
      <c r="C867" s="166"/>
      <c r="D867" s="166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234"/>
      <c r="AH867" s="238"/>
      <c r="AI867" s="166"/>
      <c r="AJ867" s="166"/>
      <c r="AK867" s="166"/>
    </row>
    <row r="868" spans="1:37" ht="21.75" customHeight="1">
      <c r="A868" s="166"/>
      <c r="B868" s="166"/>
      <c r="C868" s="166"/>
      <c r="D868" s="166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234"/>
      <c r="AH868" s="238"/>
      <c r="AI868" s="166"/>
      <c r="AJ868" s="166"/>
      <c r="AK868" s="166"/>
    </row>
    <row r="869" spans="1:37" ht="21.75" customHeight="1">
      <c r="A869" s="166"/>
      <c r="B869" s="166"/>
      <c r="C869" s="166"/>
      <c r="D869" s="166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234"/>
      <c r="AH869" s="238"/>
      <c r="AI869" s="166"/>
      <c r="AJ869" s="166"/>
      <c r="AK869" s="166"/>
    </row>
    <row r="870" spans="1:37" ht="21.75" customHeight="1">
      <c r="A870" s="166"/>
      <c r="B870" s="166"/>
      <c r="C870" s="166"/>
      <c r="D870" s="166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234"/>
      <c r="AH870" s="238"/>
      <c r="AI870" s="166"/>
      <c r="AJ870" s="166"/>
      <c r="AK870" s="166"/>
    </row>
    <row r="871" spans="1:37" ht="21.75" customHeight="1">
      <c r="A871" s="166"/>
      <c r="B871" s="166"/>
      <c r="C871" s="166"/>
      <c r="D871" s="166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234"/>
      <c r="AH871" s="238"/>
      <c r="AI871" s="166"/>
      <c r="AJ871" s="166"/>
      <c r="AK871" s="166"/>
    </row>
    <row r="872" spans="1:37" ht="21.75" customHeight="1">
      <c r="A872" s="166"/>
      <c r="B872" s="166"/>
      <c r="C872" s="166"/>
      <c r="D872" s="166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234"/>
      <c r="AH872" s="238"/>
      <c r="AI872" s="166"/>
      <c r="AJ872" s="166"/>
      <c r="AK872" s="166"/>
    </row>
    <row r="873" spans="1:37" ht="21.75" customHeight="1">
      <c r="A873" s="166"/>
      <c r="B873" s="166"/>
      <c r="C873" s="166"/>
      <c r="D873" s="166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234"/>
      <c r="AH873" s="238"/>
      <c r="AI873" s="166"/>
      <c r="AJ873" s="166"/>
      <c r="AK873" s="166"/>
    </row>
    <row r="874" spans="1:37" ht="21.75" customHeight="1">
      <c r="A874" s="166"/>
      <c r="B874" s="166"/>
      <c r="C874" s="166"/>
      <c r="D874" s="166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234"/>
      <c r="AH874" s="238"/>
      <c r="AI874" s="166"/>
      <c r="AJ874" s="166"/>
      <c r="AK874" s="166"/>
    </row>
    <row r="875" spans="1:37" ht="21.75" customHeight="1">
      <c r="A875" s="166"/>
      <c r="B875" s="166"/>
      <c r="C875" s="166"/>
      <c r="D875" s="166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234"/>
      <c r="AH875" s="238"/>
      <c r="AI875" s="166"/>
      <c r="AJ875" s="166"/>
      <c r="AK875" s="166"/>
    </row>
    <row r="876" spans="1:37" ht="21.75" customHeight="1">
      <c r="A876" s="166"/>
      <c r="B876" s="166"/>
      <c r="C876" s="166"/>
      <c r="D876" s="166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234"/>
      <c r="AH876" s="238"/>
      <c r="AI876" s="166"/>
      <c r="AJ876" s="166"/>
      <c r="AK876" s="166"/>
    </row>
    <row r="877" spans="1:37" ht="21.75" customHeight="1">
      <c r="A877" s="166"/>
      <c r="B877" s="166"/>
      <c r="C877" s="166"/>
      <c r="D877" s="166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234"/>
      <c r="AH877" s="238"/>
      <c r="AI877" s="166"/>
      <c r="AJ877" s="166"/>
      <c r="AK877" s="166"/>
    </row>
    <row r="878" spans="1:37" ht="21.75" customHeight="1">
      <c r="A878" s="166"/>
      <c r="B878" s="166"/>
      <c r="C878" s="166"/>
      <c r="D878" s="166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234"/>
      <c r="AH878" s="238"/>
      <c r="AI878" s="166"/>
      <c r="AJ878" s="166"/>
      <c r="AK878" s="166"/>
    </row>
    <row r="879" spans="1:37" ht="21.75" customHeight="1">
      <c r="A879" s="166"/>
      <c r="B879" s="166"/>
      <c r="C879" s="166"/>
      <c r="D879" s="166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234"/>
      <c r="AH879" s="238"/>
      <c r="AI879" s="166"/>
      <c r="AJ879" s="166"/>
      <c r="AK879" s="166"/>
    </row>
    <row r="880" spans="1:37" ht="21.75" customHeight="1">
      <c r="A880" s="166"/>
      <c r="B880" s="166"/>
      <c r="C880" s="166"/>
      <c r="D880" s="166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234"/>
      <c r="AH880" s="238"/>
      <c r="AI880" s="166"/>
      <c r="AJ880" s="166"/>
      <c r="AK880" s="166"/>
    </row>
    <row r="881" spans="1:37" ht="21.75" customHeight="1">
      <c r="A881" s="166"/>
      <c r="B881" s="166"/>
      <c r="C881" s="166"/>
      <c r="D881" s="166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234"/>
      <c r="AH881" s="238"/>
      <c r="AI881" s="166"/>
      <c r="AJ881" s="166"/>
      <c r="AK881" s="166"/>
    </row>
    <row r="882" spans="1:37" ht="21.75" customHeight="1">
      <c r="A882" s="166"/>
      <c r="B882" s="166"/>
      <c r="C882" s="166"/>
      <c r="D882" s="166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234"/>
      <c r="AH882" s="238"/>
      <c r="AI882" s="166"/>
      <c r="AJ882" s="166"/>
      <c r="AK882" s="166"/>
    </row>
    <row r="883" spans="1:37" ht="21.75" customHeight="1">
      <c r="A883" s="166"/>
      <c r="B883" s="166"/>
      <c r="C883" s="166"/>
      <c r="D883" s="166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234"/>
      <c r="AH883" s="238"/>
      <c r="AI883" s="166"/>
      <c r="AJ883" s="166"/>
      <c r="AK883" s="166"/>
    </row>
    <row r="884" spans="1:37" ht="21.75" customHeight="1">
      <c r="A884" s="166"/>
      <c r="B884" s="166"/>
      <c r="C884" s="166"/>
      <c r="D884" s="166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234"/>
      <c r="AH884" s="238"/>
      <c r="AI884" s="166"/>
      <c r="AJ884" s="166"/>
      <c r="AK884" s="166"/>
    </row>
    <row r="885" spans="1:37" ht="21.75" customHeight="1">
      <c r="A885" s="166"/>
      <c r="B885" s="166"/>
      <c r="C885" s="166"/>
      <c r="D885" s="166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234"/>
      <c r="AH885" s="238"/>
      <c r="AI885" s="166"/>
      <c r="AJ885" s="166"/>
      <c r="AK885" s="166"/>
    </row>
    <row r="886" spans="1:37" ht="21.75" customHeight="1">
      <c r="A886" s="166"/>
      <c r="B886" s="166"/>
      <c r="C886" s="166"/>
      <c r="D886" s="166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234"/>
      <c r="AH886" s="238"/>
      <c r="AI886" s="166"/>
      <c r="AJ886" s="166"/>
      <c r="AK886" s="166"/>
    </row>
    <row r="887" spans="1:37" ht="21.75" customHeight="1">
      <c r="A887" s="166"/>
      <c r="B887" s="166"/>
      <c r="C887" s="166"/>
      <c r="D887" s="166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234"/>
      <c r="AH887" s="238"/>
      <c r="AI887" s="166"/>
      <c r="AJ887" s="166"/>
      <c r="AK887" s="166"/>
    </row>
    <row r="888" spans="1:37" ht="21.75" customHeight="1">
      <c r="A888" s="166"/>
      <c r="B888" s="166"/>
      <c r="C888" s="166"/>
      <c r="D888" s="166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234"/>
      <c r="AH888" s="238"/>
      <c r="AI888" s="166"/>
      <c r="AJ888" s="166"/>
      <c r="AK888" s="166"/>
    </row>
    <row r="889" spans="1:37" ht="21.75" customHeight="1">
      <c r="A889" s="166"/>
      <c r="B889" s="166"/>
      <c r="C889" s="166"/>
      <c r="D889" s="166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234"/>
      <c r="AH889" s="238"/>
      <c r="AI889" s="166"/>
      <c r="AJ889" s="166"/>
      <c r="AK889" s="166"/>
    </row>
    <row r="890" spans="1:37" ht="21.75" customHeight="1">
      <c r="A890" s="166"/>
      <c r="B890" s="166"/>
      <c r="C890" s="166"/>
      <c r="D890" s="166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234"/>
      <c r="AH890" s="238"/>
      <c r="AI890" s="166"/>
      <c r="AJ890" s="166"/>
      <c r="AK890" s="166"/>
    </row>
    <row r="891" spans="1:37" ht="21.75" customHeight="1">
      <c r="A891" s="166"/>
      <c r="B891" s="166"/>
      <c r="C891" s="166"/>
      <c r="D891" s="166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234"/>
      <c r="AH891" s="238"/>
      <c r="AI891" s="166"/>
      <c r="AJ891" s="166"/>
      <c r="AK891" s="166"/>
    </row>
    <row r="892" spans="1:37" ht="21.75" customHeight="1">
      <c r="A892" s="166"/>
      <c r="B892" s="166"/>
      <c r="C892" s="166"/>
      <c r="D892" s="166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234"/>
      <c r="AH892" s="238"/>
      <c r="AI892" s="166"/>
      <c r="AJ892" s="166"/>
      <c r="AK892" s="166"/>
    </row>
    <row r="893" spans="1:37" ht="21.75" customHeight="1">
      <c r="A893" s="166"/>
      <c r="B893" s="166"/>
      <c r="C893" s="166"/>
      <c r="D893" s="166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234"/>
      <c r="AH893" s="238"/>
      <c r="AI893" s="166"/>
      <c r="AJ893" s="166"/>
      <c r="AK893" s="166"/>
    </row>
    <row r="894" spans="1:37" ht="21.75" customHeight="1">
      <c r="A894" s="166"/>
      <c r="B894" s="166"/>
      <c r="C894" s="166"/>
      <c r="D894" s="166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234"/>
      <c r="AH894" s="238"/>
      <c r="AI894" s="166"/>
      <c r="AJ894" s="166"/>
      <c r="AK894" s="166"/>
    </row>
    <row r="895" spans="1:37" ht="21.75" customHeight="1">
      <c r="A895" s="166"/>
      <c r="B895" s="166"/>
      <c r="C895" s="166"/>
      <c r="D895" s="166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234"/>
      <c r="AH895" s="238"/>
      <c r="AI895" s="166"/>
      <c r="AJ895" s="166"/>
      <c r="AK895" s="166"/>
    </row>
    <row r="896" spans="1:37" ht="21.75" customHeight="1">
      <c r="A896" s="166"/>
      <c r="B896" s="166"/>
      <c r="C896" s="166"/>
      <c r="D896" s="166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234"/>
      <c r="AH896" s="238"/>
      <c r="AI896" s="166"/>
      <c r="AJ896" s="166"/>
      <c r="AK896" s="166"/>
    </row>
    <row r="897" spans="1:37" ht="21.75" customHeight="1">
      <c r="A897" s="166"/>
      <c r="B897" s="166"/>
      <c r="C897" s="166"/>
      <c r="D897" s="166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234"/>
      <c r="AH897" s="238"/>
      <c r="AI897" s="166"/>
      <c r="AJ897" s="166"/>
      <c r="AK897" s="166"/>
    </row>
    <row r="898" spans="1:37" ht="21.75" customHeight="1">
      <c r="A898" s="166"/>
      <c r="B898" s="166"/>
      <c r="C898" s="166"/>
      <c r="D898" s="166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234"/>
      <c r="AH898" s="238"/>
      <c r="AI898" s="166"/>
      <c r="AJ898" s="166"/>
      <c r="AK898" s="166"/>
    </row>
    <row r="899" spans="1:37" ht="21.75" customHeight="1">
      <c r="A899" s="166"/>
      <c r="B899" s="166"/>
      <c r="C899" s="166"/>
      <c r="D899" s="166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234"/>
      <c r="AH899" s="238"/>
      <c r="AI899" s="166"/>
      <c r="AJ899" s="166"/>
      <c r="AK899" s="166"/>
    </row>
    <row r="900" spans="1:37" ht="21.75" customHeight="1">
      <c r="A900" s="166"/>
      <c r="B900" s="166"/>
      <c r="C900" s="166"/>
      <c r="D900" s="166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234"/>
      <c r="AH900" s="238"/>
      <c r="AI900" s="166"/>
      <c r="AJ900" s="166"/>
      <c r="AK900" s="166"/>
    </row>
    <row r="901" spans="1:37" ht="21.75" customHeight="1">
      <c r="A901" s="166"/>
      <c r="B901" s="166"/>
      <c r="C901" s="166"/>
      <c r="D901" s="166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234"/>
      <c r="AH901" s="238"/>
      <c r="AI901" s="166"/>
      <c r="AJ901" s="166"/>
      <c r="AK901" s="166"/>
    </row>
    <row r="902" spans="1:37" ht="21.75" customHeight="1">
      <c r="A902" s="166"/>
      <c r="B902" s="166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234"/>
      <c r="AH902" s="238"/>
      <c r="AI902" s="166"/>
      <c r="AJ902" s="166"/>
      <c r="AK902" s="166"/>
    </row>
    <row r="903" spans="1:37" ht="21.75" customHeight="1">
      <c r="A903" s="166"/>
      <c r="B903" s="166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234"/>
      <c r="AH903" s="238"/>
      <c r="AI903" s="166"/>
      <c r="AJ903" s="166"/>
      <c r="AK903" s="166"/>
    </row>
    <row r="904" spans="1:37" ht="21.75" customHeight="1">
      <c r="A904" s="166"/>
      <c r="B904" s="166"/>
      <c r="C904" s="166"/>
      <c r="D904" s="166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234"/>
      <c r="AH904" s="238"/>
      <c r="AI904" s="166"/>
      <c r="AJ904" s="166"/>
      <c r="AK904" s="166"/>
    </row>
    <row r="905" spans="1:37" ht="21.75" customHeight="1">
      <c r="A905" s="166"/>
      <c r="B905" s="166"/>
      <c r="C905" s="166"/>
      <c r="D905" s="166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234"/>
      <c r="AH905" s="238"/>
      <c r="AI905" s="166"/>
      <c r="AJ905" s="166"/>
      <c r="AK905" s="166"/>
    </row>
    <row r="906" spans="1:37" ht="21.75" customHeight="1">
      <c r="A906" s="166"/>
      <c r="B906" s="166"/>
      <c r="C906" s="166"/>
      <c r="D906" s="166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234"/>
      <c r="AH906" s="238"/>
      <c r="AI906" s="166"/>
      <c r="AJ906" s="166"/>
      <c r="AK906" s="166"/>
    </row>
    <row r="907" spans="1:37" ht="21.75" customHeight="1">
      <c r="A907" s="166"/>
      <c r="B907" s="166"/>
      <c r="C907" s="166"/>
      <c r="D907" s="166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234"/>
      <c r="AH907" s="238"/>
      <c r="AI907" s="166"/>
      <c r="AJ907" s="166"/>
      <c r="AK907" s="166"/>
    </row>
    <row r="908" spans="1:37" ht="21.75" customHeight="1">
      <c r="A908" s="166"/>
      <c r="B908" s="166"/>
      <c r="C908" s="166"/>
      <c r="D908" s="166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234"/>
      <c r="AH908" s="238"/>
      <c r="AI908" s="166"/>
      <c r="AJ908" s="166"/>
      <c r="AK908" s="166"/>
    </row>
    <row r="909" spans="1:37" ht="21.75" customHeight="1">
      <c r="A909" s="166"/>
      <c r="B909" s="166"/>
      <c r="C909" s="166"/>
      <c r="D909" s="166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234"/>
      <c r="AH909" s="238"/>
      <c r="AI909" s="166"/>
      <c r="AJ909" s="166"/>
      <c r="AK909" s="166"/>
    </row>
    <row r="910" spans="1:37" ht="21.75" customHeight="1">
      <c r="A910" s="166"/>
      <c r="B910" s="166"/>
      <c r="C910" s="166"/>
      <c r="D910" s="166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234"/>
      <c r="AH910" s="238"/>
      <c r="AI910" s="166"/>
      <c r="AJ910" s="166"/>
      <c r="AK910" s="166"/>
    </row>
    <row r="911" spans="1:37" ht="21.75" customHeight="1">
      <c r="A911" s="166"/>
      <c r="B911" s="166"/>
      <c r="C911" s="166"/>
      <c r="D911" s="166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234"/>
      <c r="AH911" s="238"/>
      <c r="AI911" s="166"/>
      <c r="AJ911" s="166"/>
      <c r="AK911" s="166"/>
    </row>
    <row r="912" spans="1:37" ht="21.75" customHeight="1">
      <c r="A912" s="166"/>
      <c r="B912" s="166"/>
      <c r="C912" s="166"/>
      <c r="D912" s="166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234"/>
      <c r="AH912" s="238"/>
      <c r="AI912" s="166"/>
      <c r="AJ912" s="166"/>
      <c r="AK912" s="166"/>
    </row>
    <row r="913" spans="1:37" ht="21.75" customHeight="1">
      <c r="A913" s="166"/>
      <c r="B913" s="166"/>
      <c r="C913" s="166"/>
      <c r="D913" s="166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234"/>
      <c r="AH913" s="238"/>
      <c r="AI913" s="166"/>
      <c r="AJ913" s="166"/>
      <c r="AK913" s="166"/>
    </row>
    <row r="914" spans="1:37" ht="21.75" customHeight="1">
      <c r="A914" s="166"/>
      <c r="B914" s="166"/>
      <c r="C914" s="166"/>
      <c r="D914" s="166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234"/>
      <c r="AH914" s="238"/>
      <c r="AI914" s="166"/>
      <c r="AJ914" s="166"/>
      <c r="AK914" s="166"/>
    </row>
    <row r="915" spans="1:37" ht="21.75" customHeight="1">
      <c r="A915" s="166"/>
      <c r="B915" s="166"/>
      <c r="C915" s="166"/>
      <c r="D915" s="166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234"/>
      <c r="AH915" s="238"/>
      <c r="AI915" s="166"/>
      <c r="AJ915" s="166"/>
      <c r="AK915" s="166"/>
    </row>
    <row r="916" spans="1:37" ht="21.75" customHeight="1">
      <c r="A916" s="166"/>
      <c r="B916" s="166"/>
      <c r="C916" s="166"/>
      <c r="D916" s="166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234"/>
      <c r="AH916" s="238"/>
      <c r="AI916" s="166"/>
      <c r="AJ916" s="166"/>
      <c r="AK916" s="166"/>
    </row>
    <row r="917" spans="1:37" ht="21.75" customHeight="1">
      <c r="A917" s="166"/>
      <c r="B917" s="166"/>
      <c r="C917" s="166"/>
      <c r="D917" s="166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234"/>
      <c r="AH917" s="238"/>
      <c r="AI917" s="166"/>
      <c r="AJ917" s="166"/>
      <c r="AK917" s="166"/>
    </row>
    <row r="918" spans="1:37" ht="21.75" customHeight="1">
      <c r="A918" s="166"/>
      <c r="B918" s="166"/>
      <c r="C918" s="166"/>
      <c r="D918" s="166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234"/>
      <c r="AH918" s="238"/>
      <c r="AI918" s="166"/>
      <c r="AJ918" s="166"/>
      <c r="AK918" s="166"/>
    </row>
    <row r="919" spans="1:37" ht="21.75" customHeight="1">
      <c r="A919" s="166"/>
      <c r="B919" s="166"/>
      <c r="C919" s="166"/>
      <c r="D919" s="166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234"/>
      <c r="AH919" s="238"/>
      <c r="AI919" s="166"/>
      <c r="AJ919" s="166"/>
      <c r="AK919" s="166"/>
    </row>
    <row r="920" spans="1:37" ht="21.75" customHeight="1">
      <c r="A920" s="166"/>
      <c r="B920" s="166"/>
      <c r="C920" s="166"/>
      <c r="D920" s="166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234"/>
      <c r="AH920" s="238"/>
      <c r="AI920" s="166"/>
      <c r="AJ920" s="166"/>
      <c r="AK920" s="166"/>
    </row>
    <row r="921" spans="1:37" ht="21.75" customHeight="1">
      <c r="A921" s="166"/>
      <c r="B921" s="166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234"/>
      <c r="AH921" s="238"/>
      <c r="AI921" s="166"/>
      <c r="AJ921" s="166"/>
      <c r="AK921" s="166"/>
    </row>
    <row r="922" spans="1:37" ht="21.75" customHeight="1">
      <c r="A922" s="166"/>
      <c r="B922" s="166"/>
      <c r="C922" s="166"/>
      <c r="D922" s="166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234"/>
      <c r="AH922" s="238"/>
      <c r="AI922" s="166"/>
      <c r="AJ922" s="166"/>
      <c r="AK922" s="166"/>
    </row>
    <row r="923" spans="1:37" ht="21.75" customHeight="1">
      <c r="A923" s="166"/>
      <c r="B923" s="166"/>
      <c r="C923" s="166"/>
      <c r="D923" s="166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234"/>
      <c r="AH923" s="238"/>
      <c r="AI923" s="166"/>
      <c r="AJ923" s="166"/>
      <c r="AK923" s="166"/>
    </row>
    <row r="924" spans="1:37" ht="21.75" customHeight="1">
      <c r="A924" s="166"/>
      <c r="B924" s="166"/>
      <c r="C924" s="166"/>
      <c r="D924" s="166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234"/>
      <c r="AH924" s="238"/>
      <c r="AI924" s="166"/>
      <c r="AJ924" s="166"/>
      <c r="AK924" s="166"/>
    </row>
    <row r="925" spans="1:37" ht="21.75" customHeight="1">
      <c r="A925" s="166"/>
      <c r="B925" s="166"/>
      <c r="C925" s="166"/>
      <c r="D925" s="166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234"/>
      <c r="AH925" s="238"/>
      <c r="AI925" s="166"/>
      <c r="AJ925" s="166"/>
      <c r="AK925" s="166"/>
    </row>
    <row r="926" spans="1:37" ht="21.75" customHeight="1">
      <c r="A926" s="166"/>
      <c r="B926" s="166"/>
      <c r="C926" s="166"/>
      <c r="D926" s="166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234"/>
      <c r="AH926" s="238"/>
      <c r="AI926" s="166"/>
      <c r="AJ926" s="166"/>
      <c r="AK926" s="166"/>
    </row>
    <row r="927" spans="1:37" ht="21.75" customHeight="1">
      <c r="A927" s="166"/>
      <c r="B927" s="166"/>
      <c r="C927" s="166"/>
      <c r="D927" s="166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234"/>
      <c r="AH927" s="238"/>
      <c r="AI927" s="166"/>
      <c r="AJ927" s="166"/>
      <c r="AK927" s="166"/>
    </row>
    <row r="928" spans="1:37" ht="21.75" customHeight="1">
      <c r="A928" s="166"/>
      <c r="B928" s="166"/>
      <c r="C928" s="166"/>
      <c r="D928" s="166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234"/>
      <c r="AH928" s="238"/>
      <c r="AI928" s="166"/>
      <c r="AJ928" s="166"/>
      <c r="AK928" s="166"/>
    </row>
    <row r="929" spans="1:37" ht="21.75" customHeight="1">
      <c r="A929" s="166"/>
      <c r="B929" s="166"/>
      <c r="C929" s="166"/>
      <c r="D929" s="166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234"/>
      <c r="AH929" s="238"/>
      <c r="AI929" s="166"/>
      <c r="AJ929" s="166"/>
      <c r="AK929" s="166"/>
    </row>
    <row r="930" spans="1:37" ht="21.75" customHeight="1">
      <c r="A930" s="166"/>
      <c r="B930" s="166"/>
      <c r="C930" s="166"/>
      <c r="D930" s="166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234"/>
      <c r="AH930" s="238"/>
      <c r="AI930" s="166"/>
      <c r="AJ930" s="166"/>
      <c r="AK930" s="166"/>
    </row>
    <row r="931" spans="1:37" ht="21.75" customHeight="1">
      <c r="A931" s="166"/>
      <c r="B931" s="166"/>
      <c r="C931" s="166"/>
      <c r="D931" s="166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234"/>
      <c r="AH931" s="238"/>
      <c r="AI931" s="166"/>
      <c r="AJ931" s="166"/>
      <c r="AK931" s="166"/>
    </row>
    <row r="932" spans="1:37" ht="21.75" customHeight="1">
      <c r="A932" s="166"/>
      <c r="B932" s="166"/>
      <c r="C932" s="166"/>
      <c r="D932" s="166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234"/>
      <c r="AH932" s="238"/>
      <c r="AI932" s="166"/>
      <c r="AJ932" s="166"/>
      <c r="AK932" s="166"/>
    </row>
    <row r="933" spans="1:37" ht="21.75" customHeight="1">
      <c r="A933" s="166"/>
      <c r="B933" s="166"/>
      <c r="C933" s="166"/>
      <c r="D933" s="166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234"/>
      <c r="AH933" s="238"/>
      <c r="AI933" s="166"/>
      <c r="AJ933" s="166"/>
      <c r="AK933" s="166"/>
    </row>
    <row r="934" spans="1:37" ht="21.75" customHeight="1">
      <c r="A934" s="166"/>
      <c r="B934" s="166"/>
      <c r="C934" s="166"/>
      <c r="D934" s="166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234"/>
      <c r="AH934" s="238"/>
      <c r="AI934" s="166"/>
      <c r="AJ934" s="166"/>
      <c r="AK934" s="166"/>
    </row>
    <row r="935" spans="1:37" ht="21.75" customHeight="1">
      <c r="A935" s="166"/>
      <c r="B935" s="166"/>
      <c r="C935" s="166"/>
      <c r="D935" s="166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234"/>
      <c r="AH935" s="238"/>
      <c r="AI935" s="166"/>
      <c r="AJ935" s="166"/>
      <c r="AK935" s="166"/>
    </row>
    <row r="936" spans="1:37" ht="21.75" customHeight="1">
      <c r="A936" s="166"/>
      <c r="B936" s="166"/>
      <c r="C936" s="166"/>
      <c r="D936" s="166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234"/>
      <c r="AH936" s="238"/>
      <c r="AI936" s="166"/>
      <c r="AJ936" s="166"/>
      <c r="AK936" s="166"/>
    </row>
    <row r="937" spans="1:37" ht="21.75" customHeight="1">
      <c r="A937" s="166"/>
      <c r="B937" s="166"/>
      <c r="C937" s="166"/>
      <c r="D937" s="166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234"/>
      <c r="AH937" s="238"/>
      <c r="AI937" s="166"/>
      <c r="AJ937" s="166"/>
      <c r="AK937" s="166"/>
    </row>
    <row r="938" spans="1:37" ht="21.75" customHeight="1">
      <c r="A938" s="166"/>
      <c r="B938" s="166"/>
      <c r="C938" s="166"/>
      <c r="D938" s="166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234"/>
      <c r="AH938" s="238"/>
      <c r="AI938" s="166"/>
      <c r="AJ938" s="166"/>
      <c r="AK938" s="166"/>
    </row>
    <row r="939" spans="1:37" ht="21.75" customHeight="1">
      <c r="A939" s="166"/>
      <c r="B939" s="166"/>
      <c r="C939" s="166"/>
      <c r="D939" s="166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234"/>
      <c r="AH939" s="238"/>
      <c r="AI939" s="166"/>
      <c r="AJ939" s="166"/>
      <c r="AK939" s="166"/>
    </row>
    <row r="940" spans="1:37" ht="21.75" customHeight="1">
      <c r="A940" s="166"/>
      <c r="B940" s="166"/>
      <c r="C940" s="166"/>
      <c r="D940" s="166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234"/>
      <c r="AH940" s="238"/>
      <c r="AI940" s="166"/>
      <c r="AJ940" s="166"/>
      <c r="AK940" s="166"/>
    </row>
    <row r="941" spans="1:37" ht="21.75" customHeight="1">
      <c r="A941" s="166"/>
      <c r="B941" s="166"/>
      <c r="C941" s="166"/>
      <c r="D941" s="166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234"/>
      <c r="AH941" s="238"/>
      <c r="AI941" s="166"/>
      <c r="AJ941" s="166"/>
      <c r="AK941" s="166"/>
    </row>
    <row r="942" spans="1:37" ht="21.75" customHeight="1">
      <c r="A942" s="166"/>
      <c r="B942" s="166"/>
      <c r="C942" s="166"/>
      <c r="D942" s="166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234"/>
      <c r="AH942" s="238"/>
      <c r="AI942" s="166"/>
      <c r="AJ942" s="166"/>
      <c r="AK942" s="166"/>
    </row>
    <row r="943" spans="1:37" ht="21.75" customHeight="1">
      <c r="A943" s="166"/>
      <c r="B943" s="166"/>
      <c r="C943" s="166"/>
      <c r="D943" s="166"/>
      <c r="E943" s="166"/>
      <c r="F943" s="166"/>
      <c r="G943" s="166"/>
      <c r="H943" s="166"/>
      <c r="I943" s="166"/>
      <c r="J943" s="166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6"/>
      <c r="Y943" s="166"/>
      <c r="Z943" s="166"/>
      <c r="AA943" s="166"/>
      <c r="AB943" s="166"/>
      <c r="AC943" s="166"/>
      <c r="AD943" s="166"/>
      <c r="AE943" s="166"/>
      <c r="AF943" s="166"/>
      <c r="AG943" s="234"/>
      <c r="AH943" s="238"/>
      <c r="AI943" s="166"/>
      <c r="AJ943" s="166"/>
      <c r="AK943" s="166"/>
    </row>
    <row r="944" spans="1:37" ht="21.75" customHeight="1">
      <c r="A944" s="166"/>
      <c r="B944" s="166"/>
      <c r="C944" s="166"/>
      <c r="D944" s="166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234"/>
      <c r="AH944" s="238"/>
      <c r="AI944" s="166"/>
      <c r="AJ944" s="166"/>
      <c r="AK944" s="166"/>
    </row>
    <row r="945" spans="1:37" ht="21.75" customHeight="1">
      <c r="A945" s="166"/>
      <c r="B945" s="166"/>
      <c r="C945" s="166"/>
      <c r="D945" s="166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234"/>
      <c r="AH945" s="238"/>
      <c r="AI945" s="166"/>
      <c r="AJ945" s="166"/>
      <c r="AK945" s="166"/>
    </row>
    <row r="946" spans="1:37" ht="21.75" customHeight="1">
      <c r="A946" s="166"/>
      <c r="B946" s="166"/>
      <c r="C946" s="166"/>
      <c r="D946" s="166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234"/>
      <c r="AH946" s="238"/>
      <c r="AI946" s="166"/>
      <c r="AJ946" s="166"/>
      <c r="AK946" s="166"/>
    </row>
    <row r="947" spans="1:37" ht="21.75" customHeight="1">
      <c r="A947" s="166"/>
      <c r="B947" s="166"/>
      <c r="C947" s="166"/>
      <c r="D947" s="166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234"/>
      <c r="AH947" s="238"/>
      <c r="AI947" s="166"/>
      <c r="AJ947" s="166"/>
      <c r="AK947" s="166"/>
    </row>
    <row r="948" spans="1:37" ht="21.75" customHeight="1">
      <c r="A948" s="166"/>
      <c r="B948" s="166"/>
      <c r="C948" s="166"/>
      <c r="D948" s="166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234"/>
      <c r="AH948" s="238"/>
      <c r="AI948" s="166"/>
      <c r="AJ948" s="166"/>
      <c r="AK948" s="166"/>
    </row>
    <row r="949" spans="1:37" ht="21.75" customHeight="1">
      <c r="A949" s="166"/>
      <c r="B949" s="166"/>
      <c r="C949" s="166"/>
      <c r="D949" s="166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234"/>
      <c r="AH949" s="238"/>
      <c r="AI949" s="166"/>
      <c r="AJ949" s="166"/>
      <c r="AK949" s="166"/>
    </row>
    <row r="950" spans="1:37" ht="21.75" customHeight="1">
      <c r="A950" s="166"/>
      <c r="B950" s="166"/>
      <c r="C950" s="166"/>
      <c r="D950" s="166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234"/>
      <c r="AH950" s="238"/>
      <c r="AI950" s="166"/>
      <c r="AJ950" s="166"/>
      <c r="AK950" s="166"/>
    </row>
    <row r="951" spans="1:37" ht="21.75" customHeight="1">
      <c r="A951" s="166"/>
      <c r="B951" s="166"/>
      <c r="C951" s="166"/>
      <c r="D951" s="166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234"/>
      <c r="AH951" s="238"/>
      <c r="AI951" s="166"/>
      <c r="AJ951" s="166"/>
      <c r="AK951" s="166"/>
    </row>
    <row r="952" spans="1:37" ht="21.75" customHeight="1">
      <c r="A952" s="166"/>
      <c r="B952" s="166"/>
      <c r="C952" s="166"/>
      <c r="D952" s="166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234"/>
      <c r="AH952" s="238"/>
      <c r="AI952" s="166"/>
      <c r="AJ952" s="166"/>
      <c r="AK952" s="166"/>
    </row>
    <row r="953" spans="1:37" ht="21.75" customHeight="1">
      <c r="A953" s="166"/>
      <c r="B953" s="166"/>
      <c r="C953" s="166"/>
      <c r="D953" s="166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234"/>
      <c r="AH953" s="238"/>
      <c r="AI953" s="166"/>
      <c r="AJ953" s="166"/>
      <c r="AK953" s="166"/>
    </row>
    <row r="954" spans="1:37" ht="21.75" customHeight="1">
      <c r="A954" s="166"/>
      <c r="B954" s="166"/>
      <c r="C954" s="166"/>
      <c r="D954" s="166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234"/>
      <c r="AH954" s="238"/>
      <c r="AI954" s="166"/>
      <c r="AJ954" s="166"/>
      <c r="AK954" s="166"/>
    </row>
    <row r="955" spans="1:37" ht="21.75" customHeight="1">
      <c r="A955" s="166"/>
      <c r="B955" s="166"/>
      <c r="C955" s="166"/>
      <c r="D955" s="166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234"/>
      <c r="AH955" s="238"/>
      <c r="AI955" s="166"/>
      <c r="AJ955" s="166"/>
      <c r="AK955" s="166"/>
    </row>
    <row r="956" spans="1:37" ht="21.75" customHeight="1">
      <c r="A956" s="166"/>
      <c r="B956" s="166"/>
      <c r="C956" s="166"/>
      <c r="D956" s="166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234"/>
      <c r="AH956" s="238"/>
      <c r="AI956" s="166"/>
      <c r="AJ956" s="166"/>
      <c r="AK956" s="166"/>
    </row>
    <row r="957" spans="1:37" ht="21.75" customHeight="1">
      <c r="A957" s="166"/>
      <c r="B957" s="166"/>
      <c r="C957" s="166"/>
      <c r="D957" s="166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234"/>
      <c r="AH957" s="238"/>
      <c r="AI957" s="166"/>
      <c r="AJ957" s="166"/>
      <c r="AK957" s="166"/>
    </row>
    <row r="958" spans="1:37" ht="21.75" customHeight="1">
      <c r="A958" s="166"/>
      <c r="B958" s="166"/>
      <c r="C958" s="166"/>
      <c r="D958" s="166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234"/>
      <c r="AH958" s="238"/>
      <c r="AI958" s="166"/>
      <c r="AJ958" s="166"/>
      <c r="AK958" s="166"/>
    </row>
    <row r="959" spans="1:37" ht="21.75" customHeight="1">
      <c r="A959" s="166"/>
      <c r="B959" s="166"/>
      <c r="C959" s="166"/>
      <c r="D959" s="166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234"/>
      <c r="AH959" s="238"/>
      <c r="AI959" s="166"/>
      <c r="AJ959" s="166"/>
      <c r="AK959" s="166"/>
    </row>
    <row r="960" spans="1:37" ht="21.75" customHeight="1">
      <c r="A960" s="166"/>
      <c r="B960" s="166"/>
      <c r="C960" s="166"/>
      <c r="D960" s="166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234"/>
      <c r="AH960" s="238"/>
      <c r="AI960" s="166"/>
      <c r="AJ960" s="166"/>
      <c r="AK960" s="166"/>
    </row>
    <row r="961" spans="1:37" ht="21.75" customHeight="1">
      <c r="A961" s="166"/>
      <c r="B961" s="166"/>
      <c r="C961" s="166"/>
      <c r="D961" s="166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234"/>
      <c r="AH961" s="238"/>
      <c r="AI961" s="166"/>
      <c r="AJ961" s="166"/>
      <c r="AK961" s="166"/>
    </row>
    <row r="962" spans="1:37" ht="21.75" customHeight="1">
      <c r="A962" s="166"/>
      <c r="B962" s="166"/>
      <c r="C962" s="166"/>
      <c r="D962" s="166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234"/>
      <c r="AH962" s="238"/>
      <c r="AI962" s="166"/>
      <c r="AJ962" s="166"/>
      <c r="AK962" s="166"/>
    </row>
    <row r="963" spans="1:37" ht="21.75" customHeight="1">
      <c r="A963" s="166"/>
      <c r="B963" s="166"/>
      <c r="C963" s="166"/>
      <c r="D963" s="166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234"/>
      <c r="AH963" s="238"/>
      <c r="AI963" s="166"/>
      <c r="AJ963" s="166"/>
      <c r="AK963" s="166"/>
    </row>
    <row r="964" spans="1:37" ht="21.75" customHeight="1">
      <c r="A964" s="166"/>
      <c r="B964" s="166"/>
      <c r="C964" s="166"/>
      <c r="D964" s="166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234"/>
      <c r="AH964" s="238"/>
      <c r="AI964" s="166"/>
      <c r="AJ964" s="166"/>
      <c r="AK964" s="166"/>
    </row>
    <row r="965" spans="1:37" ht="21.75" customHeight="1">
      <c r="A965" s="166"/>
      <c r="B965" s="166"/>
      <c r="C965" s="166"/>
      <c r="D965" s="166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234"/>
      <c r="AH965" s="238"/>
      <c r="AI965" s="166"/>
      <c r="AJ965" s="166"/>
      <c r="AK965" s="166"/>
    </row>
    <row r="966" spans="1:37" ht="21.75" customHeight="1">
      <c r="A966" s="166"/>
      <c r="B966" s="166"/>
      <c r="C966" s="166"/>
      <c r="D966" s="166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234"/>
      <c r="AH966" s="238"/>
      <c r="AI966" s="166"/>
      <c r="AJ966" s="166"/>
      <c r="AK966" s="166"/>
    </row>
    <row r="967" spans="1:37" ht="21.75" customHeight="1">
      <c r="A967" s="166"/>
      <c r="B967" s="166"/>
      <c r="C967" s="166"/>
      <c r="D967" s="166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234"/>
      <c r="AH967" s="238"/>
      <c r="AI967" s="166"/>
      <c r="AJ967" s="166"/>
      <c r="AK967" s="166"/>
    </row>
    <row r="968" spans="1:37" ht="21.75" customHeight="1">
      <c r="A968" s="166"/>
      <c r="B968" s="166"/>
      <c r="C968" s="166"/>
      <c r="D968" s="166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234"/>
      <c r="AH968" s="238"/>
      <c r="AI968" s="166"/>
      <c r="AJ968" s="166"/>
      <c r="AK968" s="166"/>
    </row>
    <row r="969" spans="1:37" ht="21.75" customHeight="1">
      <c r="A969" s="166"/>
      <c r="B969" s="166"/>
      <c r="C969" s="166"/>
      <c r="D969" s="166"/>
      <c r="E969" s="166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234"/>
      <c r="AH969" s="238"/>
      <c r="AI969" s="166"/>
      <c r="AJ969" s="166"/>
      <c r="AK969" s="166"/>
    </row>
    <row r="970" spans="1:37" ht="21.75" customHeight="1">
      <c r="A970" s="166"/>
      <c r="B970" s="166"/>
      <c r="C970" s="166"/>
      <c r="D970" s="166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234"/>
      <c r="AH970" s="238"/>
      <c r="AI970" s="166"/>
      <c r="AJ970" s="166"/>
      <c r="AK970" s="166"/>
    </row>
    <row r="971" spans="1:37" ht="21.75" customHeight="1">
      <c r="A971" s="166"/>
      <c r="B971" s="166"/>
      <c r="C971" s="166"/>
      <c r="D971" s="166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234"/>
      <c r="AH971" s="238"/>
      <c r="AI971" s="166"/>
      <c r="AJ971" s="166"/>
      <c r="AK971" s="166"/>
    </row>
    <row r="972" spans="1:37" ht="21.75" customHeight="1">
      <c r="A972" s="166"/>
      <c r="B972" s="166"/>
      <c r="C972" s="166"/>
      <c r="D972" s="166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234"/>
      <c r="AH972" s="238"/>
      <c r="AI972" s="166"/>
      <c r="AJ972" s="166"/>
      <c r="AK972" s="166"/>
    </row>
    <row r="973" spans="1:37" ht="21.75" customHeight="1">
      <c r="A973" s="166"/>
      <c r="B973" s="166"/>
      <c r="C973" s="166"/>
      <c r="D973" s="166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234"/>
      <c r="AH973" s="238"/>
      <c r="AI973" s="166"/>
      <c r="AJ973" s="166"/>
      <c r="AK973" s="166"/>
    </row>
    <row r="974" spans="1:37" ht="21.75" customHeight="1">
      <c r="A974" s="166"/>
      <c r="B974" s="166"/>
      <c r="C974" s="166"/>
      <c r="D974" s="166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234"/>
      <c r="AH974" s="238"/>
      <c r="AI974" s="166"/>
      <c r="AJ974" s="166"/>
      <c r="AK974" s="166"/>
    </row>
    <row r="975" spans="1:37" ht="21.75" customHeight="1">
      <c r="A975" s="166"/>
      <c r="B975" s="166"/>
      <c r="C975" s="166"/>
      <c r="D975" s="166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234"/>
      <c r="AH975" s="238"/>
      <c r="AI975" s="166"/>
      <c r="AJ975" s="166"/>
      <c r="AK975" s="166"/>
    </row>
    <row r="976" spans="1:37" ht="21.75" customHeight="1">
      <c r="A976" s="166"/>
      <c r="B976" s="166"/>
      <c r="C976" s="166"/>
      <c r="D976" s="166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234"/>
      <c r="AH976" s="238"/>
      <c r="AI976" s="166"/>
      <c r="AJ976" s="166"/>
      <c r="AK976" s="166"/>
    </row>
    <row r="977" spans="1:37" ht="21.75" customHeight="1">
      <c r="A977" s="166"/>
      <c r="B977" s="166"/>
      <c r="C977" s="166"/>
      <c r="D977" s="166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234"/>
      <c r="AH977" s="238"/>
      <c r="AI977" s="166"/>
      <c r="AJ977" s="166"/>
      <c r="AK977" s="166"/>
    </row>
    <row r="978" spans="1:37" ht="21.75" customHeight="1">
      <c r="A978" s="166"/>
      <c r="B978" s="166"/>
      <c r="C978" s="166"/>
      <c r="D978" s="166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234"/>
      <c r="AH978" s="238"/>
      <c r="AI978" s="166"/>
      <c r="AJ978" s="166"/>
      <c r="AK978" s="166"/>
    </row>
    <row r="979" spans="1:37" ht="21.75" customHeight="1">
      <c r="A979" s="166"/>
      <c r="B979" s="166"/>
      <c r="C979" s="166"/>
      <c r="D979" s="166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234"/>
      <c r="AH979" s="238"/>
      <c r="AI979" s="166"/>
      <c r="AJ979" s="166"/>
      <c r="AK979" s="166"/>
    </row>
    <row r="980" spans="1:37" ht="21.75" customHeight="1">
      <c r="A980" s="166"/>
      <c r="B980" s="166"/>
      <c r="C980" s="166"/>
      <c r="D980" s="166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234"/>
      <c r="AH980" s="238"/>
      <c r="AI980" s="166"/>
      <c r="AJ980" s="166"/>
      <c r="AK980" s="166"/>
    </row>
    <row r="981" spans="1:37" ht="21.75" customHeight="1">
      <c r="A981" s="166"/>
      <c r="B981" s="166"/>
      <c r="C981" s="166"/>
      <c r="D981" s="166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234"/>
      <c r="AH981" s="238"/>
      <c r="AI981" s="166"/>
      <c r="AJ981" s="166"/>
      <c r="AK981" s="166"/>
    </row>
    <row r="982" spans="1:37" ht="21.75" customHeight="1">
      <c r="A982" s="166"/>
      <c r="B982" s="166"/>
      <c r="C982" s="166"/>
      <c r="D982" s="166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234"/>
      <c r="AH982" s="238"/>
      <c r="AI982" s="166"/>
      <c r="AJ982" s="166"/>
      <c r="AK982" s="166"/>
    </row>
    <row r="983" spans="1:37" ht="21.75" customHeight="1">
      <c r="A983" s="166"/>
      <c r="B983" s="166"/>
      <c r="C983" s="166"/>
      <c r="D983" s="166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234"/>
      <c r="AH983" s="238"/>
      <c r="AI983" s="166"/>
      <c r="AJ983" s="166"/>
      <c r="AK983" s="166"/>
    </row>
    <row r="984" spans="1:37" ht="21.75" customHeight="1">
      <c r="A984" s="166"/>
      <c r="B984" s="166"/>
      <c r="C984" s="166"/>
      <c r="D984" s="166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234"/>
      <c r="AH984" s="238"/>
      <c r="AI984" s="166"/>
      <c r="AJ984" s="166"/>
      <c r="AK984" s="166"/>
    </row>
    <row r="985" spans="1:37" ht="21.75" customHeight="1">
      <c r="A985" s="166"/>
      <c r="B985" s="166"/>
      <c r="C985" s="166"/>
      <c r="D985" s="166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234"/>
      <c r="AH985" s="238"/>
      <c r="AI985" s="166"/>
      <c r="AJ985" s="166"/>
      <c r="AK985" s="166"/>
    </row>
    <row r="986" spans="1:37" ht="21.75" customHeight="1">
      <c r="A986" s="166"/>
      <c r="B986" s="166"/>
      <c r="C986" s="166"/>
      <c r="D986" s="166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234"/>
      <c r="AH986" s="238"/>
      <c r="AI986" s="166"/>
      <c r="AJ986" s="166"/>
      <c r="AK986" s="166"/>
    </row>
    <row r="987" spans="1:37" ht="21.75" customHeight="1">
      <c r="A987" s="166"/>
      <c r="B987" s="166"/>
      <c r="C987" s="166"/>
      <c r="D987" s="166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234"/>
      <c r="AH987" s="238"/>
      <c r="AI987" s="166"/>
      <c r="AJ987" s="166"/>
      <c r="AK987" s="166"/>
    </row>
    <row r="988" spans="1:37" ht="21.75" customHeight="1">
      <c r="A988" s="166"/>
      <c r="B988" s="166"/>
      <c r="C988" s="166"/>
      <c r="D988" s="166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234"/>
      <c r="AH988" s="238"/>
      <c r="AI988" s="166"/>
      <c r="AJ988" s="166"/>
      <c r="AK988" s="166"/>
    </row>
    <row r="989" spans="1:37" ht="21.75" customHeight="1">
      <c r="A989" s="166"/>
      <c r="B989" s="166"/>
      <c r="C989" s="166"/>
      <c r="D989" s="166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234"/>
      <c r="AH989" s="238"/>
      <c r="AI989" s="166"/>
      <c r="AJ989" s="166"/>
      <c r="AK989" s="166"/>
    </row>
    <row r="990" spans="1:37" ht="21.75" customHeight="1">
      <c r="A990" s="166"/>
      <c r="B990" s="166"/>
      <c r="C990" s="166"/>
      <c r="D990" s="166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234"/>
      <c r="AH990" s="238"/>
      <c r="AI990" s="166"/>
      <c r="AJ990" s="166"/>
      <c r="AK990" s="166"/>
    </row>
    <row r="991" spans="1:37" ht="21.75" customHeight="1">
      <c r="A991" s="166"/>
      <c r="B991" s="166"/>
      <c r="C991" s="166"/>
      <c r="D991" s="166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234"/>
      <c r="AH991" s="238"/>
      <c r="AI991" s="166"/>
      <c r="AJ991" s="166"/>
      <c r="AK991" s="166"/>
    </row>
    <row r="992" spans="1:37" ht="21.75" customHeight="1">
      <c r="A992" s="166"/>
      <c r="B992" s="166"/>
      <c r="C992" s="166"/>
      <c r="D992" s="166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234"/>
      <c r="AH992" s="238"/>
      <c r="AI992" s="166"/>
      <c r="AJ992" s="166"/>
      <c r="AK992" s="166"/>
    </row>
    <row r="993" spans="1:37" ht="21.75" customHeight="1">
      <c r="A993" s="166"/>
      <c r="B993" s="166"/>
      <c r="C993" s="166"/>
      <c r="D993" s="166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234"/>
      <c r="AH993" s="238"/>
      <c r="AI993" s="166"/>
      <c r="AJ993" s="166"/>
      <c r="AK993" s="166"/>
    </row>
    <row r="994" spans="1:37" ht="21.75" customHeight="1">
      <c r="A994" s="166"/>
      <c r="B994" s="166"/>
      <c r="C994" s="166"/>
      <c r="D994" s="166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234"/>
      <c r="AH994" s="238"/>
      <c r="AI994" s="166"/>
      <c r="AJ994" s="166"/>
      <c r="AK994" s="166"/>
    </row>
    <row r="995" spans="1:37" ht="21.75" customHeight="1">
      <c r="A995" s="166"/>
      <c r="B995" s="166"/>
      <c r="C995" s="166"/>
      <c r="D995" s="166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234"/>
      <c r="AH995" s="238"/>
      <c r="AI995" s="166"/>
      <c r="AJ995" s="166"/>
      <c r="AK995" s="166"/>
    </row>
    <row r="996" spans="1:37" ht="21.75" customHeight="1">
      <c r="A996" s="166"/>
      <c r="B996" s="166"/>
      <c r="C996" s="166"/>
      <c r="D996" s="166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234"/>
      <c r="AH996" s="238"/>
      <c r="AI996" s="166"/>
      <c r="AJ996" s="166"/>
      <c r="AK996" s="166"/>
    </row>
    <row r="997" spans="1:37" ht="21.75" customHeight="1">
      <c r="A997" s="166"/>
      <c r="B997" s="166"/>
      <c r="C997" s="166"/>
      <c r="D997" s="166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234"/>
      <c r="AH997" s="238"/>
      <c r="AI997" s="166"/>
      <c r="AJ997" s="166"/>
      <c r="AK997" s="166"/>
    </row>
    <row r="998" spans="1:37" ht="21.75" customHeight="1">
      <c r="A998" s="166"/>
      <c r="B998" s="166"/>
      <c r="C998" s="166"/>
      <c r="D998" s="166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234"/>
      <c r="AH998" s="238"/>
      <c r="AI998" s="166"/>
      <c r="AJ998" s="166"/>
      <c r="AK998" s="166"/>
    </row>
    <row r="999" spans="1:37" ht="21.75" customHeight="1">
      <c r="A999" s="166"/>
      <c r="B999" s="166"/>
      <c r="C999" s="166"/>
      <c r="D999" s="166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234"/>
      <c r="AH999" s="238"/>
      <c r="AI999" s="166"/>
      <c r="AJ999" s="166"/>
      <c r="AK999" s="166"/>
    </row>
    <row r="1000" spans="1:37" ht="21.75" customHeight="1">
      <c r="A1000" s="166"/>
      <c r="B1000" s="166"/>
      <c r="C1000" s="166"/>
      <c r="D1000" s="166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234"/>
      <c r="AH1000" s="238"/>
      <c r="AI1000" s="166"/>
      <c r="AJ1000" s="166"/>
      <c r="AK1000" s="166"/>
    </row>
    <row r="1001" spans="1:37" ht="21.75" customHeight="1">
      <c r="A1001" s="166"/>
      <c r="B1001" s="166"/>
      <c r="C1001" s="166"/>
      <c r="D1001" s="166"/>
      <c r="E1001" s="166"/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234"/>
      <c r="AH1001" s="238"/>
      <c r="AI1001" s="166"/>
      <c r="AJ1001" s="166"/>
      <c r="AK1001" s="166"/>
    </row>
    <row r="1002" spans="1:37" ht="21.75" customHeight="1">
      <c r="A1002" s="166"/>
      <c r="B1002" s="166"/>
      <c r="C1002" s="166"/>
      <c r="D1002" s="166"/>
      <c r="E1002" s="166"/>
      <c r="F1002" s="166"/>
      <c r="G1002" s="166"/>
      <c r="H1002" s="166"/>
      <c r="I1002" s="166"/>
      <c r="J1002" s="166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234"/>
      <c r="AH1002" s="238"/>
      <c r="AI1002" s="166"/>
      <c r="AJ1002" s="166"/>
      <c r="AK1002" s="166"/>
    </row>
    <row r="1003" spans="1:37" ht="21.75" customHeight="1">
      <c r="A1003" s="166"/>
      <c r="B1003" s="166"/>
      <c r="C1003" s="166"/>
      <c r="D1003" s="166"/>
      <c r="E1003" s="166"/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234"/>
      <c r="AH1003" s="238"/>
      <c r="AI1003" s="166"/>
      <c r="AJ1003" s="166"/>
      <c r="AK1003" s="166"/>
    </row>
    <row r="1004" spans="1:37" ht="21.75" customHeight="1">
      <c r="A1004" s="166"/>
      <c r="B1004" s="166"/>
      <c r="C1004" s="166"/>
      <c r="D1004" s="166"/>
      <c r="E1004" s="166"/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234"/>
      <c r="AH1004" s="238"/>
      <c r="AI1004" s="166"/>
      <c r="AJ1004" s="166"/>
      <c r="AK1004" s="166"/>
    </row>
    <row r="1005" spans="1:37" ht="21.75" customHeight="1">
      <c r="A1005" s="166"/>
      <c r="B1005" s="166"/>
      <c r="C1005" s="166"/>
      <c r="D1005" s="166"/>
      <c r="E1005" s="166"/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234"/>
      <c r="AH1005" s="238"/>
      <c r="AI1005" s="166"/>
      <c r="AJ1005" s="166"/>
      <c r="AK1005" s="166"/>
    </row>
    <row r="1006" spans="1:37" ht="21.75" customHeight="1">
      <c r="A1006" s="166"/>
      <c r="B1006" s="166"/>
      <c r="C1006" s="166"/>
      <c r="D1006" s="166"/>
      <c r="E1006" s="166"/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234"/>
      <c r="AH1006" s="238"/>
      <c r="AI1006" s="166"/>
      <c r="AJ1006" s="166"/>
      <c r="AK1006" s="166"/>
    </row>
    <row r="1007" spans="1:37" ht="21.75" customHeight="1">
      <c r="A1007" s="166"/>
      <c r="B1007" s="166"/>
      <c r="C1007" s="166"/>
      <c r="D1007" s="166"/>
      <c r="E1007" s="166"/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234"/>
      <c r="AH1007" s="238"/>
      <c r="AI1007" s="166"/>
      <c r="AJ1007" s="166"/>
      <c r="AK1007" s="166"/>
    </row>
    <row r="1008" spans="1:37" ht="21.75" customHeight="1">
      <c r="A1008" s="166"/>
      <c r="B1008" s="166"/>
      <c r="C1008" s="166"/>
      <c r="D1008" s="166"/>
      <c r="E1008" s="166"/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6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234"/>
      <c r="AH1008" s="238"/>
      <c r="AI1008" s="166"/>
      <c r="AJ1008" s="166"/>
      <c r="AK1008" s="166"/>
    </row>
    <row r="1009" spans="1:37" ht="21.75" customHeight="1">
      <c r="A1009" s="166"/>
      <c r="B1009" s="166"/>
      <c r="C1009" s="166"/>
      <c r="D1009" s="166"/>
      <c r="E1009" s="166"/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6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234"/>
      <c r="AH1009" s="238"/>
      <c r="AI1009" s="166"/>
      <c r="AJ1009" s="166"/>
      <c r="AK1009" s="166"/>
    </row>
    <row r="1010" spans="1:37" ht="21.75" customHeight="1">
      <c r="A1010" s="166"/>
      <c r="B1010" s="166"/>
      <c r="C1010" s="166"/>
      <c r="D1010" s="166"/>
      <c r="E1010" s="166"/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6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234"/>
      <c r="AH1010" s="238"/>
      <c r="AI1010" s="166"/>
      <c r="AJ1010" s="166"/>
      <c r="AK1010" s="166"/>
    </row>
    <row r="1011" spans="1:37" ht="21.75" customHeight="1">
      <c r="A1011" s="166"/>
      <c r="B1011" s="166"/>
      <c r="C1011" s="166"/>
      <c r="D1011" s="166"/>
      <c r="E1011" s="166"/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6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234"/>
      <c r="AH1011" s="238"/>
      <c r="AI1011" s="166"/>
      <c r="AJ1011" s="166"/>
      <c r="AK1011" s="166"/>
    </row>
    <row r="1012" spans="1:37" ht="21.75" customHeight="1">
      <c r="A1012" s="166"/>
      <c r="B1012" s="166"/>
      <c r="C1012" s="166"/>
      <c r="D1012" s="166"/>
      <c r="E1012" s="166"/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6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234"/>
      <c r="AH1012" s="238"/>
      <c r="AI1012" s="166"/>
      <c r="AJ1012" s="166"/>
      <c r="AK1012" s="166"/>
    </row>
    <row r="1013" spans="1:37" ht="21.75" customHeight="1">
      <c r="A1013" s="166"/>
      <c r="B1013" s="166"/>
      <c r="C1013" s="166"/>
      <c r="D1013" s="166"/>
      <c r="E1013" s="166"/>
      <c r="F1013" s="166"/>
      <c r="G1013" s="166"/>
      <c r="H1013" s="166"/>
      <c r="I1013" s="166"/>
      <c r="J1013" s="166"/>
      <c r="K1013" s="166"/>
      <c r="L1013" s="166"/>
      <c r="M1013" s="166"/>
      <c r="N1013" s="166"/>
      <c r="O1013" s="166"/>
      <c r="P1013" s="166"/>
      <c r="Q1013" s="166"/>
      <c r="R1013" s="166"/>
      <c r="S1013" s="166"/>
      <c r="T1013" s="166"/>
      <c r="U1013" s="166"/>
      <c r="V1013" s="166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234"/>
      <c r="AH1013" s="238"/>
      <c r="AI1013" s="166"/>
      <c r="AJ1013" s="166"/>
      <c r="AK1013" s="166"/>
    </row>
    <row r="1014" spans="1:37" ht="21.75" customHeight="1">
      <c r="A1014" s="166"/>
      <c r="B1014" s="166"/>
      <c r="C1014" s="166"/>
      <c r="D1014" s="166"/>
      <c r="E1014" s="166"/>
      <c r="F1014" s="166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6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234"/>
      <c r="AH1014" s="238"/>
      <c r="AI1014" s="166"/>
      <c r="AJ1014" s="166"/>
      <c r="AK1014" s="166"/>
    </row>
    <row r="1015" spans="1:37" ht="21.75" customHeight="1">
      <c r="A1015" s="166"/>
      <c r="B1015" s="166"/>
      <c r="C1015" s="166"/>
      <c r="D1015" s="166"/>
      <c r="E1015" s="166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234"/>
      <c r="AH1015" s="238"/>
      <c r="AI1015" s="166"/>
      <c r="AJ1015" s="166"/>
      <c r="AK1015" s="166"/>
    </row>
    <row r="1016" spans="1:37" ht="21.75" customHeight="1">
      <c r="A1016" s="166"/>
      <c r="B1016" s="166"/>
      <c r="C1016" s="166"/>
      <c r="D1016" s="166"/>
      <c r="E1016" s="166"/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234"/>
      <c r="AH1016" s="238"/>
      <c r="AI1016" s="166"/>
      <c r="AJ1016" s="166"/>
      <c r="AK1016" s="166"/>
    </row>
    <row r="1017" spans="1:37" ht="21.75" customHeight="1">
      <c r="A1017" s="166"/>
      <c r="B1017" s="166"/>
      <c r="C1017" s="166"/>
      <c r="D1017" s="166"/>
      <c r="E1017" s="166"/>
      <c r="F1017" s="166"/>
      <c r="G1017" s="166"/>
      <c r="H1017" s="166"/>
      <c r="I1017" s="166"/>
      <c r="J1017" s="166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H1017" s="238"/>
      <c r="AI1017" s="166"/>
      <c r="AJ1017" s="166"/>
      <c r="AK1017" s="166"/>
    </row>
    <row r="1018" spans="1:37" ht="21.75" customHeight="1">
      <c r="A1018" s="166"/>
      <c r="B1018" s="166"/>
      <c r="C1018" s="166"/>
      <c r="D1018" s="166"/>
      <c r="E1018" s="166"/>
      <c r="F1018" s="166"/>
      <c r="G1018" s="166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H1018" s="238"/>
      <c r="AI1018" s="166"/>
      <c r="AJ1018" s="166"/>
      <c r="AK1018" s="166"/>
    </row>
  </sheetData>
  <sheetProtection algorithmName="SHA-512" hashValue="IoUM9rUnzlA5vBOrgh0+8zb0hZ4a29hMhy//Mwm9u9IXigL0j1xAL69gyTSOwK9ETM3NiH3NmON7mWCbsCRruA==" saltValue="dnlcAe2c3VIjaZijBrEiMw==" spinCount="100000" sheet="1" selectLockedCells="1"/>
  <dataConsolidate/>
  <mergeCells count="35">
    <mergeCell ref="B1:D1"/>
    <mergeCell ref="B3:D3"/>
    <mergeCell ref="B12:D12"/>
    <mergeCell ref="F12:J12"/>
    <mergeCell ref="B14:D14"/>
    <mergeCell ref="F14:J14"/>
    <mergeCell ref="T68:V68"/>
    <mergeCell ref="B70:D70"/>
    <mergeCell ref="F17:F20"/>
    <mergeCell ref="H19:P19"/>
    <mergeCell ref="AC17:AC20"/>
    <mergeCell ref="G19:G20"/>
    <mergeCell ref="T66:V66"/>
    <mergeCell ref="G17:AB18"/>
    <mergeCell ref="AC65:AC66"/>
    <mergeCell ref="Q19:S19"/>
    <mergeCell ref="T19:AB19"/>
    <mergeCell ref="B71:D76"/>
    <mergeCell ref="E71:G71"/>
    <mergeCell ref="E72:G72"/>
    <mergeCell ref="J71:L73"/>
    <mergeCell ref="B17:B20"/>
    <mergeCell ref="C17:C20"/>
    <mergeCell ref="D17:D20"/>
    <mergeCell ref="E17:E20"/>
    <mergeCell ref="Y10:Z10"/>
    <mergeCell ref="Y11:Z11"/>
    <mergeCell ref="AA6:AB6"/>
    <mergeCell ref="AA7:AB7"/>
    <mergeCell ref="Y9:Z9"/>
    <mergeCell ref="V7:W7"/>
    <mergeCell ref="T9:U9"/>
    <mergeCell ref="T10:U10"/>
    <mergeCell ref="T11:U11"/>
    <mergeCell ref="V6:W6"/>
  </mergeCells>
  <conditionalFormatting sqref="G21:G62">
    <cfRule type="containsText" dxfId="3" priority="4" stopIfTrue="1" operator="containsText" text="kg">
      <formula>NOT(ISERROR(SEARCH(("kg"),(#REF!))))</formula>
    </cfRule>
  </conditionalFormatting>
  <conditionalFormatting sqref="F21:F62">
    <cfRule type="containsText" dxfId="2" priority="3" stopIfTrue="1" operator="containsText" text="kg">
      <formula>NOT(ISERROR(SEARCH(("kg"),(#REF!))))</formula>
    </cfRule>
  </conditionalFormatting>
  <conditionalFormatting sqref="E21:E62">
    <cfRule type="containsText" dxfId="1" priority="7" stopIfTrue="1" operator="containsText" text="kg">
      <formula>NOT(ISERROR(SEARCH(("kg"),(#REF!))))</formula>
    </cfRule>
  </conditionalFormatting>
  <conditionalFormatting sqref="E21:E62">
    <cfRule type="containsText" dxfId="0" priority="13" stopIfTrue="1" operator="containsText" text="kg">
      <formula>NOT(ISERROR(SEARCH(("kg"),(#REF!))))</formula>
    </cfRule>
  </conditionalFormatting>
  <dataValidations count="1">
    <dataValidation type="list" allowBlank="1" showErrorMessage="1" sqref="H21:AB62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V52"/>
  <sheetViews>
    <sheetView showGridLines="0" showZeros="0" zoomScale="125" zoomScaleNormal="60" workbookViewId="0">
      <selection activeCell="I24" sqref="I24"/>
    </sheetView>
  </sheetViews>
  <sheetFormatPr baseColWidth="10" defaultColWidth="8.796875" defaultRowHeight="15"/>
  <cols>
    <col min="1" max="1" width="2.59765625" style="137" customWidth="1"/>
    <col min="2" max="2" width="5.3984375" style="137" customWidth="1"/>
    <col min="3" max="6" width="8.796875" style="137"/>
    <col min="7" max="7" width="13.3984375" style="137" customWidth="1"/>
    <col min="8" max="8" width="8.796875" style="137"/>
    <col min="9" max="9" width="15.19921875" style="137" customWidth="1"/>
    <col min="10" max="10" width="14.59765625" style="137" customWidth="1"/>
    <col min="11" max="11" width="14.3984375" style="137" customWidth="1"/>
    <col min="12" max="21" width="10.19921875" style="137" customWidth="1"/>
    <col min="22" max="16384" width="8.796875" style="137"/>
  </cols>
  <sheetData>
    <row r="1" spans="2:22" s="123" customFormat="1" ht="66" customHeight="1">
      <c r="B1" s="120" t="s">
        <v>118</v>
      </c>
      <c r="C1" s="121"/>
      <c r="D1" s="121"/>
      <c r="E1" s="122"/>
      <c r="F1" s="122"/>
      <c r="I1" s="663" t="s">
        <v>138</v>
      </c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</row>
    <row r="2" spans="2:22" s="123" customFormat="1">
      <c r="B2" s="124"/>
      <c r="C2" s="124"/>
      <c r="D2" s="124"/>
    </row>
    <row r="3" spans="2:22" s="123" customFormat="1" ht="36" customHeight="1">
      <c r="B3" s="664" t="s">
        <v>137</v>
      </c>
      <c r="C3" s="664"/>
      <c r="D3" s="664"/>
      <c r="E3" s="664"/>
      <c r="F3" s="664"/>
      <c r="G3" s="664"/>
    </row>
    <row r="4" spans="2:22" s="123" customFormat="1" ht="21">
      <c r="B4" s="665" t="s">
        <v>87</v>
      </c>
      <c r="C4" s="665"/>
      <c r="D4" s="665"/>
      <c r="E4" s="665"/>
      <c r="F4" s="665"/>
    </row>
    <row r="5" spans="2:22" s="123" customFormat="1" ht="21">
      <c r="B5" s="125" t="s">
        <v>6</v>
      </c>
      <c r="D5" s="303" t="s">
        <v>88</v>
      </c>
    </row>
    <row r="6" spans="2:22" s="123" customFormat="1" ht="21">
      <c r="B6" s="123" t="s">
        <v>119</v>
      </c>
      <c r="D6" s="303" t="s">
        <v>120</v>
      </c>
    </row>
    <row r="7" spans="2:22" s="123" customFormat="1"/>
    <row r="8" spans="2:22" s="123" customFormat="1"/>
    <row r="9" spans="2:22" s="123" customFormat="1">
      <c r="L9" s="126"/>
    </row>
    <row r="10" spans="2:22" s="123" customFormat="1" ht="16" thickBot="1"/>
    <row r="11" spans="2:22" s="123" customFormat="1" ht="27.75" customHeight="1" thickBot="1">
      <c r="C11" s="666" t="s">
        <v>40</v>
      </c>
      <c r="D11" s="667"/>
      <c r="E11" s="668">
        <f>Summary!$A$11</f>
        <v>0</v>
      </c>
      <c r="F11" s="669"/>
      <c r="G11" s="669"/>
      <c r="H11" s="669"/>
      <c r="I11" s="669"/>
      <c r="J11" s="669"/>
      <c r="K11" s="669"/>
      <c r="L11" s="669"/>
      <c r="M11" s="669"/>
      <c r="N11" s="669"/>
      <c r="O11" s="670"/>
      <c r="P11" s="127"/>
      <c r="Q11" s="128"/>
      <c r="R11" s="128"/>
      <c r="S11" s="128"/>
      <c r="T11" s="129"/>
      <c r="U11" s="129"/>
    </row>
    <row r="12" spans="2:22" s="123" customFormat="1"/>
    <row r="13" spans="2:22" s="123" customFormat="1" ht="19">
      <c r="E13" s="130" t="str">
        <f>IF(Summary!A11="","Please fill Federation Name (Summary Sheet)","")</f>
        <v>Please fill Federation Name (Summary Sheet)</v>
      </c>
    </row>
    <row r="14" spans="2:22" s="123" customFormat="1"/>
    <row r="15" spans="2:22" s="123" customFormat="1" ht="32.25" customHeight="1">
      <c r="B15" s="131" t="s">
        <v>9</v>
      </c>
      <c r="C15" s="671" t="s">
        <v>41</v>
      </c>
      <c r="D15" s="671"/>
      <c r="E15" s="671" t="s">
        <v>42</v>
      </c>
      <c r="F15" s="671"/>
      <c r="G15" s="671" t="s">
        <v>43</v>
      </c>
      <c r="H15" s="671"/>
      <c r="I15" s="132" t="s">
        <v>44</v>
      </c>
      <c r="J15" s="132" t="s">
        <v>45</v>
      </c>
      <c r="K15" s="132" t="s">
        <v>46</v>
      </c>
      <c r="L15" s="671" t="s">
        <v>47</v>
      </c>
      <c r="M15" s="671"/>
      <c r="N15" s="671" t="s">
        <v>48</v>
      </c>
      <c r="O15" s="671"/>
      <c r="P15" s="671" t="s">
        <v>49</v>
      </c>
      <c r="Q15" s="671"/>
      <c r="R15" s="671" t="s">
        <v>50</v>
      </c>
      <c r="S15" s="671"/>
      <c r="T15" s="671" t="s">
        <v>51</v>
      </c>
      <c r="U15" s="671"/>
    </row>
    <row r="16" spans="2:22" s="136" customFormat="1" ht="25" customHeight="1">
      <c r="B16" s="133">
        <v>1</v>
      </c>
      <c r="C16" s="661"/>
      <c r="D16" s="662"/>
      <c r="E16" s="660"/>
      <c r="F16" s="660"/>
      <c r="G16" s="660"/>
      <c r="H16" s="660"/>
      <c r="I16" s="134"/>
      <c r="J16" s="134"/>
      <c r="K16" s="134"/>
      <c r="L16" s="660"/>
      <c r="M16" s="660"/>
      <c r="N16" s="660"/>
      <c r="O16" s="660"/>
      <c r="P16" s="660"/>
      <c r="Q16" s="660"/>
      <c r="R16" s="659"/>
      <c r="S16" s="659"/>
      <c r="T16" s="659"/>
      <c r="U16" s="659"/>
      <c r="V16" s="135"/>
    </row>
    <row r="17" spans="2:21" s="136" customFormat="1" ht="25" customHeight="1">
      <c r="B17" s="133">
        <v>2</v>
      </c>
      <c r="C17" s="660"/>
      <c r="D17" s="660"/>
      <c r="E17" s="660"/>
      <c r="F17" s="660"/>
      <c r="G17" s="660"/>
      <c r="H17" s="660"/>
      <c r="I17" s="134"/>
      <c r="J17" s="134"/>
      <c r="K17" s="134"/>
      <c r="L17" s="660"/>
      <c r="M17" s="660"/>
      <c r="N17" s="660"/>
      <c r="O17" s="660"/>
      <c r="P17" s="660"/>
      <c r="Q17" s="660"/>
      <c r="R17" s="659"/>
      <c r="S17" s="659"/>
      <c r="T17" s="659"/>
      <c r="U17" s="659"/>
    </row>
    <row r="18" spans="2:21" s="136" customFormat="1" ht="25" customHeight="1">
      <c r="B18" s="133">
        <v>3</v>
      </c>
      <c r="C18" s="660"/>
      <c r="D18" s="660"/>
      <c r="E18" s="660"/>
      <c r="F18" s="660"/>
      <c r="G18" s="660"/>
      <c r="H18" s="660"/>
      <c r="I18" s="134"/>
      <c r="J18" s="134"/>
      <c r="K18" s="134"/>
      <c r="L18" s="660"/>
      <c r="M18" s="660"/>
      <c r="N18" s="660"/>
      <c r="O18" s="660"/>
      <c r="P18" s="660"/>
      <c r="Q18" s="660"/>
      <c r="R18" s="659"/>
      <c r="S18" s="659"/>
      <c r="T18" s="659"/>
      <c r="U18" s="659"/>
    </row>
    <row r="19" spans="2:21" s="136" customFormat="1" ht="25" customHeight="1">
      <c r="B19" s="133">
        <v>4</v>
      </c>
      <c r="C19" s="660"/>
      <c r="D19" s="660"/>
      <c r="E19" s="660"/>
      <c r="F19" s="660"/>
      <c r="G19" s="660"/>
      <c r="H19" s="660"/>
      <c r="I19" s="134"/>
      <c r="J19" s="134"/>
      <c r="K19" s="134"/>
      <c r="L19" s="660"/>
      <c r="M19" s="660"/>
      <c r="N19" s="660"/>
      <c r="O19" s="660"/>
      <c r="P19" s="660"/>
      <c r="Q19" s="660"/>
      <c r="R19" s="659"/>
      <c r="S19" s="659"/>
      <c r="T19" s="659"/>
      <c r="U19" s="659"/>
    </row>
    <row r="20" spans="2:21" s="136" customFormat="1" ht="25" customHeight="1">
      <c r="B20" s="133">
        <v>5</v>
      </c>
      <c r="C20" s="660"/>
      <c r="D20" s="660"/>
      <c r="E20" s="660"/>
      <c r="F20" s="660"/>
      <c r="G20" s="660"/>
      <c r="H20" s="660"/>
      <c r="I20" s="134"/>
      <c r="J20" s="134"/>
      <c r="K20" s="134"/>
      <c r="L20" s="660"/>
      <c r="M20" s="660"/>
      <c r="N20" s="660"/>
      <c r="O20" s="660"/>
      <c r="P20" s="660"/>
      <c r="Q20" s="660"/>
      <c r="R20" s="659"/>
      <c r="S20" s="659"/>
      <c r="T20" s="659"/>
      <c r="U20" s="659"/>
    </row>
    <row r="21" spans="2:21" s="136" customFormat="1" ht="25" customHeight="1">
      <c r="B21" s="133">
        <v>6</v>
      </c>
      <c r="C21" s="660"/>
      <c r="D21" s="660"/>
      <c r="E21" s="660"/>
      <c r="F21" s="660"/>
      <c r="G21" s="660"/>
      <c r="H21" s="660"/>
      <c r="I21" s="134"/>
      <c r="J21" s="134"/>
      <c r="K21" s="134"/>
      <c r="L21" s="660"/>
      <c r="M21" s="660"/>
      <c r="N21" s="660"/>
      <c r="O21" s="660"/>
      <c r="P21" s="660"/>
      <c r="Q21" s="660"/>
      <c r="R21" s="659"/>
      <c r="S21" s="659"/>
      <c r="T21" s="659"/>
      <c r="U21" s="659"/>
    </row>
    <row r="22" spans="2:21" s="136" customFormat="1" ht="25" customHeight="1">
      <c r="B22" s="133">
        <v>7</v>
      </c>
      <c r="C22" s="660"/>
      <c r="D22" s="660"/>
      <c r="E22" s="660"/>
      <c r="F22" s="660"/>
      <c r="G22" s="660"/>
      <c r="H22" s="660"/>
      <c r="I22" s="134"/>
      <c r="J22" s="134"/>
      <c r="K22" s="134"/>
      <c r="L22" s="660"/>
      <c r="M22" s="660"/>
      <c r="N22" s="660"/>
      <c r="O22" s="660"/>
      <c r="P22" s="660"/>
      <c r="Q22" s="660"/>
      <c r="R22" s="659"/>
      <c r="S22" s="659"/>
      <c r="T22" s="659"/>
      <c r="U22" s="659"/>
    </row>
    <row r="23" spans="2:21" s="136" customFormat="1" ht="25" customHeight="1">
      <c r="B23" s="133">
        <v>8</v>
      </c>
      <c r="C23" s="660"/>
      <c r="D23" s="660"/>
      <c r="E23" s="660"/>
      <c r="F23" s="660"/>
      <c r="G23" s="660"/>
      <c r="H23" s="660"/>
      <c r="I23" s="134"/>
      <c r="J23" s="134"/>
      <c r="K23" s="134"/>
      <c r="L23" s="660"/>
      <c r="M23" s="660"/>
      <c r="N23" s="660"/>
      <c r="O23" s="660"/>
      <c r="P23" s="660"/>
      <c r="Q23" s="660"/>
      <c r="R23" s="659"/>
      <c r="S23" s="659"/>
      <c r="T23" s="659"/>
      <c r="U23" s="659"/>
    </row>
    <row r="24" spans="2:21" s="136" customFormat="1" ht="25" customHeight="1">
      <c r="B24" s="133">
        <v>9</v>
      </c>
      <c r="C24" s="660"/>
      <c r="D24" s="660"/>
      <c r="E24" s="660"/>
      <c r="F24" s="660"/>
      <c r="G24" s="660"/>
      <c r="H24" s="660"/>
      <c r="I24" s="134"/>
      <c r="J24" s="134"/>
      <c r="K24" s="134"/>
      <c r="L24" s="660"/>
      <c r="M24" s="660"/>
      <c r="N24" s="660"/>
      <c r="O24" s="660"/>
      <c r="P24" s="660"/>
      <c r="Q24" s="660"/>
      <c r="R24" s="659"/>
      <c r="S24" s="659"/>
      <c r="T24" s="659"/>
      <c r="U24" s="659"/>
    </row>
    <row r="25" spans="2:21" s="136" customFormat="1" ht="25" customHeight="1">
      <c r="B25" s="133">
        <v>10</v>
      </c>
      <c r="C25" s="660"/>
      <c r="D25" s="660"/>
      <c r="E25" s="660"/>
      <c r="F25" s="660"/>
      <c r="G25" s="660"/>
      <c r="H25" s="660"/>
      <c r="I25" s="134"/>
      <c r="J25" s="134"/>
      <c r="K25" s="134"/>
      <c r="L25" s="660"/>
      <c r="M25" s="660"/>
      <c r="N25" s="660"/>
      <c r="O25" s="660"/>
      <c r="P25" s="660"/>
      <c r="Q25" s="660"/>
      <c r="R25" s="659"/>
      <c r="S25" s="659"/>
      <c r="T25" s="659"/>
      <c r="U25" s="659"/>
    </row>
    <row r="26" spans="2:21" s="136" customFormat="1" ht="25" customHeight="1">
      <c r="B26" s="133">
        <v>11</v>
      </c>
      <c r="C26" s="660"/>
      <c r="D26" s="660"/>
      <c r="E26" s="660"/>
      <c r="F26" s="660"/>
      <c r="G26" s="660"/>
      <c r="H26" s="660"/>
      <c r="I26" s="134"/>
      <c r="J26" s="134"/>
      <c r="K26" s="134"/>
      <c r="L26" s="660"/>
      <c r="M26" s="660"/>
      <c r="N26" s="660"/>
      <c r="O26" s="660"/>
      <c r="P26" s="660"/>
      <c r="Q26" s="660"/>
      <c r="R26" s="659"/>
      <c r="S26" s="659"/>
      <c r="T26" s="659"/>
      <c r="U26" s="659"/>
    </row>
    <row r="27" spans="2:21" s="136" customFormat="1" ht="25" customHeight="1">
      <c r="B27" s="133">
        <v>12</v>
      </c>
      <c r="C27" s="660"/>
      <c r="D27" s="660"/>
      <c r="E27" s="660"/>
      <c r="F27" s="660"/>
      <c r="G27" s="660"/>
      <c r="H27" s="660"/>
      <c r="I27" s="134"/>
      <c r="J27" s="134"/>
      <c r="K27" s="134"/>
      <c r="L27" s="660"/>
      <c r="M27" s="660"/>
      <c r="N27" s="660"/>
      <c r="O27" s="660"/>
      <c r="P27" s="660"/>
      <c r="Q27" s="660"/>
      <c r="R27" s="659"/>
      <c r="S27" s="659"/>
      <c r="T27" s="659"/>
      <c r="U27" s="659"/>
    </row>
    <row r="28" spans="2:21" s="136" customFormat="1" ht="25" customHeight="1">
      <c r="B28" s="133">
        <v>13</v>
      </c>
      <c r="C28" s="660"/>
      <c r="D28" s="660"/>
      <c r="E28" s="660"/>
      <c r="F28" s="660"/>
      <c r="G28" s="660"/>
      <c r="H28" s="660"/>
      <c r="I28" s="134"/>
      <c r="J28" s="134"/>
      <c r="K28" s="134"/>
      <c r="L28" s="660"/>
      <c r="M28" s="660"/>
      <c r="N28" s="660"/>
      <c r="O28" s="660"/>
      <c r="P28" s="660"/>
      <c r="Q28" s="660"/>
      <c r="R28" s="659"/>
      <c r="S28" s="659"/>
      <c r="T28" s="659"/>
      <c r="U28" s="659"/>
    </row>
    <row r="29" spans="2:21" s="136" customFormat="1" ht="25" customHeight="1">
      <c r="B29" s="133">
        <v>14</v>
      </c>
      <c r="C29" s="660"/>
      <c r="D29" s="660"/>
      <c r="E29" s="660"/>
      <c r="F29" s="660"/>
      <c r="G29" s="660"/>
      <c r="H29" s="660"/>
      <c r="I29" s="134"/>
      <c r="J29" s="134"/>
      <c r="K29" s="134"/>
      <c r="L29" s="660"/>
      <c r="M29" s="660"/>
      <c r="N29" s="660"/>
      <c r="O29" s="660"/>
      <c r="P29" s="660"/>
      <c r="Q29" s="660"/>
      <c r="R29" s="659"/>
      <c r="S29" s="659"/>
      <c r="T29" s="659"/>
      <c r="U29" s="659"/>
    </row>
    <row r="30" spans="2:21" s="136" customFormat="1" ht="25" customHeight="1">
      <c r="B30" s="133">
        <v>15</v>
      </c>
      <c r="C30" s="660"/>
      <c r="D30" s="660"/>
      <c r="E30" s="660"/>
      <c r="F30" s="660"/>
      <c r="G30" s="660"/>
      <c r="H30" s="660"/>
      <c r="I30" s="134"/>
      <c r="J30" s="134"/>
      <c r="K30" s="134"/>
      <c r="L30" s="660"/>
      <c r="M30" s="660"/>
      <c r="N30" s="660"/>
      <c r="O30" s="660"/>
      <c r="P30" s="660"/>
      <c r="Q30" s="660"/>
      <c r="R30" s="659"/>
      <c r="S30" s="659"/>
      <c r="T30" s="659"/>
      <c r="U30" s="659"/>
    </row>
    <row r="31" spans="2:21" s="136" customFormat="1" ht="25" customHeight="1">
      <c r="B31" s="133">
        <v>16</v>
      </c>
      <c r="C31" s="660"/>
      <c r="D31" s="660"/>
      <c r="E31" s="660"/>
      <c r="F31" s="660"/>
      <c r="G31" s="660"/>
      <c r="H31" s="660"/>
      <c r="I31" s="134"/>
      <c r="J31" s="134"/>
      <c r="K31" s="134"/>
      <c r="L31" s="660"/>
      <c r="M31" s="660"/>
      <c r="N31" s="660"/>
      <c r="O31" s="660"/>
      <c r="P31" s="660"/>
      <c r="Q31" s="660"/>
      <c r="R31" s="659"/>
      <c r="S31" s="659"/>
      <c r="T31" s="659"/>
      <c r="U31" s="659"/>
    </row>
    <row r="32" spans="2:21" s="136" customFormat="1" ht="25" customHeight="1">
      <c r="B32" s="133">
        <v>17</v>
      </c>
      <c r="C32" s="660"/>
      <c r="D32" s="660"/>
      <c r="E32" s="660"/>
      <c r="F32" s="660"/>
      <c r="G32" s="660"/>
      <c r="H32" s="660"/>
      <c r="I32" s="134"/>
      <c r="J32" s="134"/>
      <c r="K32" s="134"/>
      <c r="L32" s="660"/>
      <c r="M32" s="660"/>
      <c r="N32" s="660"/>
      <c r="O32" s="660"/>
      <c r="P32" s="660"/>
      <c r="Q32" s="660"/>
      <c r="R32" s="659"/>
      <c r="S32" s="659"/>
      <c r="T32" s="659"/>
      <c r="U32" s="659"/>
    </row>
    <row r="33" spans="2:21" s="136" customFormat="1" ht="25" customHeight="1">
      <c r="B33" s="133">
        <v>18</v>
      </c>
      <c r="C33" s="660"/>
      <c r="D33" s="660"/>
      <c r="E33" s="660"/>
      <c r="F33" s="660"/>
      <c r="G33" s="660"/>
      <c r="H33" s="660"/>
      <c r="I33" s="134"/>
      <c r="J33" s="134"/>
      <c r="K33" s="134"/>
      <c r="L33" s="660"/>
      <c r="M33" s="660"/>
      <c r="N33" s="660"/>
      <c r="O33" s="660"/>
      <c r="P33" s="660"/>
      <c r="Q33" s="660"/>
      <c r="R33" s="659"/>
      <c r="S33" s="659"/>
      <c r="T33" s="659"/>
      <c r="U33" s="659"/>
    </row>
    <row r="34" spans="2:21" s="136" customFormat="1" ht="25" customHeight="1">
      <c r="B34" s="133">
        <v>19</v>
      </c>
      <c r="C34" s="660"/>
      <c r="D34" s="660"/>
      <c r="E34" s="660"/>
      <c r="F34" s="660"/>
      <c r="G34" s="660"/>
      <c r="H34" s="660"/>
      <c r="I34" s="134"/>
      <c r="J34" s="134"/>
      <c r="K34" s="134"/>
      <c r="L34" s="660"/>
      <c r="M34" s="660"/>
      <c r="N34" s="660"/>
      <c r="O34" s="660"/>
      <c r="P34" s="660"/>
      <c r="Q34" s="660"/>
      <c r="R34" s="659"/>
      <c r="S34" s="659"/>
      <c r="T34" s="659"/>
      <c r="U34" s="659"/>
    </row>
    <row r="35" spans="2:21" s="136" customFormat="1" ht="25" customHeight="1">
      <c r="B35" s="133">
        <v>20</v>
      </c>
      <c r="C35" s="660"/>
      <c r="D35" s="660"/>
      <c r="E35" s="660"/>
      <c r="F35" s="660"/>
      <c r="G35" s="660"/>
      <c r="H35" s="660"/>
      <c r="I35" s="134"/>
      <c r="J35" s="134"/>
      <c r="K35" s="134"/>
      <c r="L35" s="660"/>
      <c r="M35" s="660"/>
      <c r="N35" s="660"/>
      <c r="O35" s="660"/>
      <c r="P35" s="660"/>
      <c r="Q35" s="660"/>
      <c r="R35" s="659"/>
      <c r="S35" s="659"/>
      <c r="T35" s="659"/>
      <c r="U35" s="659"/>
    </row>
    <row r="36" spans="2:21" s="136" customFormat="1" ht="25" customHeight="1">
      <c r="B36" s="133">
        <v>21</v>
      </c>
      <c r="C36" s="660"/>
      <c r="D36" s="660"/>
      <c r="E36" s="660"/>
      <c r="F36" s="660"/>
      <c r="G36" s="660"/>
      <c r="H36" s="660"/>
      <c r="I36" s="134"/>
      <c r="J36" s="134"/>
      <c r="K36" s="134"/>
      <c r="L36" s="660"/>
      <c r="M36" s="660"/>
      <c r="N36" s="660"/>
      <c r="O36" s="660"/>
      <c r="P36" s="660"/>
      <c r="Q36" s="660"/>
      <c r="R36" s="659"/>
      <c r="S36" s="659"/>
      <c r="T36" s="659"/>
      <c r="U36" s="659"/>
    </row>
    <row r="37" spans="2:21" s="136" customFormat="1" ht="25" customHeight="1">
      <c r="B37" s="133">
        <v>22</v>
      </c>
      <c r="C37" s="660"/>
      <c r="D37" s="660"/>
      <c r="E37" s="660"/>
      <c r="F37" s="660"/>
      <c r="G37" s="660"/>
      <c r="H37" s="660"/>
      <c r="I37" s="134"/>
      <c r="J37" s="134"/>
      <c r="K37" s="134"/>
      <c r="L37" s="660"/>
      <c r="M37" s="660"/>
      <c r="N37" s="660"/>
      <c r="O37" s="660"/>
      <c r="P37" s="660"/>
      <c r="Q37" s="660"/>
      <c r="R37" s="659"/>
      <c r="S37" s="659"/>
      <c r="T37" s="659"/>
      <c r="U37" s="659"/>
    </row>
    <row r="38" spans="2:21" s="136" customFormat="1" ht="25" customHeight="1">
      <c r="B38" s="133">
        <v>23</v>
      </c>
      <c r="C38" s="660"/>
      <c r="D38" s="660"/>
      <c r="E38" s="660"/>
      <c r="F38" s="660"/>
      <c r="G38" s="660"/>
      <c r="H38" s="660"/>
      <c r="I38" s="134"/>
      <c r="J38" s="134"/>
      <c r="K38" s="134"/>
      <c r="L38" s="660"/>
      <c r="M38" s="660"/>
      <c r="N38" s="660"/>
      <c r="O38" s="660"/>
      <c r="P38" s="660"/>
      <c r="Q38" s="660"/>
      <c r="R38" s="659"/>
      <c r="S38" s="659"/>
      <c r="T38" s="659"/>
      <c r="U38" s="659"/>
    </row>
    <row r="39" spans="2:21" s="136" customFormat="1" ht="25" customHeight="1">
      <c r="B39" s="133">
        <v>24</v>
      </c>
      <c r="C39" s="660"/>
      <c r="D39" s="660"/>
      <c r="E39" s="660"/>
      <c r="F39" s="660"/>
      <c r="G39" s="660"/>
      <c r="H39" s="660"/>
      <c r="I39" s="134"/>
      <c r="J39" s="134"/>
      <c r="K39" s="134"/>
      <c r="L39" s="660"/>
      <c r="M39" s="660"/>
      <c r="N39" s="660"/>
      <c r="O39" s="660"/>
      <c r="P39" s="660"/>
      <c r="Q39" s="660"/>
      <c r="R39" s="659"/>
      <c r="S39" s="659"/>
      <c r="T39" s="659"/>
      <c r="U39" s="659"/>
    </row>
    <row r="40" spans="2:21" s="136" customFormat="1" ht="25" customHeight="1">
      <c r="B40" s="133">
        <v>25</v>
      </c>
      <c r="C40" s="660"/>
      <c r="D40" s="660"/>
      <c r="E40" s="660"/>
      <c r="F40" s="660"/>
      <c r="G40" s="660"/>
      <c r="H40" s="660"/>
      <c r="I40" s="134"/>
      <c r="J40" s="134"/>
      <c r="K40" s="134"/>
      <c r="L40" s="660"/>
      <c r="M40" s="660"/>
      <c r="N40" s="660"/>
      <c r="O40" s="660"/>
      <c r="P40" s="660"/>
      <c r="Q40" s="660"/>
      <c r="R40" s="659"/>
      <c r="S40" s="659"/>
      <c r="T40" s="659"/>
      <c r="U40" s="659"/>
    </row>
    <row r="41" spans="2:21" s="136" customFormat="1" ht="25" customHeight="1">
      <c r="B41" s="133">
        <v>26</v>
      </c>
      <c r="C41" s="660"/>
      <c r="D41" s="660"/>
      <c r="E41" s="660"/>
      <c r="F41" s="660"/>
      <c r="G41" s="660"/>
      <c r="H41" s="660"/>
      <c r="I41" s="134"/>
      <c r="J41" s="134"/>
      <c r="K41" s="134"/>
      <c r="L41" s="660"/>
      <c r="M41" s="660"/>
      <c r="N41" s="660"/>
      <c r="O41" s="660"/>
      <c r="P41" s="660"/>
      <c r="Q41" s="660"/>
      <c r="R41" s="659"/>
      <c r="S41" s="659"/>
      <c r="T41" s="659"/>
      <c r="U41" s="659"/>
    </row>
    <row r="42" spans="2:21" s="136" customFormat="1" ht="25" customHeight="1">
      <c r="B42" s="133">
        <v>27</v>
      </c>
      <c r="C42" s="660"/>
      <c r="D42" s="660"/>
      <c r="E42" s="660"/>
      <c r="F42" s="660"/>
      <c r="G42" s="660"/>
      <c r="H42" s="660"/>
      <c r="I42" s="134"/>
      <c r="J42" s="134"/>
      <c r="K42" s="134"/>
      <c r="L42" s="660"/>
      <c r="M42" s="660"/>
      <c r="N42" s="660"/>
      <c r="O42" s="660"/>
      <c r="P42" s="660"/>
      <c r="Q42" s="660"/>
      <c r="R42" s="659"/>
      <c r="S42" s="659"/>
      <c r="T42" s="659"/>
      <c r="U42" s="659"/>
    </row>
    <row r="43" spans="2:21" s="136" customFormat="1" ht="25" customHeight="1">
      <c r="B43" s="133">
        <v>28</v>
      </c>
      <c r="C43" s="660"/>
      <c r="D43" s="660"/>
      <c r="E43" s="660"/>
      <c r="F43" s="660"/>
      <c r="G43" s="660"/>
      <c r="H43" s="660"/>
      <c r="I43" s="134"/>
      <c r="J43" s="134"/>
      <c r="K43" s="134"/>
      <c r="L43" s="660"/>
      <c r="M43" s="660"/>
      <c r="N43" s="660"/>
      <c r="O43" s="660"/>
      <c r="P43" s="660"/>
      <c r="Q43" s="660"/>
      <c r="R43" s="659"/>
      <c r="S43" s="659"/>
      <c r="T43" s="659"/>
      <c r="U43" s="659"/>
    </row>
    <row r="44" spans="2:21" s="136" customFormat="1" ht="25" customHeight="1">
      <c r="B44" s="133">
        <v>29</v>
      </c>
      <c r="C44" s="660"/>
      <c r="D44" s="660"/>
      <c r="E44" s="660"/>
      <c r="F44" s="660"/>
      <c r="G44" s="660"/>
      <c r="H44" s="660"/>
      <c r="I44" s="134"/>
      <c r="J44" s="134"/>
      <c r="K44" s="134"/>
      <c r="L44" s="660"/>
      <c r="M44" s="660"/>
      <c r="N44" s="660"/>
      <c r="O44" s="660"/>
      <c r="P44" s="660"/>
      <c r="Q44" s="660"/>
      <c r="R44" s="659"/>
      <c r="S44" s="659"/>
      <c r="T44" s="659"/>
      <c r="U44" s="659"/>
    </row>
    <row r="45" spans="2:21" s="136" customFormat="1" ht="25" customHeight="1">
      <c r="B45" s="133">
        <v>30</v>
      </c>
      <c r="C45" s="660"/>
      <c r="D45" s="660"/>
      <c r="E45" s="660"/>
      <c r="F45" s="660"/>
      <c r="G45" s="660"/>
      <c r="H45" s="660"/>
      <c r="I45" s="134"/>
      <c r="J45" s="134"/>
      <c r="K45" s="134"/>
      <c r="L45" s="660"/>
      <c r="M45" s="660"/>
      <c r="N45" s="660"/>
      <c r="O45" s="660"/>
      <c r="P45" s="660"/>
      <c r="Q45" s="660"/>
      <c r="R45" s="659"/>
      <c r="S45" s="659"/>
      <c r="T45" s="659"/>
      <c r="U45" s="659"/>
    </row>
    <row r="46" spans="2:21">
      <c r="B46" s="123"/>
    </row>
    <row r="47" spans="2:21">
      <c r="B47" s="123"/>
    </row>
    <row r="48" spans="2:21">
      <c r="B48" s="123"/>
      <c r="C48" s="285" t="s">
        <v>89</v>
      </c>
      <c r="D48" s="285"/>
      <c r="E48" s="285"/>
      <c r="F48" s="285"/>
      <c r="G48" s="285"/>
      <c r="H48" s="285"/>
      <c r="I48" s="285"/>
      <c r="J48" s="285"/>
      <c r="K48" s="285"/>
    </row>
    <row r="49" spans="2:19">
      <c r="B49" s="123"/>
    </row>
    <row r="50" spans="2:19" s="136" customFormat="1"/>
    <row r="51" spans="2:19" s="136" customFormat="1" ht="16">
      <c r="C51" s="138" t="s">
        <v>52</v>
      </c>
      <c r="D51" s="657">
        <f ca="1">NOW()</f>
        <v>45725.071026851852</v>
      </c>
      <c r="E51" s="657"/>
      <c r="K51" s="139" t="s">
        <v>53</v>
      </c>
      <c r="L51" s="658"/>
      <c r="M51" s="658"/>
      <c r="N51" s="658"/>
      <c r="O51" s="658"/>
      <c r="P51" s="658"/>
      <c r="Q51" s="658"/>
      <c r="R51" s="140"/>
      <c r="S51" s="140"/>
    </row>
    <row r="52" spans="2:19" s="136" customFormat="1"/>
  </sheetData>
  <sheetProtection algorithmName="SHA-512" hashValue="kVJOz6PdANdWanCH5iFxzjql2ryn5Frlz0HS/UJH99jlSfZSjSUOkoWtwf219rdvq8mWOrqQ881YZVa7JIeBdA==" saltValue="fBuPit+PD6c72Qtbp8Lt5g==" spinCount="100000" sheet="1" selectLockedCells="1"/>
  <mergeCells count="255">
    <mergeCell ref="I1:U1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300-000000000000}"/>
    <hyperlink ref="D6" r:id="rId2" xr:uid="{38513D93-D410-CA4F-ADCB-C02BCCE7587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G994"/>
  <sheetViews>
    <sheetView showGridLines="0" showZeros="0" view="pageBreakPreview" zoomScale="66" zoomScaleNormal="50" zoomScaleSheetLayoutView="90" workbookViewId="0">
      <selection activeCell="K24" sqref="K24"/>
    </sheetView>
  </sheetViews>
  <sheetFormatPr baseColWidth="10" defaultColWidth="14.3984375" defaultRowHeight="15" customHeight="1"/>
  <cols>
    <col min="1" max="1" width="2.796875" style="117" customWidth="1"/>
    <col min="2" max="2" width="23.19921875" customWidth="1"/>
    <col min="3" max="3" width="15" style="117" customWidth="1"/>
    <col min="4" max="4" width="16.59765625" customWidth="1"/>
    <col min="5" max="5" width="16.796875" customWidth="1"/>
    <col min="6" max="6" width="21.796875" customWidth="1"/>
    <col min="7" max="7" width="17.796875" style="148" customWidth="1"/>
    <col min="8" max="8" width="17.19921875" style="148" customWidth="1"/>
    <col min="9" max="9" width="15.796875" style="159" customWidth="1"/>
    <col min="10" max="10" width="15.796875" customWidth="1"/>
    <col min="11" max="12" width="15.796875" style="319" customWidth="1"/>
    <col min="13" max="13" width="15.796875" customWidth="1"/>
    <col min="14" max="14" width="16.3984375" customWidth="1"/>
    <col min="15" max="15" width="27.19921875" customWidth="1"/>
    <col min="16" max="16" width="2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2:33" ht="48.75" customHeight="1">
      <c r="B1" s="47"/>
      <c r="C1" s="47"/>
      <c r="D1" s="47"/>
      <c r="E1" s="47"/>
      <c r="F1" s="718"/>
      <c r="G1" s="718"/>
      <c r="H1" s="718"/>
      <c r="I1" s="718"/>
      <c r="J1" s="718"/>
      <c r="K1" s="718"/>
      <c r="L1" s="718"/>
      <c r="M1" s="718"/>
      <c r="N1" s="718"/>
      <c r="O1" s="301"/>
      <c r="P1" s="117"/>
      <c r="Q1" s="117"/>
      <c r="R1" s="48"/>
      <c r="S1" s="49"/>
      <c r="T1" s="49"/>
      <c r="U1" s="49"/>
      <c r="V1" s="49"/>
      <c r="W1" s="49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2:33" ht="24.75" customHeight="1">
      <c r="B2" s="47"/>
      <c r="C2" s="47"/>
      <c r="D2" s="47"/>
      <c r="E2" s="47"/>
      <c r="F2" s="719"/>
      <c r="G2" s="719"/>
      <c r="H2" s="719"/>
      <c r="I2" s="719"/>
      <c r="J2" s="719"/>
      <c r="K2" s="719"/>
      <c r="L2" s="719"/>
      <c r="M2" s="719"/>
      <c r="N2" s="719"/>
      <c r="O2" s="117"/>
      <c r="P2" s="117"/>
      <c r="Q2" s="117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2:33" ht="24.75" customHeight="1">
      <c r="B3" s="47"/>
      <c r="C3" s="47"/>
      <c r="D3" s="47"/>
      <c r="E3" s="47"/>
      <c r="F3" s="719"/>
      <c r="G3" s="719"/>
      <c r="H3" s="719"/>
      <c r="I3" s="719"/>
      <c r="J3" s="719"/>
      <c r="K3" s="719"/>
      <c r="L3" s="719"/>
      <c r="M3" s="719"/>
      <c r="N3" s="719"/>
      <c r="O3" s="117"/>
      <c r="P3" s="117"/>
      <c r="Q3" s="117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2:33" ht="24.75" customHeight="1">
      <c r="B4" s="47"/>
      <c r="C4" s="47"/>
      <c r="D4" s="47"/>
      <c r="E4" s="47"/>
      <c r="F4" s="719"/>
      <c r="G4" s="719"/>
      <c r="H4" s="719"/>
      <c r="I4" s="719"/>
      <c r="J4" s="719"/>
      <c r="K4" s="719"/>
      <c r="L4" s="719"/>
      <c r="M4" s="719"/>
      <c r="N4" s="719"/>
      <c r="O4" s="117"/>
      <c r="P4" s="117"/>
      <c r="Q4" s="117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2:33" ht="24.75" customHeight="1">
      <c r="B5" s="47"/>
      <c r="C5" s="47"/>
      <c r="D5" s="47"/>
      <c r="E5" s="47"/>
      <c r="F5" s="719"/>
      <c r="G5" s="719"/>
      <c r="H5" s="719"/>
      <c r="I5" s="719"/>
      <c r="J5" s="719"/>
      <c r="K5" s="719"/>
      <c r="L5" s="719"/>
      <c r="M5" s="719"/>
      <c r="N5" s="719"/>
      <c r="O5" s="117"/>
      <c r="P5" s="117"/>
      <c r="Q5" s="117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spans="2:33" ht="24.75" customHeight="1">
      <c r="B6" s="47"/>
      <c r="C6" s="47"/>
      <c r="D6" s="47"/>
      <c r="J6" s="117"/>
      <c r="M6" s="51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2:33" ht="24.75" customHeight="1">
      <c r="B7" s="52" t="s">
        <v>36</v>
      </c>
      <c r="C7" s="52"/>
      <c r="D7" s="52"/>
      <c r="E7" s="47"/>
      <c r="F7" s="48"/>
      <c r="G7" s="48"/>
      <c r="H7" s="48"/>
      <c r="I7" s="48"/>
      <c r="M7" s="706" t="s">
        <v>37</v>
      </c>
      <c r="N7" s="706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2:33" ht="24.75" customHeight="1">
      <c r="B8" s="54"/>
      <c r="C8" s="54"/>
      <c r="D8" s="54"/>
      <c r="E8" s="54"/>
      <c r="F8" s="53"/>
      <c r="G8" s="53"/>
      <c r="H8" s="53"/>
      <c r="I8" s="53"/>
      <c r="M8" s="500" t="s">
        <v>141</v>
      </c>
      <c r="N8" s="56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2:33" ht="32.25" customHeight="1">
      <c r="B9" s="715">
        <f>Summary!$A$11</f>
        <v>0</v>
      </c>
      <c r="C9" s="715"/>
      <c r="D9" s="715"/>
      <c r="E9" s="715"/>
      <c r="F9" s="715"/>
      <c r="G9" s="715"/>
      <c r="H9" s="715"/>
      <c r="I9" s="715"/>
      <c r="J9" s="271"/>
      <c r="K9" s="318"/>
      <c r="L9" s="318"/>
      <c r="M9" s="705" t="s">
        <v>38</v>
      </c>
      <c r="N9" s="705"/>
      <c r="O9" s="53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2:33" ht="24.75" customHeight="1">
      <c r="B10" s="715"/>
      <c r="C10" s="715"/>
      <c r="D10" s="715"/>
      <c r="E10" s="715"/>
      <c r="F10" s="715"/>
      <c r="G10" s="715"/>
      <c r="H10" s="715"/>
      <c r="I10" s="715"/>
      <c r="M10" s="55"/>
      <c r="N10" s="714"/>
      <c r="O10" s="714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2:33" s="117" customFormat="1" ht="24.75" customHeight="1">
      <c r="B11" s="715"/>
      <c r="C11" s="715"/>
      <c r="D11" s="715"/>
      <c r="E11" s="715"/>
      <c r="F11" s="715"/>
      <c r="G11" s="715"/>
      <c r="H11" s="715"/>
      <c r="I11" s="715"/>
      <c r="J11" s="55"/>
      <c r="K11" s="55"/>
      <c r="L11" s="55"/>
      <c r="M11" s="118"/>
      <c r="N11" s="11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2:33" s="74" customFormat="1" ht="24.75" customHeight="1" thickBot="1">
      <c r="B12" s="83"/>
      <c r="C12" s="83"/>
      <c r="D12" s="83"/>
      <c r="E12" s="84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8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2:33" s="74" customFormat="1" ht="39.75" customHeight="1" thickBot="1">
      <c r="B13" s="707" t="s">
        <v>139</v>
      </c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708"/>
      <c r="N13" s="708"/>
      <c r="O13" s="709"/>
      <c r="P13" s="82"/>
      <c r="Q13" s="82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</row>
    <row r="14" spans="2:33" ht="69" customHeight="1" thickBot="1">
      <c r="B14" s="716" t="s">
        <v>39</v>
      </c>
      <c r="C14" s="717"/>
      <c r="D14" s="506"/>
      <c r="E14" s="164">
        <v>45777</v>
      </c>
      <c r="F14" s="164">
        <v>45778</v>
      </c>
      <c r="G14" s="164">
        <v>45779</v>
      </c>
      <c r="H14" s="164">
        <v>45780</v>
      </c>
      <c r="I14" s="164">
        <v>45781</v>
      </c>
      <c r="J14" s="164">
        <v>45782</v>
      </c>
      <c r="K14" s="164">
        <v>45783</v>
      </c>
      <c r="L14" s="164">
        <v>45784</v>
      </c>
      <c r="M14" s="164">
        <v>45785</v>
      </c>
      <c r="N14" s="338" t="s">
        <v>67</v>
      </c>
      <c r="O14" s="272" t="s">
        <v>14</v>
      </c>
      <c r="P14" s="60"/>
      <c r="Q14" s="60"/>
      <c r="R14" s="76"/>
      <c r="S14" s="76"/>
      <c r="T14" s="76"/>
      <c r="U14" s="76"/>
      <c r="V14" s="76"/>
      <c r="W14" s="76"/>
      <c r="X14" s="5"/>
      <c r="Y14" s="5"/>
      <c r="Z14" s="5"/>
      <c r="AA14" s="5"/>
      <c r="AB14" s="5"/>
      <c r="AC14" s="5"/>
    </row>
    <row r="15" spans="2:33" ht="30" customHeight="1" thickBot="1">
      <c r="B15" s="712" t="str">
        <f>+'Hotel Competition Form'!U8</f>
        <v>Single</v>
      </c>
      <c r="C15" s="713"/>
      <c r="D15" s="68">
        <v>145</v>
      </c>
      <c r="E15" s="163">
        <f>'Hotel Competition Form'!R$80</f>
        <v>0</v>
      </c>
      <c r="F15" s="163">
        <f>'Hotel Competition Form'!S$80</f>
        <v>0</v>
      </c>
      <c r="G15" s="163">
        <f>'Hotel Competition Form'!T$80</f>
        <v>0</v>
      </c>
      <c r="H15" s="163">
        <f>'Hotel Competition Form'!U$80</f>
        <v>0</v>
      </c>
      <c r="I15" s="163">
        <f>'Hotel Competition Form'!V$80</f>
        <v>0</v>
      </c>
      <c r="J15" s="163">
        <f>'Hotel Competition Form'!W$80</f>
        <v>0</v>
      </c>
      <c r="K15" s="163">
        <f>'Hotel Competition Form'!X$80</f>
        <v>0</v>
      </c>
      <c r="L15" s="163">
        <f>'Hotel Competition Form'!Y$80</f>
        <v>0</v>
      </c>
      <c r="M15" s="163">
        <f>'Hotel Competition Form'!Z$80</f>
        <v>0</v>
      </c>
      <c r="N15" s="342">
        <f>SUM(E15:M15)</f>
        <v>0</v>
      </c>
      <c r="O15" s="69">
        <f>D15*N15</f>
        <v>0</v>
      </c>
      <c r="P15" s="60"/>
      <c r="Q15" s="60"/>
      <c r="R15" s="77"/>
      <c r="S15" s="78"/>
      <c r="T15" s="78"/>
      <c r="U15" s="78"/>
      <c r="V15" s="78"/>
      <c r="W15" s="76"/>
      <c r="X15" s="5"/>
      <c r="Y15" s="5"/>
      <c r="Z15" s="5"/>
      <c r="AA15" s="5"/>
      <c r="AB15" s="5"/>
      <c r="AC15" s="5"/>
    </row>
    <row r="16" spans="2:33" ht="30" customHeight="1" thickBot="1">
      <c r="B16" s="712" t="str">
        <f>+'Hotel Competition Form'!V8</f>
        <v>Twin</v>
      </c>
      <c r="C16" s="713"/>
      <c r="D16" s="68">
        <v>110</v>
      </c>
      <c r="E16" s="67">
        <f>'Hotel Competition Form'!R$82</f>
        <v>0</v>
      </c>
      <c r="F16" s="67">
        <f>'Hotel Competition Form'!S$82</f>
        <v>0</v>
      </c>
      <c r="G16" s="67">
        <f>'Hotel Competition Form'!T$82</f>
        <v>0</v>
      </c>
      <c r="H16" s="67">
        <f>'Hotel Competition Form'!U$82</f>
        <v>0</v>
      </c>
      <c r="I16" s="67">
        <f>'Hotel Competition Form'!V$82</f>
        <v>0</v>
      </c>
      <c r="J16" s="67">
        <f>'Hotel Competition Form'!W$82</f>
        <v>0</v>
      </c>
      <c r="K16" s="67">
        <f>'Hotel Competition Form'!X$82</f>
        <v>0</v>
      </c>
      <c r="L16" s="67">
        <f>'Hotel Competition Form'!Y$82</f>
        <v>0</v>
      </c>
      <c r="M16" s="67">
        <f>'Hotel Competition Form'!Z$82</f>
        <v>0</v>
      </c>
      <c r="N16" s="342">
        <f>SUM(E16:M16)</f>
        <v>0</v>
      </c>
      <c r="O16" s="69">
        <f>D16*N16</f>
        <v>0</v>
      </c>
      <c r="P16" s="60"/>
      <c r="Q16" s="60"/>
      <c r="R16" s="79"/>
      <c r="S16" s="80"/>
      <c r="T16" s="80"/>
      <c r="U16" s="80"/>
      <c r="V16" s="80"/>
      <c r="W16" s="76"/>
      <c r="X16" s="5"/>
      <c r="Y16" s="5"/>
      <c r="Z16" s="5"/>
      <c r="AA16" s="5"/>
      <c r="AB16" s="5"/>
      <c r="AC16" s="5"/>
    </row>
    <row r="17" spans="1:29" s="158" customFormat="1" ht="30" customHeight="1" thickBot="1">
      <c r="B17" s="264"/>
      <c r="C17" s="264"/>
      <c r="D17" s="265"/>
      <c r="E17" s="266"/>
      <c r="F17" s="266"/>
      <c r="G17" s="266"/>
      <c r="H17" s="266"/>
      <c r="I17" s="266"/>
      <c r="J17" s="266"/>
      <c r="K17" s="266"/>
      <c r="L17" s="266"/>
      <c r="M17" s="266"/>
      <c r="N17" s="342">
        <f>SUM(N15:N16)</f>
        <v>0</v>
      </c>
      <c r="O17" s="69">
        <f>SUM(O15:O16)</f>
        <v>0</v>
      </c>
      <c r="P17" s="60"/>
      <c r="Q17" s="60"/>
      <c r="R17" s="79"/>
      <c r="S17" s="80"/>
      <c r="T17" s="80"/>
      <c r="U17" s="80"/>
      <c r="V17" s="80"/>
      <c r="W17" s="76"/>
      <c r="X17" s="5"/>
      <c r="Y17" s="5"/>
      <c r="Z17" s="5"/>
      <c r="AA17" s="5"/>
      <c r="AB17" s="5"/>
      <c r="AC17" s="5"/>
    </row>
    <row r="18" spans="1:29" s="65" customFormat="1" ht="30" customHeight="1" thickBot="1">
      <c r="A18" s="117"/>
      <c r="B18" s="58"/>
      <c r="C18" s="58"/>
      <c r="D18" s="58"/>
      <c r="E18" s="54"/>
      <c r="F18" s="53"/>
      <c r="G18" s="53"/>
      <c r="H18" s="53"/>
      <c r="I18" s="53"/>
      <c r="J18" s="59"/>
      <c r="K18" s="59"/>
      <c r="L18" s="59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9" s="74" customFormat="1" ht="39.75" customHeight="1" thickBot="1">
      <c r="B19" s="707" t="s">
        <v>140</v>
      </c>
      <c r="C19" s="708"/>
      <c r="D19" s="708"/>
      <c r="E19" s="708"/>
      <c r="F19" s="708"/>
      <c r="G19" s="708"/>
      <c r="H19" s="708"/>
      <c r="I19" s="708"/>
      <c r="J19" s="708"/>
      <c r="K19" s="708"/>
      <c r="L19" s="708"/>
      <c r="M19" s="708"/>
      <c r="N19" s="708"/>
      <c r="O19" s="709"/>
      <c r="P19" s="82"/>
      <c r="Q19" s="82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</row>
    <row r="20" spans="1:29" s="148" customFormat="1" ht="58" customHeight="1" thickBot="1">
      <c r="B20" s="716" t="s">
        <v>78</v>
      </c>
      <c r="C20" s="717"/>
      <c r="D20" s="506"/>
      <c r="E20" s="164">
        <v>45777</v>
      </c>
      <c r="F20" s="164">
        <v>45778</v>
      </c>
      <c r="G20" s="164">
        <v>45779</v>
      </c>
      <c r="H20" s="164">
        <v>45780</v>
      </c>
      <c r="I20" s="164">
        <v>45781</v>
      </c>
      <c r="J20" s="164">
        <v>45782</v>
      </c>
      <c r="K20" s="164">
        <v>45783</v>
      </c>
      <c r="L20" s="164">
        <v>45784</v>
      </c>
      <c r="M20" s="164">
        <v>45785</v>
      </c>
      <c r="N20" s="339" t="s">
        <v>67</v>
      </c>
      <c r="O20" s="71" t="s">
        <v>14</v>
      </c>
      <c r="P20" s="60"/>
      <c r="Q20" s="60"/>
      <c r="R20" s="76"/>
      <c r="S20" s="76"/>
      <c r="T20" s="76"/>
      <c r="U20" s="76"/>
      <c r="V20" s="76"/>
      <c r="W20" s="76"/>
      <c r="X20" s="5"/>
      <c r="Y20" s="5"/>
      <c r="Z20" s="5"/>
      <c r="AA20" s="5"/>
      <c r="AB20" s="5"/>
      <c r="AC20" s="5"/>
    </row>
    <row r="21" spans="1:29" s="148" customFormat="1" ht="30" customHeight="1" thickBot="1">
      <c r="B21" s="712" t="str">
        <f>+'Hotel Competition Form'!U8</f>
        <v>Single</v>
      </c>
      <c r="C21" s="713"/>
      <c r="D21" s="68">
        <v>130</v>
      </c>
      <c r="E21" s="163">
        <f>+'Hotel Competition Form'!R$85</f>
        <v>0</v>
      </c>
      <c r="F21" s="163">
        <f>+'Hotel Competition Form'!S$85</f>
        <v>0</v>
      </c>
      <c r="G21" s="163">
        <f>+'Hotel Competition Form'!T$85</f>
        <v>0</v>
      </c>
      <c r="H21" s="163">
        <f>+'Hotel Competition Form'!U$85</f>
        <v>0</v>
      </c>
      <c r="I21" s="163">
        <f>+'Hotel Competition Form'!V$85</f>
        <v>0</v>
      </c>
      <c r="J21" s="163">
        <f>+'Hotel Competition Form'!W$85</f>
        <v>0</v>
      </c>
      <c r="K21" s="163">
        <f>+'Hotel Competition Form'!X$85</f>
        <v>0</v>
      </c>
      <c r="L21" s="163">
        <f>+'Hotel Competition Form'!Y$85</f>
        <v>0</v>
      </c>
      <c r="M21" s="163">
        <f>+'Hotel Competition Form'!Z$85</f>
        <v>0</v>
      </c>
      <c r="N21" s="342">
        <f>SUM(E21:M21)</f>
        <v>0</v>
      </c>
      <c r="O21" s="69">
        <f>D21*N21</f>
        <v>0</v>
      </c>
      <c r="P21" s="60"/>
      <c r="Q21" s="60"/>
      <c r="R21" s="77"/>
      <c r="S21" s="78"/>
      <c r="T21" s="78"/>
      <c r="U21" s="78"/>
      <c r="V21" s="78"/>
      <c r="W21" s="76"/>
      <c r="X21" s="5"/>
      <c r="Y21" s="5"/>
      <c r="Z21" s="5"/>
      <c r="AA21" s="5"/>
      <c r="AB21" s="5"/>
      <c r="AC21" s="5"/>
    </row>
    <row r="22" spans="1:29" s="148" customFormat="1" ht="30" customHeight="1" thickBot="1">
      <c r="B22" s="712" t="str">
        <f>+'Hotel Competition Form'!V8</f>
        <v>Twin</v>
      </c>
      <c r="C22" s="713"/>
      <c r="D22" s="68">
        <v>90</v>
      </c>
      <c r="E22" s="67">
        <f>+'Hotel Competition Form'!R$87</f>
        <v>0</v>
      </c>
      <c r="F22" s="67">
        <f>+'Hotel Competition Form'!S$87</f>
        <v>0</v>
      </c>
      <c r="G22" s="67">
        <f>+'Hotel Competition Form'!T$87</f>
        <v>0</v>
      </c>
      <c r="H22" s="67">
        <f>+'Hotel Competition Form'!U$87</f>
        <v>0</v>
      </c>
      <c r="I22" s="67">
        <f>+'Hotel Competition Form'!V$87</f>
        <v>0</v>
      </c>
      <c r="J22" s="67">
        <f>+'Hotel Competition Form'!W$87</f>
        <v>0</v>
      </c>
      <c r="K22" s="67">
        <f>+'Hotel Competition Form'!X$87</f>
        <v>0</v>
      </c>
      <c r="L22" s="67">
        <f>+'Hotel Competition Form'!Y$87</f>
        <v>0</v>
      </c>
      <c r="M22" s="67">
        <f>+'Hotel Competition Form'!Z$87</f>
        <v>0</v>
      </c>
      <c r="N22" s="342">
        <f>SUM(E22:M22)</f>
        <v>0</v>
      </c>
      <c r="O22" s="69">
        <f>D22*N22</f>
        <v>0</v>
      </c>
      <c r="P22" s="60"/>
      <c r="Q22" s="60"/>
      <c r="R22" s="79"/>
      <c r="S22" s="80"/>
      <c r="T22" s="80"/>
      <c r="U22" s="80"/>
      <c r="V22" s="80"/>
      <c r="W22" s="76"/>
      <c r="X22" s="5"/>
      <c r="Y22" s="5"/>
      <c r="Z22" s="5"/>
      <c r="AA22" s="5"/>
      <c r="AB22" s="5"/>
      <c r="AC22" s="5"/>
    </row>
    <row r="23" spans="1:29" s="158" customFormat="1" ht="30" customHeight="1" thickBot="1">
      <c r="B23" s="264"/>
      <c r="C23" s="264"/>
      <c r="D23" s="265"/>
      <c r="E23" s="266"/>
      <c r="F23" s="266"/>
      <c r="G23" s="266"/>
      <c r="H23" s="266"/>
      <c r="I23" s="266"/>
      <c r="J23" s="266"/>
      <c r="K23" s="266"/>
      <c r="L23" s="266"/>
      <c r="M23" s="266"/>
      <c r="N23" s="342">
        <f>SUM(N21:N22)</f>
        <v>0</v>
      </c>
      <c r="O23" s="69">
        <f>SUM(O21:O22)</f>
        <v>0</v>
      </c>
      <c r="P23" s="60"/>
      <c r="Q23" s="60"/>
      <c r="R23" s="79"/>
      <c r="S23" s="80"/>
      <c r="T23" s="80"/>
      <c r="U23" s="80"/>
      <c r="V23" s="80"/>
      <c r="W23" s="76"/>
      <c r="X23" s="5"/>
      <c r="Y23" s="5"/>
      <c r="Z23" s="5"/>
      <c r="AA23" s="5"/>
      <c r="AB23" s="5"/>
      <c r="AC23" s="5"/>
    </row>
    <row r="24" spans="1:29" s="148" customFormat="1" ht="30" customHeight="1">
      <c r="B24" s="58"/>
      <c r="C24" s="58"/>
      <c r="D24" s="58"/>
      <c r="E24" s="54"/>
      <c r="F24" s="53"/>
      <c r="G24" s="53"/>
      <c r="H24" s="53"/>
      <c r="I24" s="53"/>
      <c r="J24" s="59"/>
      <c r="K24" s="59"/>
      <c r="L24" s="5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9" s="74" customFormat="1" ht="39.75" hidden="1" customHeight="1" thickBot="1">
      <c r="B25" s="707" t="s">
        <v>126</v>
      </c>
      <c r="C25" s="708"/>
      <c r="D25" s="708"/>
      <c r="E25" s="708"/>
      <c r="F25" s="708"/>
      <c r="G25" s="708"/>
      <c r="H25" s="708"/>
      <c r="I25" s="708"/>
      <c r="J25" s="708"/>
      <c r="K25" s="708"/>
      <c r="L25" s="708"/>
      <c r="M25" s="708"/>
      <c r="N25" s="708"/>
      <c r="O25" s="709"/>
      <c r="P25" s="82"/>
      <c r="Q25" s="82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</row>
    <row r="26" spans="1:29" s="158" customFormat="1" ht="58" hidden="1" customHeight="1" thickBot="1">
      <c r="B26" s="716" t="s">
        <v>93</v>
      </c>
      <c r="C26" s="717"/>
      <c r="D26" s="506"/>
      <c r="E26" s="164">
        <v>45413</v>
      </c>
      <c r="F26" s="164">
        <v>45414</v>
      </c>
      <c r="G26" s="164">
        <v>45415</v>
      </c>
      <c r="H26" s="164">
        <v>45416</v>
      </c>
      <c r="I26" s="164">
        <v>45417</v>
      </c>
      <c r="J26" s="164">
        <v>45418</v>
      </c>
      <c r="K26" s="164">
        <v>45419</v>
      </c>
      <c r="L26" s="164">
        <v>45420</v>
      </c>
      <c r="M26" s="164">
        <v>45421</v>
      </c>
      <c r="N26" s="339" t="s">
        <v>67</v>
      </c>
      <c r="O26" s="71" t="s">
        <v>14</v>
      </c>
      <c r="P26" s="60"/>
      <c r="Q26" s="60"/>
      <c r="R26" s="76"/>
      <c r="S26" s="76"/>
      <c r="T26" s="76"/>
      <c r="U26" s="76"/>
      <c r="V26" s="76"/>
      <c r="W26" s="76"/>
      <c r="X26" s="5"/>
      <c r="Y26" s="5"/>
      <c r="Z26" s="5"/>
      <c r="AA26" s="5"/>
      <c r="AB26" s="5"/>
      <c r="AC26" s="5"/>
    </row>
    <row r="27" spans="1:29" s="158" customFormat="1" ht="30" hidden="1" customHeight="1" thickBot="1">
      <c r="B27" s="712" t="str">
        <f>+'Hotel Competition Form'!U8</f>
        <v>Single</v>
      </c>
      <c r="C27" s="713"/>
      <c r="D27" s="68"/>
      <c r="E27" s="67">
        <f>+'Hotel Competition Form'!R$90</f>
        <v>0</v>
      </c>
      <c r="F27" s="67">
        <f>+'Hotel Competition Form'!S$90</f>
        <v>0</v>
      </c>
      <c r="G27" s="67">
        <f>+'Hotel Competition Form'!T$90</f>
        <v>0</v>
      </c>
      <c r="H27" s="67">
        <f>+'Hotel Competition Form'!U$90</f>
        <v>0</v>
      </c>
      <c r="I27" s="67">
        <f>+'Hotel Competition Form'!V$90</f>
        <v>0</v>
      </c>
      <c r="J27" s="67">
        <f>+'Hotel Competition Form'!W$90</f>
        <v>0</v>
      </c>
      <c r="K27" s="67">
        <f>+'Hotel Competition Form'!X$90</f>
        <v>0</v>
      </c>
      <c r="L27" s="67">
        <f>+'Hotel Competition Form'!Y$90</f>
        <v>0</v>
      </c>
      <c r="M27" s="67">
        <f>+'Hotel Competition Form'!Z$90</f>
        <v>0</v>
      </c>
      <c r="N27" s="342">
        <f>SUM(E27:M27)</f>
        <v>0</v>
      </c>
      <c r="O27" s="69">
        <f>D27*N27</f>
        <v>0</v>
      </c>
      <c r="P27" s="60"/>
      <c r="Q27" s="60"/>
      <c r="R27" s="79"/>
      <c r="S27" s="80"/>
      <c r="T27" s="80"/>
      <c r="U27" s="80"/>
      <c r="V27" s="80"/>
      <c r="W27" s="76"/>
      <c r="X27" s="5"/>
      <c r="Y27" s="5"/>
      <c r="Z27" s="5"/>
      <c r="AA27" s="5"/>
      <c r="AB27" s="5"/>
      <c r="AC27" s="5"/>
    </row>
    <row r="28" spans="1:29" s="369" customFormat="1" ht="30" hidden="1" customHeight="1" thickBot="1">
      <c r="B28" s="712" t="str">
        <f>+'Hotel Competition Form'!V8</f>
        <v>Twin</v>
      </c>
      <c r="C28" s="713"/>
      <c r="D28" s="68"/>
      <c r="E28" s="67">
        <f>+'Hotel Competition Form'!R$92</f>
        <v>0</v>
      </c>
      <c r="F28" s="67">
        <f>+'Hotel Competition Form'!S$92</f>
        <v>0</v>
      </c>
      <c r="G28" s="67">
        <f>+'Hotel Competition Form'!T$92</f>
        <v>0</v>
      </c>
      <c r="H28" s="67">
        <f>+'Hotel Competition Form'!U$92</f>
        <v>0</v>
      </c>
      <c r="I28" s="67">
        <f>+'Hotel Competition Form'!V$92</f>
        <v>0</v>
      </c>
      <c r="J28" s="67">
        <f>+'Hotel Competition Form'!W$92</f>
        <v>0</v>
      </c>
      <c r="K28" s="67">
        <f>+'Hotel Competition Form'!X$92</f>
        <v>0</v>
      </c>
      <c r="L28" s="67">
        <f>+'Hotel Competition Form'!Y$92</f>
        <v>0</v>
      </c>
      <c r="M28" s="67">
        <f>+'Hotel Competition Form'!Z$92</f>
        <v>0</v>
      </c>
      <c r="N28" s="342">
        <f>SUM(E28:M28)</f>
        <v>0</v>
      </c>
      <c r="O28" s="69">
        <f>D28*N28</f>
        <v>0</v>
      </c>
      <c r="P28" s="60"/>
      <c r="Q28" s="60"/>
      <c r="R28" s="79"/>
      <c r="S28" s="80"/>
      <c r="T28" s="80"/>
      <c r="U28" s="80"/>
      <c r="V28" s="80"/>
      <c r="W28" s="76"/>
      <c r="X28" s="5"/>
      <c r="Y28" s="5"/>
      <c r="Z28" s="5"/>
      <c r="AA28" s="5"/>
      <c r="AB28" s="5"/>
      <c r="AC28" s="5"/>
    </row>
    <row r="29" spans="1:29" s="369" customFormat="1" ht="30" hidden="1" customHeight="1" thickBot="1">
      <c r="B29" s="712">
        <f>+'Hotel Competition Form'!W8</f>
        <v>0</v>
      </c>
      <c r="C29" s="713"/>
      <c r="D29" s="68">
        <v>60</v>
      </c>
      <c r="E29" s="380">
        <f>+'Hotel Competition Form'!R$94</f>
        <v>0</v>
      </c>
      <c r="F29" s="380">
        <f>+'Hotel Competition Form'!S$94</f>
        <v>0</v>
      </c>
      <c r="G29" s="380">
        <f>+'Hotel Competition Form'!T$94</f>
        <v>0</v>
      </c>
      <c r="H29" s="380">
        <f>+'Hotel Competition Form'!U$94</f>
        <v>0</v>
      </c>
      <c r="I29" s="380">
        <f>+'Hotel Competition Form'!V$94</f>
        <v>0</v>
      </c>
      <c r="J29" s="380">
        <f>+'Hotel Competition Form'!W$94</f>
        <v>0</v>
      </c>
      <c r="K29" s="380">
        <f>+'Hotel Competition Form'!X$94</f>
        <v>0</v>
      </c>
      <c r="L29" s="380">
        <f>+'Hotel Competition Form'!Y$94</f>
        <v>0</v>
      </c>
      <c r="M29" s="380">
        <f>+'Hotel Competition Form'!Z$94</f>
        <v>0</v>
      </c>
      <c r="N29" s="342">
        <f>SUM(E29:M29)</f>
        <v>0</v>
      </c>
      <c r="O29" s="69">
        <f>D29*N29</f>
        <v>0</v>
      </c>
      <c r="P29" s="60"/>
      <c r="Q29" s="60"/>
      <c r="R29" s="79"/>
      <c r="S29" s="80"/>
      <c r="T29" s="80"/>
      <c r="U29" s="80"/>
      <c r="V29" s="80"/>
      <c r="W29" s="76"/>
      <c r="X29" s="5"/>
      <c r="Y29" s="5"/>
      <c r="Z29" s="5"/>
      <c r="AA29" s="5"/>
      <c r="AB29" s="5"/>
      <c r="AC29" s="5"/>
    </row>
    <row r="30" spans="1:29" s="158" customFormat="1" ht="30" hidden="1" customHeight="1" thickBot="1">
      <c r="B30" s="264"/>
      <c r="C30" s="264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342">
        <f>SUM(N27:N29)</f>
        <v>0</v>
      </c>
      <c r="O30" s="69">
        <f>SUM(O27:O29)</f>
        <v>0</v>
      </c>
      <c r="P30" s="60"/>
      <c r="Q30" s="60"/>
      <c r="R30" s="79"/>
      <c r="S30" s="80"/>
      <c r="T30" s="80"/>
      <c r="U30" s="80"/>
      <c r="V30" s="80"/>
      <c r="W30" s="76"/>
      <c r="X30" s="5"/>
      <c r="Y30" s="5"/>
      <c r="Z30" s="5"/>
      <c r="AA30" s="5"/>
      <c r="AB30" s="5"/>
      <c r="AC30" s="5"/>
    </row>
    <row r="31" spans="1:29" s="158" customFormat="1" ht="30" customHeight="1" thickBot="1">
      <c r="B31" s="58"/>
      <c r="C31" s="58"/>
      <c r="D31" s="58"/>
      <c r="E31" s="54"/>
      <c r="F31" s="53"/>
      <c r="G31" s="53"/>
      <c r="H31" s="53"/>
      <c r="I31" s="53"/>
      <c r="J31" s="59"/>
      <c r="K31" s="59"/>
      <c r="L31" s="59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9" s="148" customFormat="1" ht="42" customHeight="1" thickBot="1">
      <c r="B32" s="707" t="s">
        <v>70</v>
      </c>
      <c r="C32" s="710"/>
      <c r="D32" s="710"/>
      <c r="E32" s="710"/>
      <c r="F32" s="711"/>
      <c r="G32" s="261"/>
      <c r="H32" s="503"/>
      <c r="I32" s="503"/>
      <c r="J32" s="503"/>
      <c r="K32" s="503"/>
      <c r="L32" s="503"/>
      <c r="M32" s="503"/>
      <c r="N32" s="48"/>
      <c r="R32" s="57"/>
      <c r="S32" s="57"/>
      <c r="T32" s="57"/>
      <c r="U32" s="57"/>
    </row>
    <row r="33" spans="2:28" s="148" customFormat="1" ht="59" customHeight="1" thickBot="1">
      <c r="B33" s="160"/>
      <c r="C33" s="161"/>
      <c r="D33" s="145" t="s">
        <v>56</v>
      </c>
      <c r="E33" s="340" t="s">
        <v>79</v>
      </c>
      <c r="F33" s="341" t="s">
        <v>80</v>
      </c>
      <c r="G33" s="262"/>
      <c r="H33" s="294"/>
      <c r="I33" s="295"/>
      <c r="J33" s="296"/>
      <c r="K33" s="682" t="s">
        <v>147</v>
      </c>
      <c r="L33" s="683"/>
      <c r="M33" s="682" t="s">
        <v>148</v>
      </c>
      <c r="N33" s="684"/>
      <c r="O33" s="504" t="s">
        <v>149</v>
      </c>
      <c r="P33" s="348"/>
      <c r="R33" s="57"/>
      <c r="S33" s="57"/>
      <c r="T33" s="57"/>
      <c r="U33" s="57"/>
    </row>
    <row r="34" spans="2:28" s="148" customFormat="1" ht="30" customHeight="1" thickBot="1">
      <c r="B34" s="722" t="s">
        <v>65</v>
      </c>
      <c r="C34" s="157" t="s">
        <v>71</v>
      </c>
      <c r="D34" s="68">
        <v>30</v>
      </c>
      <c r="E34" s="91">
        <f>+'Meals Form'!H82+'Meals Form'!I82+'Meals Form'!J82+'Meals Form'!K82+'Meals Form'!L82+'Meals Form'!M82+'Meals Form'!N82+'Meals Form'!O82+'Meals Form'!P82</f>
        <v>0</v>
      </c>
      <c r="F34" s="69">
        <f t="shared" ref="F34:F40" si="0">D34*E34</f>
        <v>0</v>
      </c>
      <c r="G34" s="263"/>
      <c r="H34" s="283"/>
      <c r="I34" s="674" t="s">
        <v>146</v>
      </c>
      <c r="J34" s="675"/>
      <c r="K34" s="726">
        <v>25</v>
      </c>
      <c r="L34" s="727"/>
      <c r="M34" s="733"/>
      <c r="N34" s="734"/>
      <c r="O34" s="731">
        <f>K34*M34</f>
        <v>0</v>
      </c>
      <c r="S34" s="57"/>
      <c r="T34" s="57"/>
      <c r="U34" s="57"/>
      <c r="V34" s="57"/>
    </row>
    <row r="35" spans="2:28" s="148" customFormat="1" ht="30" customHeight="1" thickBot="1">
      <c r="B35" s="723"/>
      <c r="C35" s="157" t="s">
        <v>72</v>
      </c>
      <c r="D35" s="68">
        <v>30</v>
      </c>
      <c r="E35" s="91">
        <f>+'Meals Form'!T82+'Meals Form'!U82+'Meals Form'!V82+'Meals Form'!W82+'Meals Form'!X82+'Meals Form'!Y82+'Meals Form'!Z82+'Meals Form'!AA82+'Meals Form'!AB82</f>
        <v>0</v>
      </c>
      <c r="F35" s="69">
        <f t="shared" si="0"/>
        <v>0</v>
      </c>
      <c r="G35" s="260"/>
      <c r="H35" s="283"/>
      <c r="I35" s="676"/>
      <c r="J35" s="677"/>
      <c r="K35" s="724"/>
      <c r="L35" s="728"/>
      <c r="M35" s="735"/>
      <c r="N35" s="736"/>
      <c r="O35" s="732"/>
      <c r="S35" s="57"/>
      <c r="T35" s="57"/>
      <c r="U35" s="57"/>
      <c r="V35" s="57"/>
    </row>
    <row r="36" spans="2:28" s="284" customFormat="1" ht="30" customHeight="1" thickBot="1">
      <c r="B36" s="722" t="s">
        <v>66</v>
      </c>
      <c r="C36" s="282" t="s">
        <v>71</v>
      </c>
      <c r="D36" s="68">
        <v>30</v>
      </c>
      <c r="E36" s="91">
        <f>+'Meals Form'!H85+'Meals Form'!I85+'Meals Form'!J85+'Meals Form'!K85+'Meals Form'!L85+'Meals Form'!M85+'Meals Form'!N85+'Meals Form'!O85+'Meals Form'!P85</f>
        <v>0</v>
      </c>
      <c r="F36" s="69">
        <f t="shared" si="0"/>
        <v>0</v>
      </c>
      <c r="G36" s="57"/>
      <c r="H36" s="283"/>
      <c r="I36" s="678" t="s">
        <v>150</v>
      </c>
      <c r="J36" s="679"/>
      <c r="K36" s="725">
        <v>30</v>
      </c>
      <c r="L36" s="729"/>
      <c r="M36" s="733"/>
      <c r="N36" s="734"/>
      <c r="O36" s="731">
        <f>K36*M36</f>
        <v>0</v>
      </c>
      <c r="P36" s="57"/>
      <c r="Q36" s="57"/>
      <c r="R36" s="57"/>
      <c r="S36" s="57"/>
      <c r="T36" s="57"/>
    </row>
    <row r="37" spans="2:28" s="284" customFormat="1" ht="30" customHeight="1" thickBot="1">
      <c r="B37" s="723"/>
      <c r="C37" s="282" t="s">
        <v>72</v>
      </c>
      <c r="D37" s="68">
        <v>30</v>
      </c>
      <c r="E37" s="91">
        <f>+'Meals Form'!T85+'Meals Form'!U85+'Meals Form'!V85+'Meals Form'!W85+'Meals Form'!X85+'Meals Form'!Y85+'Meals Form'!Z85+'Meals Form'!AA85+'Meals Form'!AB85</f>
        <v>0</v>
      </c>
      <c r="F37" s="69">
        <f t="shared" si="0"/>
        <v>0</v>
      </c>
      <c r="G37" s="57"/>
      <c r="H37" s="57"/>
      <c r="I37" s="680"/>
      <c r="J37" s="681"/>
      <c r="K37" s="724"/>
      <c r="L37" s="730"/>
      <c r="M37" s="735"/>
      <c r="N37" s="736"/>
      <c r="O37" s="732"/>
      <c r="R37" s="57"/>
      <c r="S37" s="57"/>
      <c r="T37" s="57"/>
      <c r="U37" s="57"/>
      <c r="V37" s="57"/>
    </row>
    <row r="38" spans="2:28" s="158" customFormat="1" ht="30" hidden="1" customHeight="1" thickBot="1">
      <c r="B38" s="722" t="s">
        <v>94</v>
      </c>
      <c r="C38" s="157" t="s">
        <v>71</v>
      </c>
      <c r="D38" s="68">
        <v>25</v>
      </c>
      <c r="E38" s="91">
        <f>+'Meals Form'!H88+'Meals Form'!I88+'Meals Form'!J88+'Meals Form'!K88+'Meals Form'!L88+'Meals Form'!M88+'Meals Form'!N88+'Meals Form'!O88+'Meals Form'!P88</f>
        <v>0</v>
      </c>
      <c r="F38" s="69">
        <f t="shared" si="0"/>
        <v>0</v>
      </c>
      <c r="G38" s="57"/>
      <c r="H38" s="283"/>
      <c r="I38" s="348"/>
      <c r="J38" s="348"/>
      <c r="K38" s="348"/>
      <c r="L38" s="348"/>
      <c r="M38" s="348"/>
      <c r="N38" s="720"/>
      <c r="O38" s="720"/>
      <c r="P38" s="57"/>
      <c r="Q38" s="57"/>
      <c r="R38" s="57"/>
      <c r="S38" s="57"/>
      <c r="T38" s="57"/>
    </row>
    <row r="39" spans="2:28" s="148" customFormat="1" ht="30" hidden="1" customHeight="1" thickBot="1">
      <c r="B39" s="723"/>
      <c r="C39" s="157" t="s">
        <v>72</v>
      </c>
      <c r="D39" s="68">
        <v>25</v>
      </c>
      <c r="E39" s="91">
        <f>+'Meals Form'!T88+'Meals Form'!U88+'Meals Form'!V88+'Meals Form'!W88+'Meals Form'!X88+'Meals Form'!Y88+'Meals Form'!Z88+'Meals Form'!AA88+'Meals Form'!AB88</f>
        <v>0</v>
      </c>
      <c r="F39" s="69">
        <f t="shared" si="0"/>
        <v>0</v>
      </c>
      <c r="G39" s="57"/>
      <c r="H39" s="57"/>
      <c r="I39" s="350"/>
      <c r="J39" s="107"/>
      <c r="K39" s="107"/>
      <c r="L39" s="348"/>
      <c r="M39" s="348"/>
      <c r="N39" s="720"/>
      <c r="O39" s="720"/>
      <c r="R39" s="57"/>
      <c r="S39" s="57"/>
      <c r="T39" s="57"/>
      <c r="U39" s="57"/>
      <c r="V39" s="57"/>
    </row>
    <row r="40" spans="2:28" s="158" customFormat="1" ht="30" hidden="1" customHeight="1" thickBot="1">
      <c r="B40" s="721" t="s">
        <v>77</v>
      </c>
      <c r="C40" s="711"/>
      <c r="D40" s="68">
        <v>25</v>
      </c>
      <c r="E40" s="91">
        <f>+'Meals Form'!Q82+'Meals Form'!R82+'Meals Form'!S82+'Meals Form'!Q85+'Meals Form'!R85+'Meals Form'!S85+'Meals Form'!Q88+'Meals Form'!R88+'Meals Form'!S88</f>
        <v>0</v>
      </c>
      <c r="F40" s="69">
        <f t="shared" si="0"/>
        <v>0</v>
      </c>
      <c r="G40" s="57"/>
      <c r="H40" s="57"/>
      <c r="I40" s="498"/>
      <c r="J40" s="498"/>
      <c r="K40" s="498"/>
      <c r="L40" s="498"/>
      <c r="M40" s="349"/>
      <c r="N40" s="737"/>
      <c r="O40" s="737"/>
      <c r="R40" s="57"/>
      <c r="S40" s="57"/>
      <c r="T40" s="57"/>
      <c r="U40" s="57"/>
      <c r="V40" s="57"/>
    </row>
    <row r="41" spans="2:28" s="158" customFormat="1" ht="30" customHeight="1" thickBot="1">
      <c r="B41" s="502"/>
      <c r="C41" s="685" t="s">
        <v>63</v>
      </c>
      <c r="D41" s="686"/>
      <c r="E41" s="91">
        <f>SUM(E34:E40)</f>
        <v>0</v>
      </c>
      <c r="F41" s="69">
        <f>SUM(F34:F40)</f>
        <v>0</v>
      </c>
      <c r="G41" s="57"/>
      <c r="H41" s="57"/>
      <c r="I41" s="738" t="s">
        <v>151</v>
      </c>
      <c r="J41" s="739"/>
      <c r="K41" s="739"/>
      <c r="L41" s="739"/>
      <c r="M41" s="739"/>
      <c r="N41" s="739"/>
      <c r="O41" s="740"/>
      <c r="R41" s="57"/>
      <c r="S41" s="57"/>
      <c r="T41" s="57"/>
      <c r="U41" s="57"/>
      <c r="V41" s="57"/>
    </row>
    <row r="42" spans="2:28" s="158" customFormat="1" ht="30" customHeight="1" thickBot="1">
      <c r="G42" s="57"/>
      <c r="I42" s="741"/>
      <c r="J42" s="742"/>
      <c r="K42" s="742"/>
      <c r="L42" s="742"/>
      <c r="M42" s="742"/>
      <c r="N42" s="742"/>
      <c r="O42" s="743"/>
      <c r="P42" s="48"/>
      <c r="Q42" s="57"/>
      <c r="R42" s="57"/>
      <c r="S42" s="57"/>
      <c r="T42" s="57"/>
      <c r="U42" s="57"/>
      <c r="V42" s="57"/>
      <c r="W42" s="57"/>
    </row>
    <row r="43" spans="2:28" s="158" customFormat="1" ht="30" customHeight="1">
      <c r="B43" s="274" t="s">
        <v>83</v>
      </c>
      <c r="G43" s="57"/>
      <c r="I43" s="498"/>
      <c r="J43" s="498"/>
      <c r="K43" s="498"/>
      <c r="L43" s="498"/>
      <c r="N43" s="48"/>
      <c r="O43" s="48"/>
      <c r="P43" s="48"/>
      <c r="Q43" s="57"/>
      <c r="R43" s="57"/>
      <c r="S43" s="57"/>
      <c r="T43" s="57"/>
      <c r="U43" s="57"/>
      <c r="V43" s="57"/>
      <c r="W43" s="57"/>
    </row>
    <row r="44" spans="2:28" s="158" customFormat="1" ht="30" customHeight="1" thickBot="1">
      <c r="B44" s="497">
        <f>Summary!A23</f>
        <v>0</v>
      </c>
      <c r="C44" s="497"/>
      <c r="D44" s="497"/>
      <c r="E44" s="497"/>
      <c r="F44" s="497"/>
      <c r="G44" s="497"/>
      <c r="H44" s="497"/>
      <c r="I44" s="498"/>
      <c r="J44" s="498"/>
      <c r="K44" s="498"/>
      <c r="L44" s="498"/>
      <c r="M44" s="355"/>
      <c r="N44" s="61"/>
      <c r="O44" s="48"/>
      <c r="P44" s="48"/>
      <c r="Q44" s="57"/>
      <c r="R44" s="57"/>
      <c r="S44" s="57"/>
      <c r="T44" s="57"/>
      <c r="U44" s="57"/>
      <c r="V44" s="57"/>
      <c r="W44" s="57"/>
    </row>
    <row r="45" spans="2:28" ht="32.25" customHeight="1" thickBot="1">
      <c r="B45" s="698"/>
      <c r="C45" s="698"/>
      <c r="D45" s="351"/>
      <c r="E45" s="501"/>
      <c r="F45" s="351"/>
      <c r="G45" s="351"/>
      <c r="H45" s="61"/>
      <c r="I45" s="688" t="s">
        <v>32</v>
      </c>
      <c r="J45" s="689"/>
      <c r="K45" s="689"/>
      <c r="L45" s="689"/>
      <c r="M45" s="690"/>
      <c r="N45" s="672">
        <f>SUM(O17,O23,O30,F41,O34,O36)</f>
        <v>0</v>
      </c>
      <c r="O45" s="673"/>
      <c r="P45" s="59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2:28" s="369" customFormat="1" ht="32.25" customHeight="1" thickBot="1">
      <c r="B46" s="370"/>
      <c r="C46" s="370"/>
      <c r="D46" s="351"/>
      <c r="E46" s="351"/>
      <c r="F46" s="351"/>
      <c r="G46" s="351"/>
      <c r="H46" s="61"/>
      <c r="I46" s="691"/>
      <c r="J46" s="692"/>
      <c r="K46" s="692"/>
      <c r="L46" s="692"/>
      <c r="M46" s="693"/>
      <c r="N46" s="672"/>
      <c r="O46" s="673"/>
      <c r="P46" s="59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2:28" s="369" customFormat="1" ht="32.25" customHeight="1">
      <c r="B47" s="456"/>
      <c r="C47" s="456"/>
      <c r="D47" s="351"/>
      <c r="E47" s="351"/>
      <c r="F47" s="351"/>
      <c r="G47" s="351"/>
      <c r="H47" s="61"/>
      <c r="I47" s="350" t="s">
        <v>35</v>
      </c>
      <c r="J47" s="107"/>
      <c r="K47" s="107"/>
      <c r="L47" s="348"/>
      <c r="M47" s="355"/>
      <c r="N47" s="62"/>
      <c r="O47" s="48"/>
      <c r="P47" s="59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2:28" s="369" customFormat="1" ht="32.25" customHeight="1">
      <c r="B48" s="456"/>
      <c r="C48" s="456"/>
      <c r="D48" s="351"/>
      <c r="E48" s="351"/>
      <c r="F48" s="351"/>
      <c r="G48" s="351"/>
      <c r="H48" s="61"/>
      <c r="I48" s="687" t="s">
        <v>55</v>
      </c>
      <c r="J48" s="687"/>
      <c r="K48" s="687"/>
      <c r="L48" s="687"/>
      <c r="M48" s="355"/>
      <c r="N48" s="62"/>
      <c r="O48" s="48"/>
      <c r="P48" s="59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s="369" customFormat="1" ht="32.25" customHeight="1">
      <c r="B49" s="456"/>
      <c r="C49" s="456"/>
      <c r="D49" s="351"/>
      <c r="E49" s="351"/>
      <c r="F49" s="351"/>
      <c r="G49" s="351"/>
      <c r="H49" s="61"/>
      <c r="I49" s="687"/>
      <c r="J49" s="687"/>
      <c r="K49" s="687"/>
      <c r="L49" s="687"/>
      <c r="M49" s="355"/>
      <c r="N49" s="62"/>
      <c r="O49" s="48"/>
      <c r="P49" s="59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s="369" customFormat="1" ht="32.25" customHeight="1">
      <c r="B50" s="456"/>
      <c r="C50" s="456"/>
      <c r="D50" s="351"/>
      <c r="E50" s="351"/>
      <c r="F50" s="351"/>
      <c r="G50" s="351"/>
      <c r="H50" s="61"/>
      <c r="I50" s="687"/>
      <c r="J50" s="687"/>
      <c r="K50" s="687"/>
      <c r="L50" s="687"/>
      <c r="M50" s="355"/>
      <c r="N50" s="62"/>
      <c r="O50" s="48"/>
      <c r="P50" s="59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s="369" customFormat="1" ht="32.25" customHeight="1">
      <c r="B51" s="475"/>
      <c r="C51" s="475"/>
      <c r="D51" s="351"/>
      <c r="E51" s="351"/>
      <c r="F51" s="351"/>
      <c r="G51" s="351"/>
      <c r="H51" s="61"/>
      <c r="I51" s="687"/>
      <c r="J51" s="687"/>
      <c r="K51" s="687"/>
      <c r="L51" s="687"/>
      <c r="M51" s="355"/>
      <c r="N51" s="62"/>
      <c r="O51" s="48"/>
      <c r="P51" s="59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s="369" customFormat="1" ht="32.25" customHeight="1">
      <c r="B52" s="475"/>
      <c r="C52" s="475"/>
      <c r="D52" s="351"/>
      <c r="E52" s="351"/>
      <c r="F52" s="351"/>
      <c r="G52" s="351"/>
      <c r="H52" s="61"/>
      <c r="I52" s="498"/>
      <c r="J52" s="498"/>
      <c r="K52" s="498"/>
      <c r="L52" s="498"/>
      <c r="M52" s="355"/>
      <c r="N52" s="62"/>
      <c r="O52" s="48"/>
      <c r="P52" s="59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s="369" customFormat="1" ht="32.25" customHeight="1">
      <c r="B53" s="475"/>
      <c r="C53" s="475"/>
      <c r="D53" s="351"/>
      <c r="E53" s="351"/>
      <c r="F53" s="351"/>
      <c r="G53" s="351"/>
      <c r="H53" s="61"/>
      <c r="I53" s="498"/>
      <c r="J53" s="498"/>
      <c r="K53" s="498"/>
      <c r="L53" s="498"/>
      <c r="M53" s="355" t="s">
        <v>103</v>
      </c>
      <c r="N53" s="62"/>
      <c r="O53" s="48"/>
      <c r="P53" s="59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spans="1:28" s="369" customFormat="1" ht="32.25" customHeight="1">
      <c r="B54" s="475"/>
      <c r="C54" s="475"/>
      <c r="D54" s="351"/>
      <c r="E54" s="351"/>
      <c r="F54" s="351"/>
      <c r="G54" s="351"/>
      <c r="H54" s="61"/>
      <c r="I54" s="498"/>
      <c r="J54" s="498"/>
      <c r="K54" s="498"/>
      <c r="L54" s="498"/>
      <c r="M54" s="355" t="s">
        <v>142</v>
      </c>
      <c r="N54" s="62"/>
      <c r="O54" s="48"/>
      <c r="P54" s="59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spans="1:28" s="369" customFormat="1" ht="32.25" customHeight="1">
      <c r="B55" s="475"/>
      <c r="C55" s="475"/>
      <c r="D55" s="351"/>
      <c r="E55" s="351"/>
      <c r="F55" s="351"/>
      <c r="G55" s="351"/>
      <c r="H55" s="61"/>
      <c r="I55" s="498"/>
      <c r="J55" s="498"/>
      <c r="K55" s="498"/>
      <c r="L55" s="498"/>
      <c r="M55" s="355"/>
      <c r="N55" s="62"/>
      <c r="O55" s="48"/>
      <c r="P55" s="59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spans="1:28" s="369" customFormat="1" ht="32.25" customHeight="1">
      <c r="B56" s="475"/>
      <c r="C56" s="475"/>
      <c r="D56" s="351"/>
      <c r="E56" s="351"/>
      <c r="F56" s="351"/>
      <c r="G56" s="351"/>
      <c r="H56" s="61"/>
      <c r="I56" s="498"/>
      <c r="J56" s="498"/>
      <c r="K56" s="498"/>
      <c r="L56" s="498"/>
      <c r="M56" s="355"/>
      <c r="N56" s="62"/>
      <c r="O56" s="48"/>
      <c r="P56" s="59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spans="1:28" s="369" customFormat="1" ht="32.25" customHeight="1">
      <c r="B57" s="475"/>
      <c r="C57" s="475"/>
      <c r="D57" s="351"/>
      <c r="E57" s="351"/>
      <c r="F57" s="351"/>
      <c r="G57" s="351"/>
      <c r="H57" s="61"/>
      <c r="I57" s="498"/>
      <c r="J57" s="498"/>
      <c r="K57" s="498"/>
      <c r="L57" s="498"/>
      <c r="M57" s="355"/>
      <c r="N57" s="62"/>
      <c r="O57" s="48"/>
      <c r="P57" s="59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28" s="369" customFormat="1" ht="32.25" customHeight="1">
      <c r="B58" s="370"/>
      <c r="C58" s="370"/>
      <c r="D58" s="351"/>
      <c r="E58" s="351"/>
      <c r="F58" s="351"/>
      <c r="G58" s="351"/>
      <c r="H58" s="61"/>
      <c r="I58" s="498"/>
      <c r="J58" s="498"/>
      <c r="K58" s="498"/>
      <c r="L58" s="498"/>
      <c r="M58" s="355"/>
      <c r="N58" s="62"/>
      <c r="O58" s="48"/>
      <c r="P58" s="59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8" s="369" customFormat="1" ht="32.25" customHeight="1">
      <c r="B59" s="698" t="s">
        <v>57</v>
      </c>
      <c r="C59" s="698"/>
      <c r="D59" s="351"/>
      <c r="E59" s="351"/>
      <c r="F59" s="351"/>
      <c r="G59" s="351"/>
      <c r="H59" s="61"/>
      <c r="I59" s="61"/>
      <c r="J59" s="61"/>
      <c r="K59" s="61"/>
      <c r="L59" s="355"/>
      <c r="M59" s="355"/>
      <c r="N59" s="107"/>
      <c r="O59" s="348"/>
      <c r="P59" s="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ht="24.75" customHeight="1">
      <c r="B60" s="696" t="s">
        <v>95</v>
      </c>
      <c r="C60" s="697"/>
      <c r="D60" s="702" t="s">
        <v>106</v>
      </c>
      <c r="E60" s="702"/>
      <c r="F60" s="702"/>
      <c r="G60" s="702"/>
      <c r="H60" s="702"/>
      <c r="I60" s="702"/>
      <c r="J60" s="61"/>
      <c r="K60" s="61"/>
      <c r="L60" s="498"/>
      <c r="M60" s="498"/>
      <c r="N60" s="498"/>
      <c r="O60" s="498"/>
      <c r="P60" s="59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1:28" s="323" customFormat="1" ht="24.75" customHeight="1">
      <c r="B61" s="696" t="s">
        <v>96</v>
      </c>
      <c r="C61" s="697"/>
      <c r="D61" s="702" t="s">
        <v>107</v>
      </c>
      <c r="E61" s="702"/>
      <c r="F61" s="702"/>
      <c r="G61" s="702"/>
      <c r="H61" s="702"/>
      <c r="I61" s="702"/>
      <c r="J61" s="61"/>
      <c r="K61" s="61"/>
      <c r="L61" s="498"/>
      <c r="M61" s="498"/>
      <c r="N61" s="498"/>
      <c r="O61" s="498"/>
      <c r="P61" s="59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spans="1:28" s="97" customFormat="1" ht="24.75" customHeight="1">
      <c r="A62" s="117"/>
      <c r="B62" s="696" t="s">
        <v>97</v>
      </c>
      <c r="C62" s="697"/>
      <c r="D62" s="702">
        <v>2001048461</v>
      </c>
      <c r="E62" s="702"/>
      <c r="F62" s="702"/>
      <c r="G62" s="702"/>
      <c r="H62" s="702"/>
      <c r="I62" s="702"/>
      <c r="J62" s="61"/>
      <c r="K62" s="61"/>
      <c r="L62" s="498"/>
      <c r="M62" s="498"/>
      <c r="N62" s="498"/>
      <c r="O62" s="498"/>
      <c r="P62" s="59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spans="1:28" s="97" customFormat="1" ht="24.75" customHeight="1">
      <c r="A63" s="117"/>
      <c r="B63" s="699" t="s">
        <v>98</v>
      </c>
      <c r="C63" s="700"/>
      <c r="D63" s="702" t="s">
        <v>108</v>
      </c>
      <c r="E63" s="702"/>
      <c r="F63" s="702"/>
      <c r="G63" s="702"/>
      <c r="H63" s="702"/>
      <c r="I63" s="702"/>
      <c r="J63" s="343"/>
      <c r="K63" s="343"/>
      <c r="L63" s="498"/>
      <c r="M63" s="498"/>
      <c r="N63" s="498"/>
      <c r="O63" s="499"/>
      <c r="P63" s="59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spans="1:28" ht="24.75" customHeight="1">
      <c r="B64" s="352" t="s">
        <v>101</v>
      </c>
      <c r="C64" s="353"/>
      <c r="D64" s="702" t="s">
        <v>109</v>
      </c>
      <c r="E64" s="702"/>
      <c r="F64" s="702"/>
      <c r="G64" s="702"/>
      <c r="H64" s="702"/>
      <c r="I64" s="702"/>
      <c r="J64" s="354"/>
      <c r="K64" s="354"/>
      <c r="L64" s="498"/>
      <c r="M64" s="498"/>
      <c r="N64" s="498"/>
      <c r="O64" s="498"/>
      <c r="P64" s="59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spans="2:31" ht="24.75" customHeight="1">
      <c r="B65" s="696" t="s">
        <v>99</v>
      </c>
      <c r="C65" s="697"/>
      <c r="D65" s="702" t="s">
        <v>102</v>
      </c>
      <c r="E65" s="702"/>
      <c r="F65" s="702"/>
      <c r="G65" s="702"/>
      <c r="H65" s="702"/>
      <c r="I65" s="702"/>
      <c r="J65" s="704"/>
      <c r="K65" s="704"/>
      <c r="L65" s="704"/>
      <c r="M65" s="48"/>
      <c r="N65" s="50"/>
      <c r="O65" s="48"/>
      <c r="P65" s="59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spans="2:31" ht="23" customHeight="1">
      <c r="B66" s="694" t="s">
        <v>110</v>
      </c>
      <c r="C66" s="695"/>
      <c r="D66" s="702" t="s">
        <v>111</v>
      </c>
      <c r="E66" s="702"/>
      <c r="F66" s="702"/>
      <c r="G66" s="702"/>
      <c r="H66" s="702"/>
      <c r="I66" s="702"/>
      <c r="J66" s="149"/>
      <c r="K66" s="317"/>
      <c r="L66" s="317"/>
      <c r="M66" s="96"/>
      <c r="N66" s="59"/>
      <c r="O66" s="48"/>
      <c r="P66" s="59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2:31" s="345" customFormat="1" ht="29" customHeight="1">
      <c r="B67" s="694" t="s">
        <v>112</v>
      </c>
      <c r="C67" s="695"/>
      <c r="D67" s="702" t="s">
        <v>113</v>
      </c>
      <c r="E67" s="702"/>
      <c r="F67" s="702"/>
      <c r="G67" s="702"/>
      <c r="H67" s="702"/>
      <c r="I67" s="702"/>
      <c r="J67" s="346"/>
      <c r="K67" s="343" t="s">
        <v>34</v>
      </c>
      <c r="L67" s="343"/>
      <c r="M67" s="57"/>
      <c r="N67" s="59"/>
      <c r="O67" s="48"/>
      <c r="P67" s="59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spans="2:31" s="345" customFormat="1" ht="23" customHeight="1">
      <c r="B68" s="694" t="s">
        <v>114</v>
      </c>
      <c r="C68" s="695"/>
      <c r="D68" s="702" t="s">
        <v>115</v>
      </c>
      <c r="E68" s="702"/>
      <c r="F68" s="702"/>
      <c r="G68" s="702"/>
      <c r="H68" s="702"/>
      <c r="I68" s="702"/>
      <c r="J68" s="346"/>
      <c r="K68" s="703" t="s">
        <v>144</v>
      </c>
      <c r="L68" s="703"/>
      <c r="M68" s="703"/>
      <c r="N68" s="701" t="s">
        <v>31</v>
      </c>
      <c r="O68" s="701"/>
      <c r="P68" s="59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spans="2:31" s="345" customFormat="1" ht="23" customHeight="1">
      <c r="B69" s="694" t="s">
        <v>100</v>
      </c>
      <c r="C69" s="695"/>
      <c r="D69" s="702" t="s">
        <v>143</v>
      </c>
      <c r="E69" s="702"/>
      <c r="F69" s="702"/>
      <c r="G69" s="702"/>
      <c r="H69" s="702"/>
      <c r="I69" s="702"/>
      <c r="J69" s="346"/>
      <c r="K69" s="703" t="s">
        <v>145</v>
      </c>
      <c r="L69" s="703"/>
      <c r="M69" s="703"/>
      <c r="N69" s="701" t="s">
        <v>33</v>
      </c>
      <c r="O69" s="701"/>
      <c r="P69" s="5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spans="2:31" ht="25.5" customHeight="1">
      <c r="B70" s="153"/>
      <c r="C70" s="153"/>
      <c r="D70" s="153"/>
      <c r="E70" s="153"/>
      <c r="F70" s="48"/>
      <c r="G70" s="48"/>
      <c r="I70" s="162"/>
      <c r="J70" s="149"/>
      <c r="K70" s="317"/>
      <c r="L70" s="317"/>
      <c r="M70" s="96"/>
      <c r="N70" s="59"/>
      <c r="O70" s="48"/>
      <c r="P70" s="59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spans="2:31" ht="31.5" customHeight="1">
      <c r="B71" s="47"/>
      <c r="C71" s="47"/>
      <c r="D71" s="47"/>
      <c r="E71" s="48"/>
      <c r="F71" s="48"/>
      <c r="G71" s="48"/>
      <c r="I71" s="162"/>
      <c r="M71" s="62"/>
      <c r="N71" s="59"/>
      <c r="O71" s="48"/>
      <c r="P71" s="59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spans="2:31" ht="24.75" customHeight="1">
      <c r="B72" s="47"/>
      <c r="C72" s="47"/>
      <c r="D72" s="47"/>
      <c r="E72" s="47"/>
      <c r="F72" s="48"/>
      <c r="G72" s="48"/>
      <c r="J72" s="62"/>
      <c r="K72" s="62"/>
      <c r="L72" s="62"/>
      <c r="M72" s="62"/>
      <c r="N72" s="63"/>
      <c r="O72" s="48"/>
      <c r="P72" s="59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spans="2:31" ht="24.75" customHeight="1">
      <c r="B73" s="47"/>
      <c r="C73" s="47"/>
      <c r="D73" s="47"/>
      <c r="E73" s="47"/>
      <c r="F73" s="48"/>
      <c r="G73" s="48"/>
      <c r="H73" s="48"/>
      <c r="I73" s="48"/>
      <c r="J73" s="48"/>
      <c r="K73" s="48"/>
      <c r="L73" s="48"/>
      <c r="M73" s="48"/>
      <c r="N73" s="63"/>
      <c r="O73" s="48"/>
      <c r="P73" s="59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spans="2:31" ht="24.75" customHeight="1">
      <c r="B74" s="47"/>
      <c r="C74" s="47"/>
      <c r="D74" s="47"/>
      <c r="E74" s="47"/>
      <c r="F74" s="48"/>
      <c r="G74" s="48"/>
      <c r="H74" s="48"/>
      <c r="I74" s="48"/>
      <c r="J74" s="48"/>
      <c r="K74" s="48"/>
      <c r="L74" s="48"/>
      <c r="M74" s="48"/>
      <c r="N74" s="64"/>
      <c r="O74" s="48"/>
      <c r="P74" s="59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spans="2:31" ht="24.75" customHeight="1">
      <c r="B75" s="47"/>
      <c r="C75" s="47"/>
      <c r="D75" s="47"/>
      <c r="E75" s="47"/>
      <c r="F75" s="48"/>
      <c r="G75" s="48"/>
      <c r="H75" s="48"/>
      <c r="I75" s="48"/>
      <c r="J75" s="48"/>
      <c r="K75" s="48"/>
      <c r="L75" s="48"/>
      <c r="M75" s="48"/>
      <c r="N75" s="64"/>
      <c r="O75" s="48"/>
      <c r="P75" s="59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spans="2:31" ht="24.75" customHeight="1">
      <c r="B76" s="47"/>
      <c r="C76" s="47"/>
      <c r="D76" s="47"/>
      <c r="E76" s="47"/>
      <c r="F76" s="48"/>
      <c r="G76" s="48"/>
      <c r="H76" s="48"/>
      <c r="I76" s="48"/>
      <c r="J76" s="48"/>
      <c r="K76" s="48"/>
      <c r="L76" s="48"/>
      <c r="M76" s="48"/>
      <c r="N76" s="64"/>
      <c r="O76" s="48"/>
      <c r="P76" s="59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spans="2:31" ht="24.75" customHeight="1">
      <c r="B77" s="47"/>
      <c r="C77" s="47"/>
      <c r="D77" s="47"/>
      <c r="E77" s="47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59"/>
      <c r="Q77" s="48"/>
      <c r="R77" s="48"/>
      <c r="S77" s="59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</row>
    <row r="78" spans="2:31" ht="24.75" customHeight="1">
      <c r="B78" s="47"/>
      <c r="C78" s="47"/>
      <c r="D78" s="47"/>
      <c r="E78" s="47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59"/>
      <c r="Q78" s="48"/>
      <c r="R78" s="48"/>
      <c r="S78" s="59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</row>
    <row r="79" spans="2:31" ht="24.75" customHeight="1">
      <c r="B79" s="47"/>
      <c r="C79" s="47"/>
      <c r="D79" s="47"/>
      <c r="E79" s="47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59"/>
      <c r="Q79" s="48"/>
      <c r="R79" s="48"/>
      <c r="S79" s="59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</row>
    <row r="80" spans="2:31" ht="24.75" customHeight="1">
      <c r="B80" s="47"/>
      <c r="C80" s="47"/>
      <c r="D80" s="47"/>
      <c r="E80" s="47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59"/>
      <c r="Q80" s="48"/>
      <c r="R80" s="48"/>
      <c r="S80" s="59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</row>
    <row r="81" spans="2:31" ht="24.75" customHeight="1">
      <c r="B81" s="47"/>
      <c r="C81" s="47"/>
      <c r="D81" s="47"/>
      <c r="E81" s="47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59"/>
      <c r="Q81" s="48"/>
      <c r="R81" s="48"/>
      <c r="S81" s="59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</row>
    <row r="82" spans="2:31" ht="24.75" customHeight="1">
      <c r="B82" s="47"/>
      <c r="C82" s="47"/>
      <c r="D82" s="47"/>
      <c r="E82" s="47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59"/>
      <c r="Q82" s="48"/>
      <c r="R82" s="48"/>
      <c r="S82" s="59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</row>
    <row r="83" spans="2:31" ht="24.75" customHeight="1">
      <c r="B83" s="47"/>
      <c r="C83" s="47"/>
      <c r="D83" s="47"/>
      <c r="E83" s="4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59"/>
      <c r="Q83" s="48"/>
      <c r="R83" s="48"/>
      <c r="S83" s="59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</row>
    <row r="84" spans="2:31" ht="24.75" customHeight="1">
      <c r="B84" s="47"/>
      <c r="C84" s="47"/>
      <c r="D84" s="47"/>
      <c r="E84" s="4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59"/>
      <c r="Q84" s="48"/>
      <c r="R84" s="48"/>
      <c r="S84" s="59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</row>
    <row r="85" spans="2:31" ht="24.75" customHeight="1">
      <c r="B85" s="47"/>
      <c r="C85" s="47"/>
      <c r="D85" s="47"/>
      <c r="E85" s="47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59"/>
      <c r="Q85" s="48"/>
      <c r="R85" s="48"/>
      <c r="S85" s="59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</row>
    <row r="86" spans="2:31" ht="24.75" customHeight="1">
      <c r="B86" s="47"/>
      <c r="C86" s="47"/>
      <c r="D86" s="47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59"/>
      <c r="Q86" s="48"/>
      <c r="R86" s="48"/>
      <c r="S86" s="59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</row>
    <row r="87" spans="2:31" ht="24.75" customHeight="1">
      <c r="B87" s="47"/>
      <c r="C87" s="47"/>
      <c r="D87" s="47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59"/>
      <c r="Q87" s="48"/>
      <c r="R87" s="48"/>
      <c r="S87" s="59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</row>
    <row r="88" spans="2:31" ht="24.75" customHeight="1">
      <c r="B88" s="47"/>
      <c r="C88" s="47"/>
      <c r="D88" s="47"/>
      <c r="E88" s="47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59"/>
      <c r="Q88" s="48"/>
      <c r="R88" s="48"/>
      <c r="S88" s="59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</row>
    <row r="89" spans="2:31" ht="24.75" customHeight="1">
      <c r="B89" s="47"/>
      <c r="C89" s="47"/>
      <c r="D89" s="47"/>
      <c r="E89" s="47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59"/>
      <c r="Q89" s="48"/>
      <c r="R89" s="48"/>
      <c r="S89" s="59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</row>
    <row r="90" spans="2:31" ht="24.75" customHeight="1">
      <c r="B90" s="47"/>
      <c r="C90" s="47"/>
      <c r="D90" s="47"/>
      <c r="E90" s="47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59"/>
      <c r="Q90" s="48"/>
      <c r="R90" s="48"/>
      <c r="S90" s="59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</row>
    <row r="91" spans="2:31" ht="24.75" customHeight="1">
      <c r="B91" s="47"/>
      <c r="C91" s="47"/>
      <c r="D91" s="47"/>
      <c r="E91" s="47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59"/>
      <c r="Q91" s="48"/>
      <c r="R91" s="48"/>
      <c r="S91" s="59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2:31" ht="24.75" customHeight="1">
      <c r="B92" s="47"/>
      <c r="C92" s="47"/>
      <c r="D92" s="47"/>
      <c r="E92" s="47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59"/>
      <c r="Q92" s="48"/>
      <c r="R92" s="48"/>
      <c r="S92" s="59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2:31" ht="24.75" customHeight="1">
      <c r="B93" s="47"/>
      <c r="C93" s="47"/>
      <c r="D93" s="47"/>
      <c r="E93" s="47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59"/>
      <c r="Q93" s="48"/>
      <c r="R93" s="48"/>
      <c r="S93" s="59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</row>
    <row r="94" spans="2:31" ht="24.75" customHeight="1">
      <c r="B94" s="47"/>
      <c r="C94" s="47"/>
      <c r="D94" s="47"/>
      <c r="E94" s="47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59"/>
      <c r="Q94" s="48"/>
      <c r="R94" s="48"/>
      <c r="S94" s="59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</row>
    <row r="95" spans="2:31" ht="24.75" customHeight="1">
      <c r="B95" s="47"/>
      <c r="C95" s="47"/>
      <c r="D95" s="47"/>
      <c r="E95" s="47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59"/>
      <c r="Q95" s="48"/>
      <c r="R95" s="48"/>
      <c r="S95" s="59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</row>
    <row r="96" spans="2:31" ht="24.75" customHeight="1">
      <c r="B96" s="47"/>
      <c r="C96" s="47"/>
      <c r="D96" s="47"/>
      <c r="E96" s="47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59"/>
      <c r="Q96" s="48"/>
      <c r="R96" s="48"/>
      <c r="S96" s="59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</row>
    <row r="97" spans="2:31" ht="24.75" customHeight="1">
      <c r="B97" s="47"/>
      <c r="C97" s="47"/>
      <c r="D97" s="47"/>
      <c r="E97" s="4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59"/>
      <c r="Q97" s="48"/>
      <c r="R97" s="48"/>
      <c r="S97" s="59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</row>
    <row r="98" spans="2:31" ht="24.75" customHeight="1">
      <c r="B98" s="47"/>
      <c r="C98" s="47"/>
      <c r="D98" s="47"/>
      <c r="E98" s="47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59"/>
      <c r="Q98" s="48"/>
      <c r="R98" s="48"/>
      <c r="S98" s="59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</row>
    <row r="99" spans="2:31" ht="24.75" customHeight="1">
      <c r="B99" s="47"/>
      <c r="C99" s="47"/>
      <c r="D99" s="47"/>
      <c r="E99" s="47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59"/>
      <c r="Q99" s="48"/>
      <c r="R99" s="48"/>
      <c r="S99" s="59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</row>
    <row r="100" spans="2:31" ht="24.75" customHeight="1">
      <c r="B100" s="47"/>
      <c r="C100" s="47"/>
      <c r="D100" s="47"/>
      <c r="E100" s="47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59"/>
      <c r="Q100" s="48"/>
      <c r="R100" s="48"/>
      <c r="S100" s="59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</row>
    <row r="101" spans="2:31" ht="24.75" customHeight="1">
      <c r="B101" s="47"/>
      <c r="C101" s="47"/>
      <c r="D101" s="47"/>
      <c r="E101" s="47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59"/>
      <c r="Q101" s="48"/>
      <c r="R101" s="48"/>
      <c r="S101" s="59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</row>
    <row r="102" spans="2:31" ht="24.75" customHeight="1">
      <c r="B102" s="47"/>
      <c r="C102" s="47"/>
      <c r="D102" s="47"/>
      <c r="E102" s="47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59"/>
      <c r="Q102" s="48"/>
      <c r="R102" s="48"/>
      <c r="S102" s="59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</row>
    <row r="103" spans="2:31" ht="24.75" customHeight="1">
      <c r="B103" s="47"/>
      <c r="C103" s="47"/>
      <c r="D103" s="47"/>
      <c r="E103" s="47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59"/>
      <c r="Q103" s="48"/>
      <c r="R103" s="48"/>
      <c r="S103" s="59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</row>
    <row r="104" spans="2:31" ht="24.75" customHeight="1">
      <c r="B104" s="47"/>
      <c r="C104" s="47"/>
      <c r="D104" s="47"/>
      <c r="E104" s="47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59"/>
      <c r="Q104" s="48"/>
      <c r="R104" s="48"/>
      <c r="S104" s="59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</row>
    <row r="105" spans="2:31" ht="24.75" customHeight="1">
      <c r="B105" s="47"/>
      <c r="C105" s="47"/>
      <c r="D105" s="47"/>
      <c r="E105" s="47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59"/>
      <c r="Q105" s="48"/>
      <c r="R105" s="48"/>
      <c r="S105" s="59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</row>
    <row r="106" spans="2:31" ht="24.75" customHeight="1">
      <c r="B106" s="47"/>
      <c r="C106" s="47"/>
      <c r="D106" s="47"/>
      <c r="E106" s="4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59"/>
      <c r="Q106" s="48"/>
      <c r="R106" s="48"/>
      <c r="S106" s="59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</row>
    <row r="107" spans="2:31" ht="24.75" customHeight="1">
      <c r="B107" s="47"/>
      <c r="C107" s="47"/>
      <c r="D107" s="47"/>
      <c r="E107" s="47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59"/>
      <c r="Q107" s="48"/>
      <c r="R107" s="48"/>
      <c r="S107" s="59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</row>
    <row r="108" spans="2:31" ht="24.75" customHeight="1">
      <c r="B108" s="47"/>
      <c r="C108" s="47"/>
      <c r="D108" s="47"/>
      <c r="E108" s="47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59"/>
      <c r="Q108" s="48"/>
      <c r="R108" s="48"/>
      <c r="S108" s="59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</row>
    <row r="109" spans="2:31" ht="24.75" customHeight="1">
      <c r="B109" s="47"/>
      <c r="C109" s="47"/>
      <c r="D109" s="47"/>
      <c r="E109" s="47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59"/>
      <c r="Q109" s="48"/>
      <c r="R109" s="48"/>
      <c r="S109" s="59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2:31" ht="24.75" customHeight="1">
      <c r="B110" s="47"/>
      <c r="C110" s="47"/>
      <c r="D110" s="47"/>
      <c r="E110" s="47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59"/>
      <c r="Q110" s="48"/>
      <c r="R110" s="48"/>
      <c r="S110" s="59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</row>
    <row r="111" spans="2:31" ht="24.75" customHeight="1">
      <c r="B111" s="47"/>
      <c r="C111" s="47"/>
      <c r="D111" s="47"/>
      <c r="E111" s="47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59"/>
      <c r="Q111" s="48"/>
      <c r="R111" s="48"/>
      <c r="S111" s="59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</row>
    <row r="112" spans="2:31" ht="24.75" customHeight="1">
      <c r="B112" s="47"/>
      <c r="C112" s="47"/>
      <c r="D112" s="47"/>
      <c r="E112" s="47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59"/>
      <c r="Q112" s="48"/>
      <c r="R112" s="48"/>
      <c r="S112" s="59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</row>
    <row r="113" spans="2:31" ht="24.75" customHeight="1">
      <c r="B113" s="47"/>
      <c r="C113" s="47"/>
      <c r="D113" s="47"/>
      <c r="E113" s="47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59"/>
      <c r="Q113" s="48"/>
      <c r="R113" s="48"/>
      <c r="S113" s="59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</row>
    <row r="114" spans="2:31" ht="24.75" customHeight="1">
      <c r="B114" s="47"/>
      <c r="C114" s="47"/>
      <c r="D114" s="47"/>
      <c r="E114" s="47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59"/>
      <c r="Q114" s="48"/>
      <c r="R114" s="48"/>
      <c r="S114" s="59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</row>
    <row r="115" spans="2:31" ht="24.75" customHeight="1">
      <c r="B115" s="47"/>
      <c r="C115" s="47"/>
      <c r="D115" s="47"/>
      <c r="E115" s="47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59"/>
      <c r="Q115" s="48"/>
      <c r="R115" s="48"/>
      <c r="S115" s="59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</row>
    <row r="116" spans="2:31" ht="24.75" customHeight="1">
      <c r="B116" s="47"/>
      <c r="C116" s="47"/>
      <c r="D116" s="47"/>
      <c r="E116" s="47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59"/>
      <c r="Q116" s="48"/>
      <c r="R116" s="48"/>
      <c r="S116" s="59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</row>
    <row r="117" spans="2:31" ht="24.75" customHeight="1">
      <c r="B117" s="47"/>
      <c r="C117" s="47"/>
      <c r="D117" s="47"/>
      <c r="E117" s="47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59"/>
      <c r="Q117" s="48"/>
      <c r="R117" s="48"/>
      <c r="S117" s="59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</row>
    <row r="118" spans="2:31" ht="24.75" customHeight="1">
      <c r="B118" s="47"/>
      <c r="C118" s="47"/>
      <c r="D118" s="47"/>
      <c r="E118" s="47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59"/>
      <c r="Q118" s="48"/>
      <c r="R118" s="48"/>
      <c r="S118" s="59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</row>
    <row r="119" spans="2:31" ht="24.75" customHeight="1">
      <c r="B119" s="47"/>
      <c r="C119" s="47"/>
      <c r="D119" s="47"/>
      <c r="E119" s="47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59"/>
      <c r="Q119" s="48"/>
      <c r="R119" s="48"/>
      <c r="S119" s="59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</row>
    <row r="120" spans="2:31" ht="24.75" customHeight="1">
      <c r="B120" s="47"/>
      <c r="C120" s="47"/>
      <c r="D120" s="47"/>
      <c r="E120" s="4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59"/>
      <c r="Q120" s="48"/>
      <c r="R120" s="48"/>
      <c r="S120" s="59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</row>
    <row r="121" spans="2:31" ht="24.75" customHeight="1">
      <c r="B121" s="47"/>
      <c r="C121" s="47"/>
      <c r="D121" s="47"/>
      <c r="E121" s="47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59"/>
      <c r="Q121" s="48"/>
      <c r="R121" s="48"/>
      <c r="S121" s="59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</row>
    <row r="122" spans="2:31" ht="24.75" customHeight="1">
      <c r="B122" s="47"/>
      <c r="C122" s="47"/>
      <c r="D122" s="47"/>
      <c r="E122" s="47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59"/>
      <c r="Q122" s="48"/>
      <c r="R122" s="48"/>
      <c r="S122" s="59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</row>
    <row r="123" spans="2:31" ht="24.75" customHeight="1">
      <c r="B123" s="47"/>
      <c r="C123" s="47"/>
      <c r="D123" s="47"/>
      <c r="E123" s="47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59"/>
      <c r="Q123" s="48"/>
      <c r="R123" s="48"/>
      <c r="S123" s="59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</row>
    <row r="124" spans="2:31" ht="24.75" customHeight="1">
      <c r="B124" s="47"/>
      <c r="C124" s="47"/>
      <c r="D124" s="47"/>
      <c r="E124" s="47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59"/>
      <c r="Q124" s="48"/>
      <c r="R124" s="48"/>
      <c r="S124" s="59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</row>
    <row r="125" spans="2:31" ht="24.75" customHeight="1">
      <c r="B125" s="47"/>
      <c r="C125" s="47"/>
      <c r="D125" s="47"/>
      <c r="E125" s="47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59"/>
      <c r="Q125" s="48"/>
      <c r="R125" s="48"/>
      <c r="S125" s="59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</row>
    <row r="126" spans="2:31" ht="24.75" customHeight="1">
      <c r="B126" s="47"/>
      <c r="C126" s="47"/>
      <c r="D126" s="47"/>
      <c r="E126" s="47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59"/>
      <c r="Q126" s="48"/>
      <c r="R126" s="48"/>
      <c r="S126" s="59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</row>
    <row r="127" spans="2:31" ht="24.75" customHeight="1">
      <c r="B127" s="47"/>
      <c r="C127" s="47"/>
      <c r="D127" s="47"/>
      <c r="E127" s="47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59"/>
      <c r="Q127" s="48"/>
      <c r="R127" s="48"/>
      <c r="S127" s="59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</row>
    <row r="128" spans="2:31" ht="24.75" customHeight="1">
      <c r="B128" s="47"/>
      <c r="C128" s="47"/>
      <c r="D128" s="47"/>
      <c r="E128" s="47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59"/>
      <c r="Q128" s="48"/>
      <c r="R128" s="48"/>
      <c r="S128" s="59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</row>
    <row r="129" spans="2:31" ht="24.75" customHeight="1">
      <c r="B129" s="47"/>
      <c r="C129" s="47"/>
      <c r="D129" s="47"/>
      <c r="E129" s="47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59"/>
      <c r="Q129" s="48"/>
      <c r="R129" s="48"/>
      <c r="S129" s="59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</row>
    <row r="130" spans="2:31" ht="24.75" customHeight="1">
      <c r="B130" s="47"/>
      <c r="C130" s="47"/>
      <c r="D130" s="47"/>
      <c r="E130" s="47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59"/>
      <c r="Q130" s="48"/>
      <c r="R130" s="48"/>
      <c r="S130" s="59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</row>
    <row r="131" spans="2:31" ht="24.75" customHeight="1">
      <c r="B131" s="47"/>
      <c r="C131" s="47"/>
      <c r="D131" s="47"/>
      <c r="E131" s="47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59"/>
      <c r="Q131" s="48"/>
      <c r="R131" s="48"/>
      <c r="S131" s="59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</row>
    <row r="132" spans="2:31" ht="24.75" customHeight="1">
      <c r="B132" s="47"/>
      <c r="C132" s="47"/>
      <c r="D132" s="47"/>
      <c r="E132" s="47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59"/>
      <c r="Q132" s="48"/>
      <c r="R132" s="48"/>
      <c r="S132" s="59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</row>
    <row r="133" spans="2:31" ht="24.75" customHeight="1">
      <c r="B133" s="47"/>
      <c r="C133" s="47"/>
      <c r="D133" s="47"/>
      <c r="E133" s="47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59"/>
      <c r="Q133" s="48"/>
      <c r="R133" s="48"/>
      <c r="S133" s="59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</row>
    <row r="134" spans="2:31" ht="24.75" customHeight="1">
      <c r="B134" s="47"/>
      <c r="C134" s="47"/>
      <c r="D134" s="47"/>
      <c r="E134" s="47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59"/>
      <c r="Q134" s="48"/>
      <c r="R134" s="48"/>
      <c r="S134" s="59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</row>
    <row r="135" spans="2:31" ht="24.75" customHeight="1">
      <c r="B135" s="47"/>
      <c r="C135" s="47"/>
      <c r="D135" s="47"/>
      <c r="E135" s="47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59"/>
      <c r="Q135" s="48"/>
      <c r="R135" s="48"/>
      <c r="S135" s="59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</row>
    <row r="136" spans="2:31" ht="24.75" customHeight="1">
      <c r="B136" s="47"/>
      <c r="C136" s="47"/>
      <c r="D136" s="47"/>
      <c r="E136" s="47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59"/>
      <c r="Q136" s="48"/>
      <c r="R136" s="48"/>
      <c r="S136" s="59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</row>
    <row r="137" spans="2:31" ht="24.75" customHeight="1">
      <c r="B137" s="47"/>
      <c r="C137" s="47"/>
      <c r="D137" s="47"/>
      <c r="E137" s="47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59"/>
      <c r="Q137" s="48"/>
      <c r="R137" s="48"/>
      <c r="S137" s="59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</row>
    <row r="138" spans="2:31" ht="24.75" customHeight="1">
      <c r="B138" s="47"/>
      <c r="C138" s="47"/>
      <c r="D138" s="47"/>
      <c r="E138" s="47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59"/>
      <c r="Q138" s="48"/>
      <c r="R138" s="48"/>
      <c r="S138" s="59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</row>
    <row r="139" spans="2:31" ht="24.75" customHeight="1">
      <c r="B139" s="47"/>
      <c r="C139" s="47"/>
      <c r="D139" s="47"/>
      <c r="E139" s="47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59"/>
      <c r="Q139" s="48"/>
      <c r="R139" s="48"/>
      <c r="S139" s="59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</row>
    <row r="140" spans="2:31" ht="24.75" customHeight="1">
      <c r="B140" s="47"/>
      <c r="C140" s="47"/>
      <c r="D140" s="47"/>
      <c r="E140" s="47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59"/>
      <c r="Q140" s="48"/>
      <c r="R140" s="48"/>
      <c r="S140" s="59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</row>
    <row r="141" spans="2:31" ht="24.75" customHeight="1">
      <c r="B141" s="47"/>
      <c r="C141" s="47"/>
      <c r="D141" s="47"/>
      <c r="E141" s="47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59"/>
      <c r="Q141" s="48"/>
      <c r="R141" s="48"/>
      <c r="S141" s="59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</row>
    <row r="142" spans="2:31" ht="24.75" customHeight="1">
      <c r="B142" s="47"/>
      <c r="C142" s="47"/>
      <c r="D142" s="47"/>
      <c r="E142" s="47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59"/>
      <c r="Q142" s="48"/>
      <c r="R142" s="48"/>
      <c r="S142" s="59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</row>
    <row r="143" spans="2:31" ht="24.75" customHeight="1">
      <c r="B143" s="47"/>
      <c r="C143" s="47"/>
      <c r="D143" s="47"/>
      <c r="E143" s="47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59"/>
      <c r="Q143" s="48"/>
      <c r="R143" s="48"/>
      <c r="S143" s="59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</row>
    <row r="144" spans="2:31" ht="24.75" customHeight="1">
      <c r="B144" s="47"/>
      <c r="C144" s="47"/>
      <c r="D144" s="47"/>
      <c r="E144" s="47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59"/>
      <c r="Q144" s="48"/>
      <c r="R144" s="48"/>
      <c r="S144" s="59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</row>
    <row r="145" spans="2:31" ht="24.75" customHeight="1">
      <c r="B145" s="47"/>
      <c r="C145" s="47"/>
      <c r="D145" s="47"/>
      <c r="E145" s="47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59"/>
      <c r="Q145" s="48"/>
      <c r="R145" s="48"/>
      <c r="S145" s="59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</row>
    <row r="146" spans="2:31" ht="24.75" customHeight="1">
      <c r="B146" s="47"/>
      <c r="C146" s="47"/>
      <c r="D146" s="47"/>
      <c r="E146" s="47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59"/>
      <c r="Q146" s="48"/>
      <c r="R146" s="48"/>
      <c r="S146" s="59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</row>
    <row r="147" spans="2:31" ht="24.75" customHeight="1">
      <c r="B147" s="47"/>
      <c r="C147" s="47"/>
      <c r="D147" s="47"/>
      <c r="E147" s="47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59"/>
      <c r="Q147" s="48"/>
      <c r="R147" s="48"/>
      <c r="S147" s="59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</row>
    <row r="148" spans="2:31" ht="24.75" customHeight="1">
      <c r="B148" s="47"/>
      <c r="C148" s="47"/>
      <c r="D148" s="47"/>
      <c r="E148" s="47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59"/>
      <c r="Q148" s="48"/>
      <c r="R148" s="48"/>
      <c r="S148" s="59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</row>
    <row r="149" spans="2:31" ht="24.75" customHeight="1">
      <c r="B149" s="47"/>
      <c r="C149" s="47"/>
      <c r="D149" s="47"/>
      <c r="E149" s="47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59"/>
      <c r="Q149" s="48"/>
      <c r="R149" s="48"/>
      <c r="S149" s="59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</row>
    <row r="150" spans="2:31" ht="24.75" customHeight="1">
      <c r="B150" s="47"/>
      <c r="C150" s="47"/>
      <c r="D150" s="47"/>
      <c r="E150" s="47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59"/>
      <c r="Q150" s="48"/>
      <c r="R150" s="48"/>
      <c r="S150" s="59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</row>
    <row r="151" spans="2:31" ht="24.75" customHeight="1">
      <c r="B151" s="47"/>
      <c r="C151" s="47"/>
      <c r="D151" s="47"/>
      <c r="E151" s="47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59"/>
      <c r="Q151" s="48"/>
      <c r="R151" s="48"/>
      <c r="S151" s="59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</row>
    <row r="152" spans="2:31" ht="24.75" customHeight="1">
      <c r="B152" s="47"/>
      <c r="C152" s="47"/>
      <c r="D152" s="47"/>
      <c r="E152" s="47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59"/>
      <c r="Q152" s="48"/>
      <c r="R152" s="48"/>
      <c r="S152" s="59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</row>
    <row r="153" spans="2:31" ht="24.75" customHeight="1">
      <c r="B153" s="47"/>
      <c r="C153" s="47"/>
      <c r="D153" s="47"/>
      <c r="E153" s="47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59"/>
      <c r="Q153" s="48"/>
      <c r="R153" s="48"/>
      <c r="S153" s="59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</row>
    <row r="154" spans="2:31" ht="24.75" customHeight="1">
      <c r="B154" s="47"/>
      <c r="C154" s="47"/>
      <c r="D154" s="47"/>
      <c r="E154" s="47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59"/>
      <c r="Q154" s="48"/>
      <c r="R154" s="48"/>
      <c r="S154" s="59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</row>
    <row r="155" spans="2:31" ht="24.75" customHeight="1">
      <c r="B155" s="47"/>
      <c r="C155" s="47"/>
      <c r="D155" s="47"/>
      <c r="E155" s="47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59"/>
      <c r="Q155" s="48"/>
      <c r="R155" s="48"/>
      <c r="S155" s="59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</row>
    <row r="156" spans="2:31" ht="24.75" customHeight="1">
      <c r="B156" s="47"/>
      <c r="C156" s="47"/>
      <c r="D156" s="47"/>
      <c r="E156" s="47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59"/>
      <c r="Q156" s="48"/>
      <c r="R156" s="48"/>
      <c r="S156" s="59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</row>
    <row r="157" spans="2:31" ht="24.75" customHeight="1">
      <c r="B157" s="47"/>
      <c r="C157" s="47"/>
      <c r="D157" s="47"/>
      <c r="E157" s="47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59"/>
      <c r="Q157" s="48"/>
      <c r="R157" s="48"/>
      <c r="S157" s="59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</row>
    <row r="158" spans="2:31" ht="24.75" customHeight="1">
      <c r="B158" s="47"/>
      <c r="C158" s="47"/>
      <c r="D158" s="47"/>
      <c r="E158" s="47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59"/>
      <c r="Q158" s="48"/>
      <c r="R158" s="48"/>
      <c r="S158" s="59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</row>
    <row r="159" spans="2:31" ht="24.75" customHeight="1">
      <c r="B159" s="47"/>
      <c r="C159" s="47"/>
      <c r="D159" s="47"/>
      <c r="E159" s="47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59"/>
      <c r="Q159" s="48"/>
      <c r="R159" s="48"/>
      <c r="S159" s="59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</row>
    <row r="160" spans="2:31" ht="24.75" customHeight="1">
      <c r="B160" s="47"/>
      <c r="C160" s="47"/>
      <c r="D160" s="47"/>
      <c r="E160" s="47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59"/>
      <c r="Q160" s="48"/>
      <c r="R160" s="48"/>
      <c r="S160" s="59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</row>
    <row r="161" spans="2:31" ht="24.75" customHeight="1">
      <c r="B161" s="47"/>
      <c r="C161" s="47"/>
      <c r="D161" s="47"/>
      <c r="E161" s="47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59"/>
      <c r="Q161" s="48"/>
      <c r="R161" s="48"/>
      <c r="S161" s="59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</row>
    <row r="162" spans="2:31" ht="24.75" customHeight="1">
      <c r="B162" s="47"/>
      <c r="C162" s="47"/>
      <c r="D162" s="47"/>
      <c r="E162" s="47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59"/>
      <c r="Q162" s="48"/>
      <c r="R162" s="48"/>
      <c r="S162" s="59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</row>
    <row r="163" spans="2:31" ht="24.75" customHeight="1">
      <c r="B163" s="47"/>
      <c r="C163" s="47"/>
      <c r="D163" s="47"/>
      <c r="E163" s="47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59"/>
      <c r="Q163" s="48"/>
      <c r="R163" s="48"/>
      <c r="S163" s="59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</row>
    <row r="164" spans="2:31" ht="24.75" customHeight="1">
      <c r="B164" s="47"/>
      <c r="C164" s="47"/>
      <c r="D164" s="47"/>
      <c r="E164" s="47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59"/>
      <c r="Q164" s="48"/>
      <c r="R164" s="48"/>
      <c r="S164" s="59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</row>
    <row r="165" spans="2:31" ht="24.75" customHeight="1">
      <c r="B165" s="47"/>
      <c r="C165" s="47"/>
      <c r="D165" s="47"/>
      <c r="E165" s="47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59"/>
      <c r="Q165" s="48"/>
      <c r="R165" s="48"/>
      <c r="S165" s="59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</row>
    <row r="166" spans="2:31" ht="24.75" customHeight="1">
      <c r="B166" s="47"/>
      <c r="C166" s="47"/>
      <c r="D166" s="47"/>
      <c r="E166" s="47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59"/>
      <c r="Q166" s="48"/>
      <c r="R166" s="48"/>
      <c r="S166" s="59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</row>
    <row r="167" spans="2:31" ht="24.75" customHeight="1">
      <c r="B167" s="47"/>
      <c r="C167" s="47"/>
      <c r="D167" s="47"/>
      <c r="E167" s="47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59"/>
      <c r="Q167" s="48"/>
      <c r="R167" s="48"/>
      <c r="S167" s="59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</row>
    <row r="168" spans="2:31" ht="24.75" customHeight="1">
      <c r="B168" s="47"/>
      <c r="C168" s="47"/>
      <c r="D168" s="47"/>
      <c r="E168" s="47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59"/>
      <c r="Q168" s="48"/>
      <c r="R168" s="48"/>
      <c r="S168" s="59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</row>
    <row r="169" spans="2:31" ht="24.75" customHeight="1">
      <c r="B169" s="47"/>
      <c r="C169" s="47"/>
      <c r="D169" s="47"/>
      <c r="E169" s="47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59"/>
      <c r="Q169" s="48"/>
      <c r="R169" s="48"/>
      <c r="S169" s="59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</row>
    <row r="170" spans="2:31" ht="24.75" customHeight="1">
      <c r="B170" s="47"/>
      <c r="C170" s="47"/>
      <c r="D170" s="47"/>
      <c r="E170" s="47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59"/>
      <c r="Q170" s="48"/>
      <c r="R170" s="48"/>
      <c r="S170" s="59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</row>
    <row r="171" spans="2:31" ht="24.75" customHeight="1">
      <c r="B171" s="47"/>
      <c r="C171" s="47"/>
      <c r="D171" s="47"/>
      <c r="E171" s="47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59"/>
      <c r="Q171" s="48"/>
      <c r="R171" s="48"/>
      <c r="S171" s="59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</row>
    <row r="172" spans="2:31" ht="24.75" customHeight="1">
      <c r="B172" s="47"/>
      <c r="C172" s="47"/>
      <c r="D172" s="47"/>
      <c r="E172" s="47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59"/>
      <c r="Q172" s="48"/>
      <c r="R172" s="48"/>
      <c r="S172" s="59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</row>
    <row r="173" spans="2:31" ht="24.75" customHeight="1">
      <c r="B173" s="47"/>
      <c r="C173" s="47"/>
      <c r="D173" s="47"/>
      <c r="E173" s="47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59"/>
      <c r="Q173" s="48"/>
      <c r="R173" s="48"/>
      <c r="S173" s="59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</row>
    <row r="174" spans="2:31" ht="24.75" customHeight="1">
      <c r="B174" s="47"/>
      <c r="C174" s="47"/>
      <c r="D174" s="47"/>
      <c r="E174" s="47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59"/>
      <c r="Q174" s="48"/>
      <c r="R174" s="48"/>
      <c r="S174" s="59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</row>
    <row r="175" spans="2:31" ht="24.75" customHeight="1">
      <c r="B175" s="47"/>
      <c r="C175" s="47"/>
      <c r="D175" s="47"/>
      <c r="E175" s="47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59"/>
      <c r="Q175" s="48"/>
      <c r="R175" s="48"/>
      <c r="S175" s="59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</row>
    <row r="176" spans="2:31" ht="24.75" customHeight="1">
      <c r="B176" s="47"/>
      <c r="C176" s="47"/>
      <c r="D176" s="47"/>
      <c r="E176" s="47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59"/>
      <c r="Q176" s="48"/>
      <c r="R176" s="48"/>
      <c r="S176" s="59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</row>
    <row r="177" spans="2:31" ht="24.75" customHeight="1">
      <c r="B177" s="47"/>
      <c r="C177" s="47"/>
      <c r="D177" s="47"/>
      <c r="E177" s="47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59"/>
      <c r="Q177" s="48"/>
      <c r="R177" s="48"/>
      <c r="S177" s="59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</row>
    <row r="178" spans="2:31" ht="24.75" customHeight="1">
      <c r="B178" s="47"/>
      <c r="C178" s="47"/>
      <c r="D178" s="47"/>
      <c r="E178" s="47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59"/>
      <c r="Q178" s="48"/>
      <c r="R178" s="48"/>
      <c r="S178" s="5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</row>
    <row r="179" spans="2:31" ht="24.75" customHeight="1">
      <c r="B179" s="47"/>
      <c r="C179" s="47"/>
      <c r="D179" s="47"/>
      <c r="E179" s="47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59"/>
      <c r="Q179" s="48"/>
      <c r="R179" s="48"/>
      <c r="S179" s="5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</row>
    <row r="180" spans="2:31" ht="24.75" customHeight="1">
      <c r="B180" s="47"/>
      <c r="C180" s="47"/>
      <c r="D180" s="47"/>
      <c r="E180" s="47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59"/>
      <c r="Q180" s="48"/>
      <c r="R180" s="48"/>
      <c r="S180" s="5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</row>
    <row r="181" spans="2:31" ht="24.75" customHeight="1">
      <c r="B181" s="47"/>
      <c r="C181" s="47"/>
      <c r="D181" s="47"/>
      <c r="E181" s="47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59"/>
      <c r="Q181" s="48"/>
      <c r="R181" s="48"/>
      <c r="S181" s="5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</row>
    <row r="182" spans="2:31" ht="24.75" customHeight="1">
      <c r="B182" s="47"/>
      <c r="C182" s="47"/>
      <c r="D182" s="47"/>
      <c r="E182" s="47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59"/>
      <c r="Q182" s="48"/>
      <c r="R182" s="48"/>
      <c r="S182" s="5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</row>
    <row r="183" spans="2:31" ht="24.75" customHeight="1">
      <c r="B183" s="47"/>
      <c r="C183" s="47"/>
      <c r="D183" s="47"/>
      <c r="E183" s="47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59"/>
      <c r="Q183" s="48"/>
      <c r="R183" s="48"/>
      <c r="S183" s="5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</row>
    <row r="184" spans="2:31" ht="24.75" customHeight="1">
      <c r="B184" s="47"/>
      <c r="C184" s="47"/>
      <c r="D184" s="47"/>
      <c r="E184" s="47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59"/>
      <c r="Q184" s="48"/>
      <c r="R184" s="48"/>
      <c r="S184" s="5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</row>
    <row r="185" spans="2:31" ht="24.75" customHeight="1">
      <c r="B185" s="47"/>
      <c r="C185" s="47"/>
      <c r="D185" s="47"/>
      <c r="E185" s="47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59"/>
      <c r="Q185" s="48"/>
      <c r="R185" s="48"/>
      <c r="S185" s="5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</row>
    <row r="186" spans="2:31" ht="24.75" customHeight="1">
      <c r="B186" s="47"/>
      <c r="C186" s="47"/>
      <c r="D186" s="47"/>
      <c r="E186" s="47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59"/>
      <c r="Q186" s="48"/>
      <c r="R186" s="48"/>
      <c r="S186" s="5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</row>
    <row r="187" spans="2:31" ht="24.75" customHeight="1">
      <c r="B187" s="47"/>
      <c r="C187" s="47"/>
      <c r="D187" s="47"/>
      <c r="E187" s="47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59"/>
      <c r="Q187" s="48"/>
      <c r="R187" s="48"/>
      <c r="S187" s="5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</row>
    <row r="188" spans="2:31" ht="24.75" customHeight="1">
      <c r="B188" s="47"/>
      <c r="C188" s="47"/>
      <c r="D188" s="47"/>
      <c r="E188" s="47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59"/>
      <c r="Q188" s="48"/>
      <c r="R188" s="48"/>
      <c r="S188" s="5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</row>
    <row r="189" spans="2:31" ht="24.75" customHeight="1">
      <c r="B189" s="47"/>
      <c r="C189" s="47"/>
      <c r="D189" s="47"/>
      <c r="E189" s="47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59"/>
      <c r="Q189" s="48"/>
      <c r="R189" s="48"/>
      <c r="S189" s="5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</row>
    <row r="190" spans="2:31" ht="24.75" customHeight="1">
      <c r="B190" s="47"/>
      <c r="C190" s="47"/>
      <c r="D190" s="47"/>
      <c r="E190" s="47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59"/>
      <c r="Q190" s="48"/>
      <c r="R190" s="48"/>
      <c r="S190" s="5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</row>
    <row r="191" spans="2:31" ht="24.75" customHeight="1">
      <c r="B191" s="47"/>
      <c r="C191" s="47"/>
      <c r="D191" s="47"/>
      <c r="E191" s="47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59"/>
      <c r="Q191" s="48"/>
      <c r="R191" s="48"/>
      <c r="S191" s="5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</row>
    <row r="192" spans="2:31" ht="24.75" customHeight="1">
      <c r="B192" s="47"/>
      <c r="C192" s="47"/>
      <c r="D192" s="47"/>
      <c r="E192" s="47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59"/>
      <c r="Q192" s="48"/>
      <c r="R192" s="48"/>
      <c r="S192" s="5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</row>
    <row r="193" spans="2:31" ht="24.75" customHeight="1">
      <c r="B193" s="47"/>
      <c r="C193" s="47"/>
      <c r="D193" s="47"/>
      <c r="E193" s="47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59"/>
      <c r="Q193" s="48"/>
      <c r="R193" s="48"/>
      <c r="S193" s="5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</row>
    <row r="194" spans="2:31" ht="24.75" customHeight="1">
      <c r="B194" s="47"/>
      <c r="C194" s="47"/>
      <c r="D194" s="47"/>
      <c r="E194" s="47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59"/>
      <c r="Q194" s="48"/>
      <c r="R194" s="48"/>
      <c r="S194" s="5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</row>
    <row r="195" spans="2:31" ht="24.75" customHeight="1">
      <c r="B195" s="47"/>
      <c r="C195" s="47"/>
      <c r="D195" s="47"/>
      <c r="E195" s="47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59"/>
      <c r="Q195" s="48"/>
      <c r="R195" s="48"/>
      <c r="S195" s="5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</row>
    <row r="196" spans="2:31" ht="24.75" customHeight="1">
      <c r="B196" s="47"/>
      <c r="C196" s="47"/>
      <c r="D196" s="47"/>
      <c r="E196" s="47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59"/>
      <c r="Q196" s="48"/>
      <c r="R196" s="48"/>
      <c r="S196" s="5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</row>
    <row r="197" spans="2:31" ht="24.75" customHeight="1">
      <c r="B197" s="47"/>
      <c r="C197" s="47"/>
      <c r="D197" s="47"/>
      <c r="E197" s="47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59"/>
      <c r="Q197" s="48"/>
      <c r="R197" s="48"/>
      <c r="S197" s="5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</row>
    <row r="198" spans="2:31" ht="24.75" customHeight="1">
      <c r="B198" s="47"/>
      <c r="C198" s="47"/>
      <c r="D198" s="47"/>
      <c r="E198" s="47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59"/>
      <c r="Q198" s="48"/>
      <c r="R198" s="48"/>
      <c r="S198" s="5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</row>
    <row r="199" spans="2:31" ht="24.75" customHeight="1">
      <c r="B199" s="47"/>
      <c r="C199" s="47"/>
      <c r="D199" s="47"/>
      <c r="E199" s="47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59"/>
      <c r="Q199" s="48"/>
      <c r="R199" s="48"/>
      <c r="S199" s="5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</row>
    <row r="200" spans="2:31" ht="24.75" customHeight="1">
      <c r="B200" s="47"/>
      <c r="C200" s="47"/>
      <c r="D200" s="47"/>
      <c r="E200" s="47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59"/>
      <c r="Q200" s="48"/>
      <c r="R200" s="48"/>
      <c r="S200" s="5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</row>
    <row r="201" spans="2:31" ht="24.75" customHeight="1">
      <c r="B201" s="47"/>
      <c r="C201" s="47"/>
      <c r="D201" s="47"/>
      <c r="E201" s="47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59"/>
      <c r="Q201" s="48"/>
      <c r="R201" s="48"/>
      <c r="S201" s="5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</row>
    <row r="202" spans="2:31" ht="24.75" customHeight="1">
      <c r="B202" s="47"/>
      <c r="C202" s="47"/>
      <c r="D202" s="47"/>
      <c r="E202" s="47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59"/>
      <c r="Q202" s="48"/>
      <c r="R202" s="48"/>
      <c r="S202" s="5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</row>
    <row r="203" spans="2:31" ht="24.75" customHeight="1">
      <c r="B203" s="47"/>
      <c r="C203" s="47"/>
      <c r="D203" s="47"/>
      <c r="E203" s="47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59"/>
      <c r="Q203" s="48"/>
      <c r="R203" s="48"/>
      <c r="S203" s="5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</row>
    <row r="204" spans="2:31" ht="24.75" customHeight="1">
      <c r="B204" s="47"/>
      <c r="C204" s="47"/>
      <c r="D204" s="47"/>
      <c r="E204" s="47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59"/>
      <c r="Q204" s="48"/>
      <c r="R204" s="48"/>
      <c r="S204" s="5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</row>
    <row r="205" spans="2:31" ht="24.75" customHeight="1">
      <c r="B205" s="47"/>
      <c r="C205" s="47"/>
      <c r="D205" s="47"/>
      <c r="E205" s="47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59"/>
      <c r="Q205" s="48"/>
      <c r="R205" s="48"/>
      <c r="S205" s="5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</row>
    <row r="206" spans="2:31" ht="24.75" customHeight="1">
      <c r="B206" s="47"/>
      <c r="C206" s="47"/>
      <c r="D206" s="47"/>
      <c r="E206" s="47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59"/>
      <c r="Q206" s="48"/>
      <c r="R206" s="48"/>
      <c r="S206" s="5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</row>
    <row r="207" spans="2:31" ht="24.75" customHeight="1">
      <c r="B207" s="47"/>
      <c r="C207" s="47"/>
      <c r="D207" s="47"/>
      <c r="E207" s="47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59"/>
      <c r="Q207" s="48"/>
      <c r="R207" s="48"/>
      <c r="S207" s="5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</row>
    <row r="208" spans="2:31" ht="24.75" customHeight="1">
      <c r="B208" s="47"/>
      <c r="C208" s="47"/>
      <c r="D208" s="47"/>
      <c r="E208" s="47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59"/>
      <c r="Q208" s="48"/>
      <c r="R208" s="48"/>
      <c r="S208" s="5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</row>
    <row r="209" spans="2:31" ht="24.75" customHeight="1">
      <c r="B209" s="47"/>
      <c r="C209" s="47"/>
      <c r="D209" s="47"/>
      <c r="E209" s="47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59"/>
      <c r="Q209" s="48"/>
      <c r="R209" s="48"/>
      <c r="S209" s="5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</row>
    <row r="210" spans="2:31" ht="24.75" customHeight="1">
      <c r="B210" s="47"/>
      <c r="C210" s="47"/>
      <c r="D210" s="47"/>
      <c r="E210" s="47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59"/>
      <c r="Q210" s="48"/>
      <c r="R210" s="48"/>
      <c r="S210" s="5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</row>
    <row r="211" spans="2:31" ht="24.75" customHeight="1">
      <c r="B211" s="47"/>
      <c r="C211" s="47"/>
      <c r="D211" s="47"/>
      <c r="E211" s="47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59"/>
      <c r="Q211" s="48"/>
      <c r="R211" s="48"/>
      <c r="S211" s="5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</row>
    <row r="212" spans="2:31" ht="24.75" customHeight="1">
      <c r="B212" s="47"/>
      <c r="C212" s="47"/>
      <c r="D212" s="47"/>
      <c r="E212" s="47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59"/>
      <c r="Q212" s="48"/>
      <c r="R212" s="48"/>
      <c r="S212" s="59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</row>
    <row r="213" spans="2:31" ht="24.75" customHeight="1">
      <c r="B213" s="47"/>
      <c r="C213" s="47"/>
      <c r="D213" s="47"/>
      <c r="E213" s="47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59"/>
      <c r="Q213" s="48"/>
      <c r="R213" s="48"/>
      <c r="S213" s="59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</row>
    <row r="214" spans="2:31" ht="24.75" customHeight="1">
      <c r="B214" s="47"/>
      <c r="C214" s="47"/>
      <c r="D214" s="47"/>
      <c r="E214" s="47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59"/>
      <c r="Q214" s="48"/>
      <c r="R214" s="48"/>
      <c r="S214" s="59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</row>
    <row r="215" spans="2:31" ht="24.75" customHeight="1">
      <c r="B215" s="47"/>
      <c r="C215" s="47"/>
      <c r="D215" s="47"/>
      <c r="E215" s="47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59"/>
      <c r="Q215" s="48"/>
      <c r="R215" s="48"/>
      <c r="S215" s="59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</row>
    <row r="216" spans="2:31" ht="24.75" customHeight="1">
      <c r="B216" s="47"/>
      <c r="C216" s="47"/>
      <c r="D216" s="47"/>
      <c r="E216" s="47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59"/>
      <c r="Q216" s="48"/>
      <c r="R216" s="48"/>
      <c r="S216" s="59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</row>
    <row r="217" spans="2:31" ht="24.75" customHeight="1">
      <c r="B217" s="47"/>
      <c r="C217" s="47"/>
      <c r="D217" s="47"/>
      <c r="E217" s="47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59"/>
      <c r="Q217" s="48"/>
      <c r="R217" s="48"/>
      <c r="S217" s="59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</row>
    <row r="218" spans="2:31" ht="24.75" customHeight="1">
      <c r="B218" s="47"/>
      <c r="C218" s="47"/>
      <c r="D218" s="47"/>
      <c r="E218" s="47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59"/>
      <c r="Q218" s="48"/>
      <c r="R218" s="48"/>
      <c r="S218" s="59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</row>
    <row r="219" spans="2:31" ht="24.75" customHeight="1">
      <c r="B219" s="47"/>
      <c r="C219" s="47"/>
      <c r="D219" s="47"/>
      <c r="E219" s="47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59"/>
      <c r="Q219" s="48"/>
      <c r="R219" s="48"/>
      <c r="S219" s="5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</row>
    <row r="220" spans="2:31" ht="24.75" customHeight="1">
      <c r="B220" s="47"/>
      <c r="C220" s="47"/>
      <c r="D220" s="47"/>
      <c r="E220" s="47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59"/>
      <c r="Q220" s="48"/>
      <c r="R220" s="48"/>
      <c r="S220" s="59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</row>
    <row r="221" spans="2:31" ht="24.75" customHeight="1">
      <c r="B221" s="47"/>
      <c r="C221" s="47"/>
      <c r="D221" s="47"/>
      <c r="E221" s="47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59"/>
      <c r="Q221" s="48"/>
      <c r="R221" s="48"/>
      <c r="S221" s="59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</row>
    <row r="222" spans="2:31" ht="24.75" customHeight="1">
      <c r="B222" s="47"/>
      <c r="C222" s="47"/>
      <c r="D222" s="47"/>
      <c r="E222" s="47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59"/>
      <c r="Q222" s="48"/>
      <c r="R222" s="48"/>
      <c r="S222" s="59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</row>
    <row r="223" spans="2:31" ht="24.75" customHeight="1">
      <c r="B223" s="47"/>
      <c r="C223" s="47"/>
      <c r="D223" s="47"/>
      <c r="E223" s="47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59"/>
      <c r="Q223" s="48"/>
      <c r="R223" s="48"/>
      <c r="S223" s="59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</row>
    <row r="224" spans="2:31" ht="24.75" customHeight="1">
      <c r="B224" s="47"/>
      <c r="C224" s="47"/>
      <c r="D224" s="47"/>
      <c r="E224" s="47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59"/>
      <c r="Q224" s="48"/>
      <c r="R224" s="48"/>
      <c r="S224" s="59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</row>
    <row r="225" spans="2:31" ht="24.75" customHeight="1">
      <c r="B225" s="47"/>
      <c r="C225" s="47"/>
      <c r="D225" s="47"/>
      <c r="E225" s="47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59"/>
      <c r="Q225" s="48"/>
      <c r="R225" s="48"/>
      <c r="S225" s="59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</row>
    <row r="226" spans="2:31" ht="24.75" customHeight="1">
      <c r="B226" s="47"/>
      <c r="C226" s="47"/>
      <c r="D226" s="47"/>
      <c r="E226" s="47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59"/>
      <c r="Q226" s="48"/>
      <c r="R226" s="48"/>
      <c r="S226" s="59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</row>
    <row r="227" spans="2:31" ht="24.75" customHeight="1">
      <c r="B227" s="47"/>
      <c r="C227" s="47"/>
      <c r="D227" s="47"/>
      <c r="E227" s="47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59"/>
      <c r="Q227" s="48"/>
      <c r="R227" s="48"/>
      <c r="S227" s="59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</row>
    <row r="228" spans="2:31" ht="24.75" customHeight="1">
      <c r="B228" s="47"/>
      <c r="C228" s="47"/>
      <c r="D228" s="47"/>
      <c r="E228" s="47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59"/>
      <c r="Q228" s="48"/>
      <c r="R228" s="48"/>
      <c r="S228" s="59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</row>
    <row r="229" spans="2:31" ht="24.75" customHeight="1">
      <c r="B229" s="47"/>
      <c r="C229" s="47"/>
      <c r="D229" s="47"/>
      <c r="E229" s="47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59"/>
      <c r="Q229" s="48"/>
      <c r="R229" s="48"/>
      <c r="S229" s="59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</row>
    <row r="230" spans="2:31" ht="24.75" customHeight="1">
      <c r="B230" s="47"/>
      <c r="C230" s="47"/>
      <c r="D230" s="47"/>
      <c r="E230" s="47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59"/>
      <c r="Q230" s="48"/>
      <c r="R230" s="48"/>
      <c r="S230" s="59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</row>
    <row r="231" spans="2:31" ht="24.75" customHeight="1">
      <c r="B231" s="47"/>
      <c r="C231" s="47"/>
      <c r="D231" s="47"/>
      <c r="E231" s="47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59"/>
      <c r="Q231" s="48"/>
      <c r="R231" s="48"/>
      <c r="S231" s="59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</row>
    <row r="232" spans="2:31" ht="24.75" customHeight="1">
      <c r="B232" s="47"/>
      <c r="C232" s="47"/>
      <c r="D232" s="47"/>
      <c r="E232" s="47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59"/>
      <c r="Q232" s="48"/>
      <c r="R232" s="48"/>
      <c r="S232" s="59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</row>
    <row r="233" spans="2:31" ht="24.75" customHeight="1">
      <c r="B233" s="47"/>
      <c r="C233" s="47"/>
      <c r="D233" s="47"/>
      <c r="E233" s="47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59"/>
      <c r="Q233" s="48"/>
      <c r="R233" s="48"/>
      <c r="S233" s="59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</row>
    <row r="234" spans="2:31" ht="24.75" customHeight="1">
      <c r="B234" s="47"/>
      <c r="C234" s="47"/>
      <c r="D234" s="47"/>
      <c r="E234" s="47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59"/>
      <c r="Q234" s="48"/>
      <c r="R234" s="48"/>
      <c r="S234" s="59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</row>
    <row r="235" spans="2:31" ht="24.75" customHeight="1">
      <c r="B235" s="47"/>
      <c r="C235" s="47"/>
      <c r="D235" s="47"/>
      <c r="E235" s="47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59"/>
      <c r="Q235" s="48"/>
      <c r="R235" s="48"/>
      <c r="S235" s="59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</row>
    <row r="236" spans="2:31" ht="24.75" customHeight="1">
      <c r="B236" s="47"/>
      <c r="C236" s="47"/>
      <c r="D236" s="47"/>
      <c r="E236" s="47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59"/>
      <c r="Q236" s="48"/>
      <c r="R236" s="48"/>
      <c r="S236" s="59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</row>
    <row r="237" spans="2:31" ht="24.75" customHeight="1">
      <c r="B237" s="47"/>
      <c r="C237" s="47"/>
      <c r="D237" s="47"/>
      <c r="E237" s="47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59"/>
      <c r="Q237" s="48"/>
      <c r="R237" s="48"/>
      <c r="S237" s="59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</row>
    <row r="238" spans="2:31" ht="24.75" customHeight="1">
      <c r="B238" s="47"/>
      <c r="C238" s="47"/>
      <c r="D238" s="47"/>
      <c r="E238" s="47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59"/>
      <c r="Q238" s="48"/>
      <c r="R238" s="48"/>
      <c r="S238" s="59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</row>
    <row r="239" spans="2:31" ht="24.75" customHeight="1">
      <c r="B239" s="47"/>
      <c r="C239" s="47"/>
      <c r="D239" s="47"/>
      <c r="E239" s="47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59"/>
      <c r="Q239" s="48"/>
      <c r="R239" s="48"/>
      <c r="S239" s="59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</row>
    <row r="240" spans="2:31" ht="24.75" customHeight="1">
      <c r="B240" s="47"/>
      <c r="C240" s="47"/>
      <c r="D240" s="47"/>
      <c r="E240" s="47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59"/>
      <c r="Q240" s="48"/>
      <c r="R240" s="48"/>
      <c r="S240" s="59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</row>
    <row r="241" spans="2:31" ht="24.75" customHeight="1">
      <c r="B241" s="47"/>
      <c r="C241" s="47"/>
      <c r="D241" s="47"/>
      <c r="E241" s="47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59"/>
      <c r="Q241" s="48"/>
      <c r="R241" s="48"/>
      <c r="S241" s="59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</row>
    <row r="242" spans="2:31" ht="24.75" customHeight="1">
      <c r="B242" s="47"/>
      <c r="C242" s="47"/>
      <c r="D242" s="47"/>
      <c r="E242" s="47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59"/>
      <c r="Q242" s="48"/>
      <c r="R242" s="48"/>
      <c r="S242" s="59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</row>
    <row r="243" spans="2:31" ht="24.75" customHeight="1">
      <c r="B243" s="47"/>
      <c r="C243" s="47"/>
      <c r="D243" s="47"/>
      <c r="E243" s="47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59"/>
      <c r="Q243" s="48"/>
      <c r="R243" s="48"/>
      <c r="S243" s="59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</row>
    <row r="244" spans="2:31" ht="24.75" customHeight="1">
      <c r="B244" s="47"/>
      <c r="C244" s="47"/>
      <c r="D244" s="47"/>
      <c r="E244" s="47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59"/>
      <c r="Q244" s="48"/>
      <c r="R244" s="48"/>
      <c r="S244" s="59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</row>
    <row r="245" spans="2:31" ht="24.75" customHeight="1">
      <c r="B245" s="47"/>
      <c r="C245" s="47"/>
      <c r="D245" s="47"/>
      <c r="E245" s="47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59"/>
      <c r="Q245" s="48"/>
      <c r="R245" s="48"/>
      <c r="S245" s="59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</row>
    <row r="246" spans="2:31" ht="24.75" customHeight="1">
      <c r="B246" s="47"/>
      <c r="C246" s="47"/>
      <c r="D246" s="47"/>
      <c r="E246" s="47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59"/>
      <c r="Q246" s="48"/>
      <c r="R246" s="48"/>
      <c r="S246" s="59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</row>
    <row r="247" spans="2:31" ht="24.75" customHeight="1">
      <c r="B247" s="47"/>
      <c r="C247" s="47"/>
      <c r="D247" s="47"/>
      <c r="E247" s="47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59"/>
      <c r="Q247" s="48"/>
      <c r="R247" s="48"/>
      <c r="S247" s="59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</row>
    <row r="248" spans="2:31" ht="24.75" customHeight="1">
      <c r="B248" s="47"/>
      <c r="C248" s="47"/>
      <c r="D248" s="47"/>
      <c r="E248" s="47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59"/>
      <c r="Q248" s="48"/>
      <c r="R248" s="48"/>
      <c r="S248" s="59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</row>
    <row r="249" spans="2:31" ht="24.75" customHeight="1">
      <c r="B249" s="47"/>
      <c r="C249" s="47"/>
      <c r="D249" s="47"/>
      <c r="E249" s="47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59"/>
      <c r="Q249" s="48"/>
      <c r="R249" s="48"/>
      <c r="S249" s="59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</row>
    <row r="250" spans="2:31" ht="24.75" customHeight="1">
      <c r="B250" s="47"/>
      <c r="C250" s="47"/>
      <c r="D250" s="47"/>
      <c r="E250" s="47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59"/>
      <c r="Q250" s="48"/>
      <c r="R250" s="48"/>
      <c r="S250" s="59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</row>
    <row r="251" spans="2:31" ht="24.75" customHeight="1">
      <c r="B251" s="47"/>
      <c r="C251" s="47"/>
      <c r="D251" s="47"/>
      <c r="E251" s="47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59"/>
      <c r="Q251" s="48"/>
      <c r="R251" s="48"/>
      <c r="S251" s="59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</row>
    <row r="252" spans="2:31" ht="24.75" customHeight="1">
      <c r="B252" s="47"/>
      <c r="C252" s="47"/>
      <c r="D252" s="47"/>
      <c r="E252" s="47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59"/>
      <c r="Q252" s="48"/>
      <c r="R252" s="48"/>
      <c r="S252" s="59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</row>
    <row r="253" spans="2:31" ht="24.75" customHeight="1">
      <c r="B253" s="47"/>
      <c r="C253" s="47"/>
      <c r="D253" s="47"/>
      <c r="E253" s="47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59"/>
      <c r="Q253" s="48"/>
      <c r="R253" s="48"/>
      <c r="S253" s="59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</row>
    <row r="254" spans="2:31" ht="24.75" customHeight="1">
      <c r="B254" s="47"/>
      <c r="C254" s="47"/>
      <c r="D254" s="47"/>
      <c r="E254" s="47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59"/>
      <c r="Q254" s="48"/>
      <c r="R254" s="48"/>
      <c r="S254" s="59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</row>
    <row r="255" spans="2:31" ht="24.75" customHeight="1">
      <c r="B255" s="47"/>
      <c r="C255" s="47"/>
      <c r="D255" s="47"/>
      <c r="E255" s="47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59"/>
      <c r="Q255" s="48"/>
      <c r="R255" s="48"/>
      <c r="S255" s="59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</row>
    <row r="256" spans="2:31" ht="24.75" customHeight="1">
      <c r="B256" s="47"/>
      <c r="C256" s="47"/>
      <c r="D256" s="47"/>
      <c r="E256" s="47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59"/>
      <c r="Q256" s="48"/>
      <c r="R256" s="48"/>
      <c r="S256" s="59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</row>
    <row r="257" spans="2:31" ht="24.75" customHeight="1">
      <c r="B257" s="47"/>
      <c r="C257" s="47"/>
      <c r="D257" s="47"/>
      <c r="E257" s="47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59"/>
      <c r="Q257" s="48"/>
      <c r="R257" s="48"/>
      <c r="S257" s="59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</row>
    <row r="258" spans="2:31" ht="24.75" customHeight="1">
      <c r="B258" s="47"/>
      <c r="C258" s="47"/>
      <c r="D258" s="47"/>
      <c r="E258" s="47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59"/>
      <c r="Q258" s="48"/>
      <c r="R258" s="48"/>
      <c r="S258" s="59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</row>
    <row r="259" spans="2:31" ht="24.75" customHeight="1">
      <c r="B259" s="47"/>
      <c r="C259" s="47"/>
      <c r="D259" s="47"/>
      <c r="E259" s="47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59"/>
      <c r="Q259" s="48"/>
      <c r="R259" s="48"/>
      <c r="S259" s="59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</row>
    <row r="260" spans="2:31" ht="24.75" customHeight="1">
      <c r="B260" s="47"/>
      <c r="C260" s="47"/>
      <c r="D260" s="47"/>
      <c r="E260" s="47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59"/>
      <c r="Q260" s="48"/>
      <c r="R260" s="48"/>
      <c r="S260" s="59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</row>
    <row r="261" spans="2:31" ht="24.75" customHeight="1">
      <c r="B261" s="47"/>
      <c r="C261" s="47"/>
      <c r="D261" s="47"/>
      <c r="E261" s="47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59"/>
      <c r="Q261" s="48"/>
      <c r="R261" s="48"/>
      <c r="S261" s="59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</row>
    <row r="262" spans="2:31" ht="24.75" customHeight="1">
      <c r="B262" s="47"/>
      <c r="C262" s="47"/>
      <c r="D262" s="47"/>
      <c r="E262" s="47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59"/>
      <c r="Q262" s="48"/>
      <c r="R262" s="48"/>
      <c r="S262" s="59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</row>
    <row r="263" spans="2:31" ht="24.75" customHeight="1">
      <c r="B263" s="47"/>
      <c r="C263" s="47"/>
      <c r="D263" s="47"/>
      <c r="E263" s="47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59"/>
      <c r="Q263" s="48"/>
      <c r="R263" s="48"/>
      <c r="S263" s="59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</row>
    <row r="264" spans="2:31" ht="24.75" customHeight="1">
      <c r="B264" s="47"/>
      <c r="C264" s="47"/>
      <c r="D264" s="47"/>
      <c r="E264" s="47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59"/>
      <c r="Q264" s="48"/>
      <c r="R264" s="48"/>
      <c r="S264" s="59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</row>
    <row r="265" spans="2:31" ht="24.75" customHeight="1">
      <c r="B265" s="47"/>
      <c r="C265" s="47"/>
      <c r="D265" s="47"/>
      <c r="E265" s="47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59"/>
      <c r="Q265" s="48"/>
      <c r="R265" s="48"/>
      <c r="S265" s="59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</row>
    <row r="266" spans="2:31" ht="24.75" customHeight="1">
      <c r="B266" s="47"/>
      <c r="C266" s="47"/>
      <c r="D266" s="47"/>
      <c r="E266" s="47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59"/>
      <c r="Q266" s="48"/>
      <c r="R266" s="48"/>
      <c r="S266" s="59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</row>
    <row r="267" spans="2:31" ht="24.75" customHeight="1">
      <c r="B267" s="47"/>
      <c r="C267" s="47"/>
      <c r="D267" s="47"/>
      <c r="E267" s="47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59"/>
      <c r="Q267" s="48"/>
      <c r="R267" s="48"/>
      <c r="S267" s="59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</row>
    <row r="268" spans="2:31" ht="24.75" customHeight="1">
      <c r="B268" s="47"/>
      <c r="C268" s="47"/>
      <c r="D268" s="47"/>
      <c r="E268" s="47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59"/>
      <c r="Q268" s="48"/>
      <c r="R268" s="48"/>
      <c r="S268" s="59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</row>
    <row r="269" spans="2:31" ht="24.75" customHeight="1">
      <c r="B269" s="47"/>
      <c r="C269" s="47"/>
      <c r="D269" s="47"/>
      <c r="E269" s="47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59"/>
      <c r="Q269" s="48"/>
      <c r="R269" s="48"/>
      <c r="S269" s="59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</row>
    <row r="270" spans="2:31" ht="24.75" customHeight="1">
      <c r="B270" s="47"/>
      <c r="C270" s="47"/>
      <c r="D270" s="47"/>
      <c r="E270" s="47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59"/>
      <c r="Q270" s="48"/>
      <c r="R270" s="48"/>
      <c r="S270" s="59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</row>
    <row r="271" spans="2:31" ht="24.75" customHeight="1">
      <c r="B271" s="47"/>
      <c r="C271" s="47"/>
      <c r="D271" s="47"/>
      <c r="E271" s="47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59"/>
      <c r="Q271" s="48"/>
      <c r="R271" s="48"/>
      <c r="S271" s="59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</row>
    <row r="272" spans="2:31" ht="24.75" customHeight="1">
      <c r="B272" s="47"/>
      <c r="C272" s="47"/>
      <c r="D272" s="47"/>
      <c r="E272" s="47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59"/>
      <c r="Q272" s="48"/>
      <c r="R272" s="48"/>
      <c r="S272" s="59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</row>
    <row r="273" spans="2:31" ht="24.75" customHeight="1">
      <c r="B273" s="47"/>
      <c r="C273" s="47"/>
      <c r="D273" s="47"/>
      <c r="E273" s="47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59"/>
      <c r="Q273" s="48"/>
      <c r="R273" s="48"/>
      <c r="S273" s="59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</row>
    <row r="274" spans="2:31" ht="24.75" customHeight="1">
      <c r="B274" s="47"/>
      <c r="C274" s="47"/>
      <c r="D274" s="47"/>
      <c r="E274" s="47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59"/>
      <c r="Q274" s="48"/>
      <c r="R274" s="48"/>
      <c r="S274" s="59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</row>
    <row r="275" spans="2:31" ht="24.75" customHeight="1">
      <c r="B275" s="47"/>
      <c r="C275" s="47"/>
      <c r="D275" s="47"/>
      <c r="E275" s="47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59"/>
      <c r="Q275" s="48"/>
      <c r="R275" s="48"/>
      <c r="S275" s="59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</row>
    <row r="276" spans="2:31" ht="24.75" customHeight="1">
      <c r="B276" s="47"/>
      <c r="C276" s="47"/>
      <c r="D276" s="47"/>
      <c r="E276" s="47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59"/>
      <c r="Q276" s="48"/>
      <c r="R276" s="48"/>
      <c r="S276" s="59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</row>
    <row r="277" spans="2:31" ht="24.75" customHeight="1">
      <c r="B277" s="47"/>
      <c r="C277" s="47"/>
      <c r="D277" s="47"/>
      <c r="E277" s="47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59"/>
      <c r="Q277" s="48"/>
      <c r="R277" s="48"/>
      <c r="S277" s="59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</row>
    <row r="278" spans="2:31" ht="24.75" customHeight="1">
      <c r="B278" s="47"/>
      <c r="C278" s="47"/>
      <c r="D278" s="47"/>
      <c r="E278" s="47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59"/>
      <c r="Q278" s="48"/>
      <c r="R278" s="48"/>
      <c r="S278" s="59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</row>
    <row r="279" spans="2:31" ht="24.75" customHeight="1">
      <c r="B279" s="47"/>
      <c r="C279" s="47"/>
      <c r="D279" s="47"/>
      <c r="E279" s="47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59"/>
      <c r="Q279" s="48"/>
      <c r="R279" s="48"/>
      <c r="S279" s="59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</row>
    <row r="280" spans="2:31" ht="24.75" customHeight="1">
      <c r="B280" s="47"/>
      <c r="C280" s="47"/>
      <c r="D280" s="47"/>
      <c r="E280" s="47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59"/>
      <c r="Q280" s="48"/>
      <c r="R280" s="48"/>
      <c r="S280" s="59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</row>
    <row r="281" spans="2:31" ht="24.75" customHeight="1">
      <c r="B281" s="47"/>
      <c r="C281" s="47"/>
      <c r="D281" s="47"/>
      <c r="E281" s="47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59"/>
      <c r="Q281" s="48"/>
      <c r="R281" s="48"/>
      <c r="S281" s="59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</row>
    <row r="282" spans="2:31" ht="24.75" customHeight="1">
      <c r="B282" s="47"/>
      <c r="C282" s="47"/>
      <c r="D282" s="47"/>
      <c r="E282" s="47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59"/>
      <c r="Q282" s="48"/>
      <c r="R282" s="48"/>
      <c r="S282" s="59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</row>
    <row r="283" spans="2:31" ht="24.75" customHeight="1">
      <c r="B283" s="47"/>
      <c r="C283" s="47"/>
      <c r="D283" s="47"/>
      <c r="E283" s="47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59"/>
      <c r="Q283" s="48"/>
      <c r="R283" s="48"/>
      <c r="S283" s="59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</row>
    <row r="284" spans="2:31" ht="24.75" customHeight="1">
      <c r="B284" s="47"/>
      <c r="C284" s="47"/>
      <c r="D284" s="47"/>
      <c r="E284" s="47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59"/>
      <c r="Q284" s="48"/>
      <c r="R284" s="48"/>
      <c r="S284" s="59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</row>
    <row r="285" spans="2:31" ht="24.75" customHeight="1">
      <c r="B285" s="47"/>
      <c r="C285" s="47"/>
      <c r="D285" s="47"/>
      <c r="E285" s="47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59"/>
      <c r="Q285" s="48"/>
      <c r="R285" s="48"/>
      <c r="S285" s="59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</row>
    <row r="286" spans="2:31" ht="24.75" customHeight="1">
      <c r="B286" s="47"/>
      <c r="C286" s="47"/>
      <c r="D286" s="47"/>
      <c r="E286" s="47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59"/>
      <c r="Q286" s="48"/>
      <c r="R286" s="48"/>
      <c r="S286" s="59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</row>
    <row r="287" spans="2:31" ht="24.75" customHeight="1">
      <c r="B287" s="47"/>
      <c r="C287" s="47"/>
      <c r="D287" s="47"/>
      <c r="E287" s="47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59"/>
      <c r="Q287" s="48"/>
      <c r="R287" s="48"/>
      <c r="S287" s="59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</row>
    <row r="288" spans="2:31" ht="24.75" customHeight="1">
      <c r="B288" s="47"/>
      <c r="C288" s="47"/>
      <c r="D288" s="47"/>
      <c r="E288" s="47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59"/>
      <c r="Q288" s="48"/>
      <c r="R288" s="48"/>
      <c r="S288" s="59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</row>
    <row r="289" spans="2:31" ht="24.75" customHeight="1">
      <c r="B289" s="47"/>
      <c r="C289" s="47"/>
      <c r="D289" s="47"/>
      <c r="E289" s="47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59"/>
      <c r="Q289" s="48"/>
      <c r="R289" s="48"/>
      <c r="S289" s="59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</row>
    <row r="290" spans="2:31" ht="24.75" customHeight="1">
      <c r="B290" s="47"/>
      <c r="C290" s="47"/>
      <c r="D290" s="47"/>
      <c r="E290" s="47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59"/>
      <c r="Q290" s="48"/>
      <c r="R290" s="48"/>
      <c r="S290" s="59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</row>
    <row r="291" spans="2:31" ht="24.75" customHeight="1">
      <c r="B291" s="47"/>
      <c r="C291" s="47"/>
      <c r="D291" s="47"/>
      <c r="E291" s="47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59"/>
      <c r="Q291" s="48"/>
      <c r="R291" s="48"/>
      <c r="S291" s="59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</row>
    <row r="292" spans="2:31" ht="24.75" customHeight="1">
      <c r="B292" s="47"/>
      <c r="C292" s="47"/>
      <c r="D292" s="47"/>
      <c r="E292" s="47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59"/>
      <c r="Q292" s="48"/>
      <c r="R292" s="48"/>
      <c r="S292" s="59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</row>
    <row r="293" spans="2:31" ht="24.75" customHeight="1">
      <c r="B293" s="47"/>
      <c r="C293" s="47"/>
      <c r="D293" s="47"/>
      <c r="E293" s="47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59"/>
      <c r="Q293" s="48"/>
      <c r="R293" s="48"/>
      <c r="S293" s="59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</row>
    <row r="294" spans="2:31" ht="24.75" customHeight="1">
      <c r="B294" s="47"/>
      <c r="C294" s="47"/>
      <c r="D294" s="47"/>
      <c r="E294" s="47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59"/>
      <c r="Q294" s="48"/>
      <c r="R294" s="48"/>
      <c r="S294" s="59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</row>
    <row r="295" spans="2:31" ht="24.75" customHeight="1">
      <c r="B295" s="47"/>
      <c r="C295" s="47"/>
      <c r="D295" s="47"/>
      <c r="E295" s="47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59"/>
      <c r="Q295" s="48"/>
      <c r="R295" s="48"/>
      <c r="S295" s="59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</row>
    <row r="296" spans="2:31" ht="24.75" customHeight="1">
      <c r="B296" s="47"/>
      <c r="C296" s="47"/>
      <c r="D296" s="47"/>
      <c r="E296" s="47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59"/>
      <c r="Q296" s="48"/>
      <c r="R296" s="48"/>
      <c r="S296" s="59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</row>
    <row r="297" spans="2:31" ht="24.75" customHeight="1">
      <c r="B297" s="47"/>
      <c r="C297" s="47"/>
      <c r="D297" s="47"/>
      <c r="E297" s="47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59"/>
      <c r="Q297" s="48"/>
      <c r="R297" s="48"/>
      <c r="S297" s="59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</row>
    <row r="298" spans="2:31" ht="24.75" customHeight="1">
      <c r="B298" s="47"/>
      <c r="C298" s="47"/>
      <c r="D298" s="47"/>
      <c r="E298" s="47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59"/>
      <c r="Q298" s="48"/>
      <c r="R298" s="48"/>
      <c r="S298" s="59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</row>
    <row r="299" spans="2:31" ht="24.75" customHeight="1">
      <c r="B299" s="47"/>
      <c r="C299" s="47"/>
      <c r="D299" s="47"/>
      <c r="E299" s="47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59"/>
      <c r="Q299" s="48"/>
      <c r="R299" s="48"/>
      <c r="S299" s="59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</row>
    <row r="300" spans="2:31" ht="24.75" customHeight="1">
      <c r="B300" s="47"/>
      <c r="C300" s="47"/>
      <c r="D300" s="47"/>
      <c r="E300" s="47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59"/>
      <c r="Q300" s="48"/>
      <c r="R300" s="48"/>
      <c r="S300" s="59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</row>
    <row r="301" spans="2:31" ht="24.75" customHeight="1">
      <c r="B301" s="47"/>
      <c r="C301" s="47"/>
      <c r="D301" s="47"/>
      <c r="E301" s="47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59"/>
      <c r="Q301" s="48"/>
      <c r="R301" s="48"/>
      <c r="S301" s="59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</row>
    <row r="302" spans="2:31" ht="24.75" customHeight="1">
      <c r="B302" s="47"/>
      <c r="C302" s="47"/>
      <c r="D302" s="47"/>
      <c r="E302" s="47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59"/>
      <c r="Q302" s="48"/>
      <c r="R302" s="48"/>
      <c r="S302" s="59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</row>
    <row r="303" spans="2:31" ht="24.75" customHeight="1">
      <c r="B303" s="47"/>
      <c r="C303" s="47"/>
      <c r="D303" s="47"/>
      <c r="E303" s="47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59"/>
      <c r="Q303" s="48"/>
      <c r="R303" s="48"/>
      <c r="S303" s="59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</row>
    <row r="304" spans="2:31" ht="24.75" customHeight="1">
      <c r="B304" s="47"/>
      <c r="C304" s="47"/>
      <c r="D304" s="47"/>
      <c r="E304" s="47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59"/>
      <c r="Q304" s="48"/>
      <c r="R304" s="48"/>
      <c r="S304" s="59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</row>
    <row r="305" spans="2:31" ht="24.75" customHeight="1">
      <c r="B305" s="47"/>
      <c r="C305" s="47"/>
      <c r="D305" s="47"/>
      <c r="E305" s="47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59"/>
      <c r="Q305" s="48"/>
      <c r="R305" s="48"/>
      <c r="S305" s="59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</row>
    <row r="306" spans="2:31" ht="24.75" customHeight="1">
      <c r="B306" s="47"/>
      <c r="C306" s="47"/>
      <c r="D306" s="47"/>
      <c r="E306" s="47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59"/>
      <c r="Q306" s="48"/>
      <c r="R306" s="48"/>
      <c r="S306" s="59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</row>
    <row r="307" spans="2:31" ht="24.75" customHeight="1">
      <c r="B307" s="47"/>
      <c r="C307" s="47"/>
      <c r="D307" s="47"/>
      <c r="E307" s="47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59"/>
      <c r="Q307" s="48"/>
      <c r="R307" s="48"/>
      <c r="S307" s="59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</row>
    <row r="308" spans="2:31" ht="24.75" customHeight="1">
      <c r="B308" s="47"/>
      <c r="C308" s="47"/>
      <c r="D308" s="47"/>
      <c r="E308" s="47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59"/>
      <c r="Q308" s="48"/>
      <c r="R308" s="48"/>
      <c r="S308" s="59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</row>
    <row r="309" spans="2:31" ht="24.75" customHeight="1">
      <c r="B309" s="47"/>
      <c r="C309" s="47"/>
      <c r="D309" s="47"/>
      <c r="E309" s="47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59"/>
      <c r="Q309" s="48"/>
      <c r="R309" s="48"/>
      <c r="S309" s="59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</row>
    <row r="310" spans="2:31" ht="24.75" customHeight="1">
      <c r="B310" s="47"/>
      <c r="C310" s="47"/>
      <c r="D310" s="47"/>
      <c r="E310" s="47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59"/>
      <c r="Q310" s="48"/>
      <c r="R310" s="48"/>
      <c r="S310" s="59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</row>
    <row r="311" spans="2:31" ht="24.75" customHeight="1">
      <c r="B311" s="47"/>
      <c r="C311" s="47"/>
      <c r="D311" s="47"/>
      <c r="E311" s="47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59"/>
      <c r="Q311" s="48"/>
      <c r="R311" s="48"/>
      <c r="S311" s="59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</row>
    <row r="312" spans="2:31" ht="24.75" customHeight="1">
      <c r="B312" s="47"/>
      <c r="C312" s="47"/>
      <c r="D312" s="47"/>
      <c r="E312" s="47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59"/>
      <c r="Q312" s="48"/>
      <c r="R312" s="48"/>
      <c r="S312" s="59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</row>
    <row r="313" spans="2:31" ht="24.75" customHeight="1">
      <c r="B313" s="47"/>
      <c r="C313" s="47"/>
      <c r="D313" s="47"/>
      <c r="E313" s="47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59"/>
      <c r="Q313" s="48"/>
      <c r="R313" s="48"/>
      <c r="S313" s="59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</row>
    <row r="314" spans="2:31" ht="24.75" customHeight="1">
      <c r="B314" s="47"/>
      <c r="C314" s="47"/>
      <c r="D314" s="47"/>
      <c r="E314" s="47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59"/>
      <c r="Q314" s="48"/>
      <c r="R314" s="48"/>
      <c r="S314" s="59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</row>
    <row r="315" spans="2:31" ht="24.75" customHeight="1">
      <c r="B315" s="47"/>
      <c r="C315" s="47"/>
      <c r="D315" s="47"/>
      <c r="E315" s="47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59"/>
      <c r="Q315" s="48"/>
      <c r="R315" s="48"/>
      <c r="S315" s="59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</row>
    <row r="316" spans="2:31" ht="24.75" customHeight="1">
      <c r="B316" s="47"/>
      <c r="C316" s="47"/>
      <c r="D316" s="47"/>
      <c r="E316" s="47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59"/>
      <c r="Q316" s="48"/>
      <c r="R316" s="48"/>
      <c r="S316" s="59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</row>
    <row r="317" spans="2:31" ht="24.75" customHeight="1">
      <c r="B317" s="47"/>
      <c r="C317" s="47"/>
      <c r="D317" s="47"/>
      <c r="E317" s="47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59"/>
      <c r="Q317" s="48"/>
      <c r="R317" s="48"/>
      <c r="S317" s="59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</row>
    <row r="318" spans="2:31" ht="24.75" customHeight="1">
      <c r="B318" s="47"/>
      <c r="C318" s="47"/>
      <c r="D318" s="47"/>
      <c r="E318" s="47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59"/>
      <c r="Q318" s="48"/>
      <c r="R318" s="48"/>
      <c r="S318" s="59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</row>
    <row r="319" spans="2:31" ht="24.75" customHeight="1">
      <c r="B319" s="47"/>
      <c r="C319" s="47"/>
      <c r="D319" s="47"/>
      <c r="E319" s="47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59"/>
      <c r="Q319" s="48"/>
      <c r="R319" s="48"/>
      <c r="S319" s="59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</row>
    <row r="320" spans="2:31" ht="24.75" customHeight="1">
      <c r="B320" s="47"/>
      <c r="C320" s="47"/>
      <c r="D320" s="47"/>
      <c r="E320" s="47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59"/>
      <c r="Q320" s="48"/>
      <c r="R320" s="48"/>
      <c r="S320" s="59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</row>
    <row r="321" spans="2:31" ht="24.75" customHeight="1">
      <c r="B321" s="47"/>
      <c r="C321" s="47"/>
      <c r="D321" s="47"/>
      <c r="E321" s="47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59"/>
      <c r="Q321" s="48"/>
      <c r="R321" s="48"/>
      <c r="S321" s="59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</row>
    <row r="322" spans="2:31" ht="24.75" customHeight="1">
      <c r="B322" s="47"/>
      <c r="C322" s="47"/>
      <c r="D322" s="47"/>
      <c r="E322" s="47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59"/>
      <c r="Q322" s="48"/>
      <c r="R322" s="48"/>
      <c r="S322" s="59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</row>
    <row r="323" spans="2:31" ht="24.75" customHeight="1">
      <c r="B323" s="47"/>
      <c r="C323" s="47"/>
      <c r="D323" s="47"/>
      <c r="E323" s="47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59"/>
      <c r="Q323" s="48"/>
      <c r="R323" s="48"/>
      <c r="S323" s="59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</row>
    <row r="324" spans="2:31" ht="24.75" customHeight="1">
      <c r="B324" s="47"/>
      <c r="C324" s="47"/>
      <c r="D324" s="47"/>
      <c r="E324" s="47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59"/>
      <c r="Q324" s="48"/>
      <c r="R324" s="48"/>
      <c r="S324" s="59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</row>
    <row r="325" spans="2:31" ht="24.75" customHeight="1">
      <c r="B325" s="47"/>
      <c r="C325" s="47"/>
      <c r="D325" s="47"/>
      <c r="E325" s="47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59"/>
      <c r="Q325" s="48"/>
      <c r="R325" s="48"/>
      <c r="S325" s="59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</row>
    <row r="326" spans="2:31" ht="24.75" customHeight="1">
      <c r="B326" s="47"/>
      <c r="C326" s="47"/>
      <c r="D326" s="47"/>
      <c r="E326" s="47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59"/>
      <c r="Q326" s="48"/>
      <c r="R326" s="48"/>
      <c r="S326" s="59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</row>
    <row r="327" spans="2:31" ht="24.75" customHeight="1">
      <c r="B327" s="47"/>
      <c r="C327" s="47"/>
      <c r="D327" s="47"/>
      <c r="E327" s="47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59"/>
      <c r="Q327" s="48"/>
      <c r="R327" s="48"/>
      <c r="S327" s="59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</row>
    <row r="328" spans="2:31" ht="24.75" customHeight="1">
      <c r="B328" s="47"/>
      <c r="C328" s="47"/>
      <c r="D328" s="47"/>
      <c r="E328" s="47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59"/>
      <c r="Q328" s="48"/>
      <c r="R328" s="48"/>
      <c r="S328" s="59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</row>
    <row r="329" spans="2:31" ht="24.75" customHeight="1">
      <c r="B329" s="47"/>
      <c r="C329" s="47"/>
      <c r="D329" s="47"/>
      <c r="E329" s="47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59"/>
      <c r="Q329" s="48"/>
      <c r="R329" s="48"/>
      <c r="S329" s="59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</row>
    <row r="330" spans="2:31" ht="24.75" customHeight="1">
      <c r="B330" s="47"/>
      <c r="C330" s="47"/>
      <c r="D330" s="47"/>
      <c r="E330" s="47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59"/>
      <c r="Q330" s="48"/>
      <c r="R330" s="48"/>
      <c r="S330" s="59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</row>
    <row r="331" spans="2:31" ht="24.75" customHeight="1">
      <c r="B331" s="47"/>
      <c r="C331" s="47"/>
      <c r="D331" s="47"/>
      <c r="E331" s="47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59"/>
      <c r="Q331" s="48"/>
      <c r="R331" s="48"/>
      <c r="S331" s="59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</row>
    <row r="332" spans="2:31" ht="24.75" customHeight="1">
      <c r="B332" s="47"/>
      <c r="C332" s="47"/>
      <c r="D332" s="47"/>
      <c r="E332" s="47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59"/>
      <c r="Q332" s="48"/>
      <c r="R332" s="48"/>
      <c r="S332" s="59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</row>
    <row r="333" spans="2:31" ht="24.75" customHeight="1">
      <c r="B333" s="47"/>
      <c r="C333" s="47"/>
      <c r="D333" s="47"/>
      <c r="E333" s="47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59"/>
      <c r="Q333" s="48"/>
      <c r="R333" s="48"/>
      <c r="S333" s="59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</row>
    <row r="334" spans="2:31" ht="24.75" customHeight="1">
      <c r="B334" s="47"/>
      <c r="C334" s="47"/>
      <c r="D334" s="47"/>
      <c r="E334" s="47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59"/>
      <c r="Q334" s="48"/>
      <c r="R334" s="48"/>
      <c r="S334" s="59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</row>
    <row r="335" spans="2:31" ht="24.75" customHeight="1">
      <c r="B335" s="47"/>
      <c r="C335" s="47"/>
      <c r="D335" s="47"/>
      <c r="E335" s="47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59"/>
      <c r="Q335" s="48"/>
      <c r="R335" s="48"/>
      <c r="S335" s="59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</row>
    <row r="336" spans="2:31" ht="24.75" customHeight="1">
      <c r="B336" s="47"/>
      <c r="C336" s="47"/>
      <c r="D336" s="47"/>
      <c r="E336" s="47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59"/>
      <c r="Q336" s="48"/>
      <c r="R336" s="48"/>
      <c r="S336" s="59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</row>
    <row r="337" spans="2:31" ht="24.75" customHeight="1">
      <c r="B337" s="47"/>
      <c r="C337" s="47"/>
      <c r="D337" s="47"/>
      <c r="E337" s="47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59"/>
      <c r="Q337" s="48"/>
      <c r="R337" s="48"/>
      <c r="S337" s="59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</row>
    <row r="338" spans="2:31" ht="24.75" customHeight="1">
      <c r="B338" s="47"/>
      <c r="C338" s="47"/>
      <c r="D338" s="47"/>
      <c r="E338" s="47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59"/>
      <c r="Q338" s="48"/>
      <c r="R338" s="48"/>
      <c r="S338" s="59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</row>
    <row r="339" spans="2:31" ht="24.75" customHeight="1">
      <c r="B339" s="47"/>
      <c r="C339" s="47"/>
      <c r="D339" s="47"/>
      <c r="E339" s="47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59"/>
      <c r="Q339" s="48"/>
      <c r="R339" s="48"/>
      <c r="S339" s="59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</row>
    <row r="340" spans="2:31" ht="24.75" customHeight="1">
      <c r="B340" s="47"/>
      <c r="C340" s="47"/>
      <c r="D340" s="47"/>
      <c r="E340" s="47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59"/>
      <c r="Q340" s="48"/>
      <c r="R340" s="48"/>
      <c r="S340" s="59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</row>
    <row r="341" spans="2:31" ht="24.75" customHeight="1">
      <c r="B341" s="47"/>
      <c r="C341" s="47"/>
      <c r="D341" s="47"/>
      <c r="E341" s="47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59"/>
      <c r="Q341" s="48"/>
      <c r="R341" s="48"/>
      <c r="S341" s="59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</row>
    <row r="342" spans="2:31" ht="24.75" customHeight="1">
      <c r="B342" s="47"/>
      <c r="C342" s="47"/>
      <c r="D342" s="47"/>
      <c r="E342" s="47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59"/>
      <c r="Q342" s="48"/>
      <c r="R342" s="48"/>
      <c r="S342" s="59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</row>
    <row r="343" spans="2:31" ht="24.75" customHeight="1">
      <c r="B343" s="47"/>
      <c r="C343" s="47"/>
      <c r="D343" s="47"/>
      <c r="E343" s="47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59"/>
      <c r="Q343" s="48"/>
      <c r="R343" s="48"/>
      <c r="S343" s="59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</row>
    <row r="344" spans="2:31" ht="24.75" customHeight="1">
      <c r="B344" s="47"/>
      <c r="C344" s="47"/>
      <c r="D344" s="47"/>
      <c r="E344" s="47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59"/>
      <c r="Q344" s="48"/>
      <c r="R344" s="48"/>
      <c r="S344" s="59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</row>
    <row r="345" spans="2:31" ht="24.75" customHeight="1">
      <c r="B345" s="47"/>
      <c r="C345" s="47"/>
      <c r="D345" s="47"/>
      <c r="E345" s="47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59"/>
      <c r="Q345" s="48"/>
      <c r="R345" s="48"/>
      <c r="S345" s="59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</row>
    <row r="346" spans="2:31" ht="24.75" customHeight="1">
      <c r="B346" s="47"/>
      <c r="C346" s="47"/>
      <c r="D346" s="47"/>
      <c r="E346" s="47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59"/>
      <c r="Q346" s="48"/>
      <c r="R346" s="48"/>
      <c r="S346" s="59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</row>
    <row r="347" spans="2:31" ht="24.75" customHeight="1">
      <c r="B347" s="47"/>
      <c r="C347" s="47"/>
      <c r="D347" s="47"/>
      <c r="E347" s="47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59"/>
      <c r="Q347" s="48"/>
      <c r="R347" s="48"/>
      <c r="S347" s="59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</row>
    <row r="348" spans="2:31" ht="24.75" customHeight="1">
      <c r="B348" s="47"/>
      <c r="C348" s="47"/>
      <c r="D348" s="47"/>
      <c r="E348" s="47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9"/>
      <c r="Q348" s="48"/>
      <c r="R348" s="48"/>
      <c r="S348" s="59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</row>
    <row r="349" spans="2:31" ht="24.75" customHeight="1">
      <c r="B349" s="47"/>
      <c r="C349" s="47"/>
      <c r="D349" s="47"/>
      <c r="E349" s="47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9"/>
      <c r="Q349" s="48"/>
      <c r="R349" s="48"/>
      <c r="S349" s="59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</row>
    <row r="350" spans="2:31" ht="24.75" customHeight="1">
      <c r="B350" s="47"/>
      <c r="C350" s="47"/>
      <c r="D350" s="47"/>
      <c r="E350" s="47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9"/>
      <c r="Q350" s="48"/>
      <c r="R350" s="48"/>
      <c r="S350" s="59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</row>
    <row r="351" spans="2:31" ht="24.75" customHeight="1">
      <c r="B351" s="47"/>
      <c r="C351" s="47"/>
      <c r="D351" s="47"/>
      <c r="E351" s="47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9"/>
      <c r="Q351" s="48"/>
      <c r="R351" s="48"/>
      <c r="S351" s="59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</row>
    <row r="352" spans="2:31" ht="24.75" customHeight="1">
      <c r="B352" s="47"/>
      <c r="C352" s="47"/>
      <c r="D352" s="47"/>
      <c r="E352" s="47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9"/>
      <c r="Q352" s="48"/>
      <c r="R352" s="48"/>
      <c r="S352" s="59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</row>
    <row r="353" spans="2:31" ht="24.75" customHeight="1">
      <c r="B353" s="47"/>
      <c r="C353" s="47"/>
      <c r="D353" s="47"/>
      <c r="E353" s="47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9"/>
      <c r="Q353" s="48"/>
      <c r="R353" s="48"/>
      <c r="S353" s="59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</row>
    <row r="354" spans="2:31" ht="24.75" customHeight="1">
      <c r="B354" s="47"/>
      <c r="C354" s="47"/>
      <c r="D354" s="47"/>
      <c r="E354" s="47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9"/>
      <c r="Q354" s="48"/>
      <c r="R354" s="48"/>
      <c r="S354" s="59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</row>
    <row r="355" spans="2:31" ht="24.75" customHeight="1">
      <c r="B355" s="47"/>
      <c r="C355" s="47"/>
      <c r="D355" s="47"/>
      <c r="E355" s="47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9"/>
      <c r="Q355" s="48"/>
      <c r="R355" s="48"/>
      <c r="S355" s="59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</row>
    <row r="356" spans="2:31" ht="24.75" customHeight="1">
      <c r="B356" s="47"/>
      <c r="C356" s="47"/>
      <c r="D356" s="47"/>
      <c r="E356" s="47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9"/>
      <c r="Q356" s="48"/>
      <c r="R356" s="48"/>
      <c r="S356" s="59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</row>
    <row r="357" spans="2:31" ht="24.75" customHeight="1">
      <c r="B357" s="47"/>
      <c r="C357" s="47"/>
      <c r="D357" s="47"/>
      <c r="E357" s="47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9"/>
      <c r="Q357" s="48"/>
      <c r="R357" s="48"/>
      <c r="S357" s="59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</row>
    <row r="358" spans="2:31" ht="24.75" customHeight="1">
      <c r="B358" s="47"/>
      <c r="C358" s="47"/>
      <c r="D358" s="47"/>
      <c r="E358" s="47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9"/>
      <c r="Q358" s="48"/>
      <c r="R358" s="48"/>
      <c r="S358" s="59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</row>
    <row r="359" spans="2:31" ht="24.75" customHeight="1">
      <c r="B359" s="47"/>
      <c r="C359" s="47"/>
      <c r="D359" s="47"/>
      <c r="E359" s="47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9"/>
      <c r="Q359" s="48"/>
      <c r="R359" s="48"/>
      <c r="S359" s="59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</row>
    <row r="360" spans="2:31" ht="24.75" customHeight="1">
      <c r="B360" s="47"/>
      <c r="C360" s="47"/>
      <c r="D360" s="47"/>
      <c r="E360" s="47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9"/>
      <c r="Q360" s="48"/>
      <c r="R360" s="48"/>
      <c r="S360" s="59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</row>
    <row r="361" spans="2:31" ht="24.75" customHeight="1">
      <c r="B361" s="47"/>
      <c r="C361" s="47"/>
      <c r="D361" s="47"/>
      <c r="E361" s="47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9"/>
      <c r="Q361" s="48"/>
      <c r="R361" s="48"/>
      <c r="S361" s="59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</row>
    <row r="362" spans="2:31" ht="24.75" customHeight="1">
      <c r="B362" s="47"/>
      <c r="C362" s="47"/>
      <c r="D362" s="47"/>
      <c r="E362" s="47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9"/>
      <c r="Q362" s="48"/>
      <c r="R362" s="48"/>
      <c r="S362" s="59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</row>
    <row r="363" spans="2:31" ht="24.75" customHeight="1">
      <c r="B363" s="47"/>
      <c r="C363" s="47"/>
      <c r="D363" s="47"/>
      <c r="E363" s="47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9"/>
      <c r="Q363" s="48"/>
      <c r="R363" s="48"/>
      <c r="S363" s="59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</row>
    <row r="364" spans="2:31" ht="24.75" customHeight="1">
      <c r="B364" s="47"/>
      <c r="C364" s="47"/>
      <c r="D364" s="47"/>
      <c r="E364" s="47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9"/>
      <c r="Q364" s="48"/>
      <c r="R364" s="48"/>
      <c r="S364" s="59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</row>
    <row r="365" spans="2:31" ht="24.75" customHeight="1">
      <c r="B365" s="47"/>
      <c r="C365" s="47"/>
      <c r="D365" s="47"/>
      <c r="E365" s="47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9"/>
      <c r="Q365" s="48"/>
      <c r="R365" s="48"/>
      <c r="S365" s="59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</row>
    <row r="366" spans="2:31" ht="24.75" customHeight="1">
      <c r="B366" s="47"/>
      <c r="C366" s="47"/>
      <c r="D366" s="47"/>
      <c r="E366" s="47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9"/>
      <c r="Q366" s="48"/>
      <c r="R366" s="48"/>
      <c r="S366" s="59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</row>
    <row r="367" spans="2:31" ht="24.75" customHeight="1">
      <c r="B367" s="47"/>
      <c r="C367" s="47"/>
      <c r="D367" s="47"/>
      <c r="E367" s="47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9"/>
      <c r="Q367" s="48"/>
      <c r="R367" s="48"/>
      <c r="S367" s="59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</row>
    <row r="368" spans="2:31" ht="24.75" customHeight="1">
      <c r="B368" s="47"/>
      <c r="C368" s="47"/>
      <c r="D368" s="47"/>
      <c r="E368" s="47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9"/>
      <c r="Q368" s="48"/>
      <c r="R368" s="48"/>
      <c r="S368" s="59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</row>
    <row r="369" spans="2:31" ht="24.75" customHeight="1">
      <c r="B369" s="47"/>
      <c r="C369" s="47"/>
      <c r="D369" s="47"/>
      <c r="E369" s="47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9"/>
      <c r="Q369" s="48"/>
      <c r="R369" s="48"/>
      <c r="S369" s="59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</row>
    <row r="370" spans="2:31" ht="24.75" customHeight="1">
      <c r="B370" s="47"/>
      <c r="C370" s="47"/>
      <c r="D370" s="47"/>
      <c r="E370" s="47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9"/>
      <c r="Q370" s="48"/>
      <c r="R370" s="48"/>
      <c r="S370" s="59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</row>
    <row r="371" spans="2:31" ht="24.75" customHeight="1">
      <c r="B371" s="47"/>
      <c r="C371" s="47"/>
      <c r="D371" s="47"/>
      <c r="E371" s="47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9"/>
      <c r="Q371" s="48"/>
      <c r="R371" s="48"/>
      <c r="S371" s="59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</row>
    <row r="372" spans="2:31" ht="24.75" customHeight="1">
      <c r="B372" s="47"/>
      <c r="C372" s="47"/>
      <c r="D372" s="47"/>
      <c r="E372" s="47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9"/>
      <c r="Q372" s="48"/>
      <c r="R372" s="48"/>
      <c r="S372" s="59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</row>
    <row r="373" spans="2:31" ht="24.75" customHeight="1">
      <c r="B373" s="47"/>
      <c r="C373" s="47"/>
      <c r="D373" s="47"/>
      <c r="E373" s="47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9"/>
      <c r="Q373" s="48"/>
      <c r="R373" s="48"/>
      <c r="S373" s="59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</row>
    <row r="374" spans="2:31" ht="24.75" customHeight="1">
      <c r="B374" s="47"/>
      <c r="C374" s="47"/>
      <c r="D374" s="47"/>
      <c r="E374" s="47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9"/>
      <c r="Q374" s="48"/>
      <c r="R374" s="48"/>
      <c r="S374" s="59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</row>
    <row r="375" spans="2:31" ht="24.75" customHeight="1">
      <c r="B375" s="47"/>
      <c r="C375" s="47"/>
      <c r="D375" s="47"/>
      <c r="E375" s="47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9"/>
      <c r="Q375" s="48"/>
      <c r="R375" s="48"/>
      <c r="S375" s="59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</row>
    <row r="376" spans="2:31" ht="24.75" customHeight="1">
      <c r="B376" s="47"/>
      <c r="C376" s="47"/>
      <c r="D376" s="47"/>
      <c r="E376" s="47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9"/>
      <c r="Q376" s="48"/>
      <c r="R376" s="48"/>
      <c r="S376" s="59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</row>
    <row r="377" spans="2:31" ht="24.75" customHeight="1">
      <c r="B377" s="47"/>
      <c r="C377" s="47"/>
      <c r="D377" s="47"/>
      <c r="E377" s="47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9"/>
      <c r="Q377" s="48"/>
      <c r="R377" s="48"/>
      <c r="S377" s="59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</row>
    <row r="378" spans="2:31" ht="24.75" customHeight="1">
      <c r="B378" s="47"/>
      <c r="C378" s="47"/>
      <c r="D378" s="47"/>
      <c r="E378" s="47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9"/>
      <c r="Q378" s="48"/>
      <c r="R378" s="48"/>
      <c r="S378" s="59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</row>
    <row r="379" spans="2:31" ht="24.75" customHeight="1">
      <c r="B379" s="47"/>
      <c r="C379" s="47"/>
      <c r="D379" s="47"/>
      <c r="E379" s="47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9"/>
      <c r="Q379" s="48"/>
      <c r="R379" s="48"/>
      <c r="S379" s="59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</row>
    <row r="380" spans="2:31" ht="24.75" customHeight="1">
      <c r="B380" s="47"/>
      <c r="C380" s="47"/>
      <c r="D380" s="47"/>
      <c r="E380" s="47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9"/>
      <c r="Q380" s="48"/>
      <c r="R380" s="48"/>
      <c r="S380" s="59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</row>
    <row r="381" spans="2:31" ht="24.75" customHeight="1">
      <c r="B381" s="47"/>
      <c r="C381" s="47"/>
      <c r="D381" s="47"/>
      <c r="E381" s="47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9"/>
      <c r="Q381" s="48"/>
      <c r="R381" s="48"/>
      <c r="S381" s="59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</row>
    <row r="382" spans="2:31" ht="24.75" customHeight="1">
      <c r="B382" s="47"/>
      <c r="C382" s="47"/>
      <c r="D382" s="47"/>
      <c r="E382" s="47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9"/>
      <c r="Q382" s="48"/>
      <c r="R382" s="48"/>
      <c r="S382" s="59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</row>
    <row r="383" spans="2:31" ht="24.75" customHeight="1">
      <c r="B383" s="47"/>
      <c r="C383" s="47"/>
      <c r="D383" s="47"/>
      <c r="E383" s="47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9"/>
      <c r="Q383" s="48"/>
      <c r="R383" s="48"/>
      <c r="S383" s="59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</row>
    <row r="384" spans="2:31" ht="24.75" customHeight="1">
      <c r="B384" s="47"/>
      <c r="C384" s="47"/>
      <c r="D384" s="47"/>
      <c r="E384" s="47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9"/>
      <c r="Q384" s="48"/>
      <c r="R384" s="48"/>
      <c r="S384" s="59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</row>
    <row r="385" spans="2:31" ht="24.75" customHeight="1">
      <c r="B385" s="47"/>
      <c r="C385" s="47"/>
      <c r="D385" s="47"/>
      <c r="E385" s="47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9"/>
      <c r="Q385" s="48"/>
      <c r="R385" s="48"/>
      <c r="S385" s="59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</row>
    <row r="386" spans="2:31" ht="24.75" customHeight="1">
      <c r="B386" s="47"/>
      <c r="C386" s="47"/>
      <c r="D386" s="47"/>
      <c r="E386" s="47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59"/>
      <c r="Q386" s="48"/>
      <c r="R386" s="48"/>
      <c r="S386" s="59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</row>
    <row r="387" spans="2:31" ht="24.75" customHeight="1">
      <c r="B387" s="47"/>
      <c r="C387" s="47"/>
      <c r="D387" s="47"/>
      <c r="E387" s="47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59"/>
      <c r="Q387" s="48"/>
      <c r="R387" s="48"/>
      <c r="S387" s="59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</row>
    <row r="388" spans="2:31" ht="24.75" customHeight="1">
      <c r="B388" s="47"/>
      <c r="C388" s="47"/>
      <c r="D388" s="47"/>
      <c r="E388" s="47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59"/>
      <c r="Q388" s="48"/>
      <c r="R388" s="48"/>
      <c r="S388" s="59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</row>
    <row r="389" spans="2:31" ht="24.75" customHeight="1">
      <c r="B389" s="47"/>
      <c r="C389" s="47"/>
      <c r="D389" s="47"/>
      <c r="E389" s="47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59"/>
      <c r="Q389" s="48"/>
      <c r="R389" s="48"/>
      <c r="S389" s="59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</row>
    <row r="390" spans="2:31" ht="24.75" customHeight="1">
      <c r="B390" s="47"/>
      <c r="C390" s="47"/>
      <c r="D390" s="47"/>
      <c r="E390" s="47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59"/>
      <c r="Q390" s="48"/>
      <c r="R390" s="48"/>
      <c r="S390" s="59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</row>
    <row r="391" spans="2:31" ht="24.75" customHeight="1">
      <c r="B391" s="47"/>
      <c r="C391" s="47"/>
      <c r="D391" s="47"/>
      <c r="E391" s="47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59"/>
      <c r="Q391" s="48"/>
      <c r="R391" s="48"/>
      <c r="S391" s="59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</row>
    <row r="392" spans="2:31" ht="24.75" customHeight="1">
      <c r="B392" s="47"/>
      <c r="C392" s="47"/>
      <c r="D392" s="47"/>
      <c r="E392" s="47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59"/>
      <c r="Q392" s="48"/>
      <c r="R392" s="48"/>
      <c r="S392" s="59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</row>
    <row r="393" spans="2:31" ht="24.75" customHeight="1">
      <c r="B393" s="47"/>
      <c r="C393" s="47"/>
      <c r="D393" s="47"/>
      <c r="E393" s="47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59"/>
      <c r="Q393" s="48"/>
      <c r="R393" s="48"/>
      <c r="S393" s="59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</row>
    <row r="394" spans="2:31" ht="24.75" customHeight="1">
      <c r="B394" s="47"/>
      <c r="C394" s="47"/>
      <c r="D394" s="47"/>
      <c r="E394" s="47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59"/>
      <c r="Q394" s="48"/>
      <c r="R394" s="48"/>
      <c r="S394" s="59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</row>
    <row r="395" spans="2:31" ht="24.75" customHeight="1">
      <c r="B395" s="47"/>
      <c r="C395" s="47"/>
      <c r="D395" s="47"/>
      <c r="E395" s="47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59"/>
      <c r="Q395" s="48"/>
      <c r="R395" s="48"/>
      <c r="S395" s="59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</row>
    <row r="396" spans="2:31" ht="24.75" customHeight="1">
      <c r="B396" s="47"/>
      <c r="C396" s="47"/>
      <c r="D396" s="47"/>
      <c r="E396" s="47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59"/>
      <c r="Q396" s="48"/>
      <c r="R396" s="48"/>
      <c r="S396" s="59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</row>
    <row r="397" spans="2:31" ht="24.75" customHeight="1">
      <c r="B397" s="47"/>
      <c r="C397" s="47"/>
      <c r="D397" s="47"/>
      <c r="E397" s="47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59"/>
      <c r="Q397" s="48"/>
      <c r="R397" s="48"/>
      <c r="S397" s="59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</row>
    <row r="398" spans="2:31" ht="24.75" customHeight="1">
      <c r="B398" s="47"/>
      <c r="C398" s="47"/>
      <c r="D398" s="47"/>
      <c r="E398" s="47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59"/>
      <c r="Q398" s="48"/>
      <c r="R398" s="48"/>
      <c r="S398" s="59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</row>
    <row r="399" spans="2:31" ht="24.75" customHeight="1">
      <c r="B399" s="47"/>
      <c r="C399" s="47"/>
      <c r="D399" s="47"/>
      <c r="E399" s="47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59"/>
      <c r="Q399" s="48"/>
      <c r="R399" s="48"/>
      <c r="S399" s="59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</row>
    <row r="400" spans="2:31" ht="24.75" customHeight="1">
      <c r="B400" s="47"/>
      <c r="C400" s="47"/>
      <c r="D400" s="47"/>
      <c r="E400" s="47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59"/>
      <c r="Q400" s="48"/>
      <c r="R400" s="48"/>
      <c r="S400" s="59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</row>
    <row r="401" spans="2:31" ht="24.75" customHeight="1">
      <c r="B401" s="47"/>
      <c r="C401" s="47"/>
      <c r="D401" s="47"/>
      <c r="E401" s="47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59"/>
      <c r="Q401" s="48"/>
      <c r="R401" s="48"/>
      <c r="S401" s="59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</row>
    <row r="402" spans="2:31" ht="24.75" customHeight="1">
      <c r="B402" s="47"/>
      <c r="C402" s="47"/>
      <c r="D402" s="47"/>
      <c r="E402" s="47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59"/>
      <c r="Q402" s="48"/>
      <c r="R402" s="48"/>
      <c r="S402" s="59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</row>
    <row r="403" spans="2:31" ht="24.75" customHeight="1">
      <c r="B403" s="47"/>
      <c r="C403" s="47"/>
      <c r="D403" s="47"/>
      <c r="E403" s="47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59"/>
      <c r="Q403" s="48"/>
      <c r="R403" s="48"/>
      <c r="S403" s="59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</row>
    <row r="404" spans="2:31" ht="24.75" customHeight="1">
      <c r="B404" s="47"/>
      <c r="C404" s="47"/>
      <c r="D404" s="47"/>
      <c r="E404" s="47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59"/>
      <c r="Q404" s="48"/>
      <c r="R404" s="48"/>
      <c r="S404" s="59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</row>
    <row r="405" spans="2:31" ht="24.75" customHeight="1">
      <c r="B405" s="47"/>
      <c r="C405" s="47"/>
      <c r="D405" s="47"/>
      <c r="E405" s="47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59"/>
      <c r="Q405" s="48"/>
      <c r="R405" s="48"/>
      <c r="S405" s="59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</row>
    <row r="406" spans="2:31" ht="24.75" customHeight="1">
      <c r="B406" s="47"/>
      <c r="C406" s="47"/>
      <c r="D406" s="47"/>
      <c r="E406" s="47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59"/>
      <c r="Q406" s="48"/>
      <c r="R406" s="48"/>
      <c r="S406" s="59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</row>
    <row r="407" spans="2:31" ht="24.75" customHeight="1">
      <c r="B407" s="47"/>
      <c r="C407" s="47"/>
      <c r="D407" s="47"/>
      <c r="E407" s="47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59"/>
      <c r="Q407" s="48"/>
      <c r="R407" s="48"/>
      <c r="S407" s="59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</row>
    <row r="408" spans="2:31" ht="24.75" customHeight="1">
      <c r="B408" s="47"/>
      <c r="C408" s="47"/>
      <c r="D408" s="47"/>
      <c r="E408" s="47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59"/>
      <c r="Q408" s="48"/>
      <c r="R408" s="48"/>
      <c r="S408" s="59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</row>
    <row r="409" spans="2:31" ht="24.75" customHeight="1">
      <c r="B409" s="47"/>
      <c r="C409" s="47"/>
      <c r="D409" s="47"/>
      <c r="E409" s="47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59"/>
      <c r="Q409" s="48"/>
      <c r="R409" s="48"/>
      <c r="S409" s="59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</row>
    <row r="410" spans="2:31" ht="24.75" customHeight="1">
      <c r="B410" s="47"/>
      <c r="C410" s="47"/>
      <c r="D410" s="47"/>
      <c r="E410" s="47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59"/>
      <c r="Q410" s="48"/>
      <c r="R410" s="48"/>
      <c r="S410" s="59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</row>
    <row r="411" spans="2:31" ht="24.75" customHeight="1">
      <c r="B411" s="47"/>
      <c r="C411" s="47"/>
      <c r="D411" s="47"/>
      <c r="E411" s="47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59"/>
      <c r="Q411" s="48"/>
      <c r="R411" s="48"/>
      <c r="S411" s="59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</row>
    <row r="412" spans="2:31" ht="24.75" customHeight="1">
      <c r="B412" s="47"/>
      <c r="C412" s="47"/>
      <c r="D412" s="47"/>
      <c r="E412" s="47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59"/>
      <c r="Q412" s="48"/>
      <c r="R412" s="48"/>
      <c r="S412" s="59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</row>
    <row r="413" spans="2:31" ht="24.75" customHeight="1">
      <c r="B413" s="47"/>
      <c r="C413" s="47"/>
      <c r="D413" s="47"/>
      <c r="E413" s="47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59"/>
      <c r="Q413" s="48"/>
      <c r="R413" s="48"/>
      <c r="S413" s="59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</row>
    <row r="414" spans="2:31" ht="24.75" customHeight="1">
      <c r="B414" s="47"/>
      <c r="C414" s="47"/>
      <c r="D414" s="47"/>
      <c r="E414" s="47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59"/>
      <c r="Q414" s="48"/>
      <c r="R414" s="48"/>
      <c r="S414" s="59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</row>
    <row r="415" spans="2:31" ht="24.75" customHeight="1">
      <c r="B415" s="47"/>
      <c r="C415" s="47"/>
      <c r="D415" s="47"/>
      <c r="E415" s="47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59"/>
      <c r="Q415" s="48"/>
      <c r="R415" s="48"/>
      <c r="S415" s="59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</row>
    <row r="416" spans="2:31" ht="24.75" customHeight="1">
      <c r="B416" s="47"/>
      <c r="C416" s="47"/>
      <c r="D416" s="47"/>
      <c r="E416" s="47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59"/>
      <c r="Q416" s="48"/>
      <c r="R416" s="48"/>
      <c r="S416" s="59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</row>
    <row r="417" spans="2:31" ht="24.75" customHeight="1">
      <c r="B417" s="47"/>
      <c r="C417" s="47"/>
      <c r="D417" s="47"/>
      <c r="E417" s="47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59"/>
      <c r="Q417" s="48"/>
      <c r="R417" s="48"/>
      <c r="S417" s="59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</row>
    <row r="418" spans="2:31" ht="24.75" customHeight="1">
      <c r="B418" s="47"/>
      <c r="C418" s="47"/>
      <c r="D418" s="47"/>
      <c r="E418" s="47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59"/>
      <c r="Q418" s="48"/>
      <c r="R418" s="48"/>
      <c r="S418" s="59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</row>
    <row r="419" spans="2:31" ht="24.75" customHeight="1">
      <c r="B419" s="47"/>
      <c r="C419" s="47"/>
      <c r="D419" s="47"/>
      <c r="E419" s="47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59"/>
      <c r="Q419" s="48"/>
      <c r="R419" s="48"/>
      <c r="S419" s="59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</row>
    <row r="420" spans="2:31" ht="24.75" customHeight="1">
      <c r="B420" s="47"/>
      <c r="C420" s="47"/>
      <c r="D420" s="47"/>
      <c r="E420" s="47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59"/>
      <c r="Q420" s="48"/>
      <c r="R420" s="48"/>
      <c r="S420" s="59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</row>
    <row r="421" spans="2:31" ht="24.75" customHeight="1">
      <c r="B421" s="47"/>
      <c r="C421" s="47"/>
      <c r="D421" s="47"/>
      <c r="E421" s="47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59"/>
      <c r="Q421" s="48"/>
      <c r="R421" s="48"/>
      <c r="S421" s="59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</row>
    <row r="422" spans="2:31" ht="24.75" customHeight="1">
      <c r="B422" s="47"/>
      <c r="C422" s="47"/>
      <c r="D422" s="47"/>
      <c r="E422" s="47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59"/>
      <c r="Q422" s="48"/>
      <c r="R422" s="48"/>
      <c r="S422" s="59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</row>
    <row r="423" spans="2:31" ht="24.75" customHeight="1">
      <c r="B423" s="47"/>
      <c r="C423" s="47"/>
      <c r="D423" s="47"/>
      <c r="E423" s="47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59"/>
      <c r="Q423" s="48"/>
      <c r="R423" s="48"/>
      <c r="S423" s="59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</row>
    <row r="424" spans="2:31" ht="24.75" customHeight="1">
      <c r="B424" s="47"/>
      <c r="C424" s="47"/>
      <c r="D424" s="47"/>
      <c r="E424" s="47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59"/>
      <c r="Q424" s="48"/>
      <c r="R424" s="48"/>
      <c r="S424" s="59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</row>
    <row r="425" spans="2:31" ht="24.75" customHeight="1">
      <c r="B425" s="47"/>
      <c r="C425" s="47"/>
      <c r="D425" s="47"/>
      <c r="E425" s="47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59"/>
      <c r="Q425" s="48"/>
      <c r="R425" s="48"/>
      <c r="S425" s="59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</row>
    <row r="426" spans="2:31" ht="24.75" customHeight="1">
      <c r="B426" s="47"/>
      <c r="C426" s="47"/>
      <c r="D426" s="47"/>
      <c r="E426" s="47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59"/>
      <c r="Q426" s="48"/>
      <c r="R426" s="48"/>
      <c r="S426" s="59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</row>
    <row r="427" spans="2:31" ht="24.75" customHeight="1">
      <c r="B427" s="47"/>
      <c r="C427" s="47"/>
      <c r="D427" s="47"/>
      <c r="E427" s="47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59"/>
      <c r="Q427" s="48"/>
      <c r="R427" s="48"/>
      <c r="S427" s="59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</row>
    <row r="428" spans="2:31" ht="24.75" customHeight="1">
      <c r="B428" s="47"/>
      <c r="C428" s="47"/>
      <c r="D428" s="47"/>
      <c r="E428" s="47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59"/>
      <c r="Q428" s="48"/>
      <c r="R428" s="48"/>
      <c r="S428" s="59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</row>
    <row r="429" spans="2:31" ht="24.75" customHeight="1">
      <c r="B429" s="47"/>
      <c r="C429" s="47"/>
      <c r="D429" s="47"/>
      <c r="E429" s="47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59"/>
      <c r="Q429" s="48"/>
      <c r="R429" s="48"/>
      <c r="S429" s="59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</row>
    <row r="430" spans="2:31" ht="24.75" customHeight="1">
      <c r="B430" s="47"/>
      <c r="C430" s="47"/>
      <c r="D430" s="47"/>
      <c r="E430" s="47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59"/>
      <c r="Q430" s="48"/>
      <c r="R430" s="48"/>
      <c r="S430" s="59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</row>
    <row r="431" spans="2:31" ht="24.75" customHeight="1">
      <c r="B431" s="47"/>
      <c r="C431" s="47"/>
      <c r="D431" s="47"/>
      <c r="E431" s="47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59"/>
      <c r="Q431" s="48"/>
      <c r="R431" s="48"/>
      <c r="S431" s="59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</row>
    <row r="432" spans="2:31" ht="24.75" customHeight="1">
      <c r="B432" s="47"/>
      <c r="C432" s="47"/>
      <c r="D432" s="47"/>
      <c r="E432" s="47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59"/>
      <c r="Q432" s="48"/>
      <c r="R432" s="48"/>
      <c r="S432" s="59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</row>
    <row r="433" spans="2:31" ht="24.75" customHeight="1">
      <c r="B433" s="47"/>
      <c r="C433" s="47"/>
      <c r="D433" s="47"/>
      <c r="E433" s="47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59"/>
      <c r="Q433" s="48"/>
      <c r="R433" s="48"/>
      <c r="S433" s="59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</row>
    <row r="434" spans="2:31" ht="24.75" customHeight="1">
      <c r="B434" s="47"/>
      <c r="C434" s="47"/>
      <c r="D434" s="47"/>
      <c r="E434" s="47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59"/>
      <c r="Q434" s="48"/>
      <c r="R434" s="48"/>
      <c r="S434" s="59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</row>
    <row r="435" spans="2:31" ht="24.75" customHeight="1">
      <c r="B435" s="47"/>
      <c r="C435" s="47"/>
      <c r="D435" s="47"/>
      <c r="E435" s="47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59"/>
      <c r="Q435" s="48"/>
      <c r="R435" s="48"/>
      <c r="S435" s="59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</row>
    <row r="436" spans="2:31" ht="24.75" customHeight="1">
      <c r="B436" s="47"/>
      <c r="C436" s="47"/>
      <c r="D436" s="47"/>
      <c r="E436" s="47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59"/>
      <c r="Q436" s="48"/>
      <c r="R436" s="48"/>
      <c r="S436" s="59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</row>
    <row r="437" spans="2:31" ht="24.75" customHeight="1">
      <c r="B437" s="47"/>
      <c r="C437" s="47"/>
      <c r="D437" s="47"/>
      <c r="E437" s="47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59"/>
      <c r="Q437" s="48"/>
      <c r="R437" s="48"/>
      <c r="S437" s="59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</row>
    <row r="438" spans="2:31" ht="24.75" customHeight="1">
      <c r="B438" s="47"/>
      <c r="C438" s="47"/>
      <c r="D438" s="47"/>
      <c r="E438" s="47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59"/>
      <c r="Q438" s="48"/>
      <c r="R438" s="48"/>
      <c r="S438" s="59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</row>
    <row r="439" spans="2:31" ht="24.75" customHeight="1">
      <c r="B439" s="47"/>
      <c r="C439" s="47"/>
      <c r="D439" s="47"/>
      <c r="E439" s="47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59"/>
      <c r="Q439" s="48"/>
      <c r="R439" s="48"/>
      <c r="S439" s="59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</row>
    <row r="440" spans="2:31" ht="24.75" customHeight="1">
      <c r="B440" s="47"/>
      <c r="C440" s="47"/>
      <c r="D440" s="47"/>
      <c r="E440" s="47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59"/>
      <c r="Q440" s="48"/>
      <c r="R440" s="48"/>
      <c r="S440" s="59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</row>
    <row r="441" spans="2:31" ht="24.75" customHeight="1">
      <c r="B441" s="47"/>
      <c r="C441" s="47"/>
      <c r="D441" s="47"/>
      <c r="E441" s="47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59"/>
      <c r="Q441" s="48"/>
      <c r="R441" s="48"/>
      <c r="S441" s="59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</row>
    <row r="442" spans="2:31" ht="24.75" customHeight="1">
      <c r="B442" s="47"/>
      <c r="C442" s="47"/>
      <c r="D442" s="47"/>
      <c r="E442" s="47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59"/>
      <c r="Q442" s="48"/>
      <c r="R442" s="48"/>
      <c r="S442" s="59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</row>
    <row r="443" spans="2:31" ht="24.75" customHeight="1">
      <c r="B443" s="47"/>
      <c r="C443" s="47"/>
      <c r="D443" s="47"/>
      <c r="E443" s="47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59"/>
      <c r="Q443" s="48"/>
      <c r="R443" s="48"/>
      <c r="S443" s="59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</row>
    <row r="444" spans="2:31" ht="24.75" customHeight="1">
      <c r="B444" s="47"/>
      <c r="C444" s="47"/>
      <c r="D444" s="47"/>
      <c r="E444" s="47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59"/>
      <c r="Q444" s="48"/>
      <c r="R444" s="48"/>
      <c r="S444" s="59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</row>
    <row r="445" spans="2:31" ht="24.75" customHeight="1">
      <c r="B445" s="47"/>
      <c r="C445" s="47"/>
      <c r="D445" s="47"/>
      <c r="E445" s="47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59"/>
      <c r="Q445" s="48"/>
      <c r="R445" s="48"/>
      <c r="S445" s="59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</row>
    <row r="446" spans="2:31" ht="24.75" customHeight="1">
      <c r="B446" s="47"/>
      <c r="C446" s="47"/>
      <c r="D446" s="47"/>
      <c r="E446" s="47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59"/>
      <c r="Q446" s="48"/>
      <c r="R446" s="48"/>
      <c r="S446" s="59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</row>
    <row r="447" spans="2:31" ht="24.75" customHeight="1">
      <c r="B447" s="47"/>
      <c r="C447" s="47"/>
      <c r="D447" s="47"/>
      <c r="E447" s="47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59"/>
      <c r="Q447" s="48"/>
      <c r="R447" s="48"/>
      <c r="S447" s="59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</row>
    <row r="448" spans="2:31" ht="24.75" customHeight="1">
      <c r="B448" s="47"/>
      <c r="C448" s="47"/>
      <c r="D448" s="47"/>
      <c r="E448" s="47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59"/>
      <c r="Q448" s="48"/>
      <c r="R448" s="48"/>
      <c r="S448" s="59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</row>
    <row r="449" spans="2:31" ht="24.75" customHeight="1">
      <c r="B449" s="47"/>
      <c r="C449" s="47"/>
      <c r="D449" s="47"/>
      <c r="E449" s="47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59"/>
      <c r="Q449" s="48"/>
      <c r="R449" s="48"/>
      <c r="S449" s="59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</row>
    <row r="450" spans="2:31" ht="24.75" customHeight="1">
      <c r="B450" s="47"/>
      <c r="C450" s="47"/>
      <c r="D450" s="47"/>
      <c r="E450" s="47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59"/>
      <c r="Q450" s="48"/>
      <c r="R450" s="48"/>
      <c r="S450" s="59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</row>
    <row r="451" spans="2:31" ht="24.75" customHeight="1">
      <c r="B451" s="47"/>
      <c r="C451" s="47"/>
      <c r="D451" s="47"/>
      <c r="E451" s="47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59"/>
      <c r="Q451" s="48"/>
      <c r="R451" s="48"/>
      <c r="S451" s="59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</row>
    <row r="452" spans="2:31" ht="24.75" customHeight="1">
      <c r="B452" s="47"/>
      <c r="C452" s="47"/>
      <c r="D452" s="47"/>
      <c r="E452" s="47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59"/>
      <c r="Q452" s="48"/>
      <c r="R452" s="48"/>
      <c r="S452" s="59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</row>
    <row r="453" spans="2:31" ht="24.75" customHeight="1">
      <c r="B453" s="47"/>
      <c r="C453" s="47"/>
      <c r="D453" s="47"/>
      <c r="E453" s="47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59"/>
      <c r="Q453" s="48"/>
      <c r="R453" s="48"/>
      <c r="S453" s="59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</row>
    <row r="454" spans="2:31" ht="24.75" customHeight="1">
      <c r="B454" s="47"/>
      <c r="C454" s="47"/>
      <c r="D454" s="47"/>
      <c r="E454" s="47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59"/>
      <c r="Q454" s="48"/>
      <c r="R454" s="48"/>
      <c r="S454" s="59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</row>
    <row r="455" spans="2:31" ht="24.75" customHeight="1">
      <c r="B455" s="47"/>
      <c r="C455" s="47"/>
      <c r="D455" s="47"/>
      <c r="E455" s="47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59"/>
      <c r="Q455" s="48"/>
      <c r="R455" s="48"/>
      <c r="S455" s="59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</row>
    <row r="456" spans="2:31" ht="24.75" customHeight="1">
      <c r="B456" s="47"/>
      <c r="C456" s="47"/>
      <c r="D456" s="47"/>
      <c r="E456" s="47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59"/>
      <c r="Q456" s="48"/>
      <c r="R456" s="48"/>
      <c r="S456" s="59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</row>
    <row r="457" spans="2:31" ht="24.75" customHeight="1">
      <c r="B457" s="47"/>
      <c r="C457" s="47"/>
      <c r="D457" s="47"/>
      <c r="E457" s="47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59"/>
      <c r="Q457" s="48"/>
      <c r="R457" s="48"/>
      <c r="S457" s="59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</row>
    <row r="458" spans="2:31" ht="24.75" customHeight="1">
      <c r="B458" s="47"/>
      <c r="C458" s="47"/>
      <c r="D458" s="47"/>
      <c r="E458" s="47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59"/>
      <c r="Q458" s="48"/>
      <c r="R458" s="48"/>
      <c r="S458" s="59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</row>
    <row r="459" spans="2:31" ht="24.75" customHeight="1">
      <c r="B459" s="47"/>
      <c r="C459" s="47"/>
      <c r="D459" s="47"/>
      <c r="E459" s="47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59"/>
      <c r="Q459" s="48"/>
      <c r="R459" s="48"/>
      <c r="S459" s="59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</row>
    <row r="460" spans="2:31" ht="24.75" customHeight="1">
      <c r="B460" s="47"/>
      <c r="C460" s="47"/>
      <c r="D460" s="47"/>
      <c r="E460" s="47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59"/>
      <c r="Q460" s="48"/>
      <c r="R460" s="48"/>
      <c r="S460" s="59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</row>
    <row r="461" spans="2:31" ht="24.75" customHeight="1">
      <c r="B461" s="47"/>
      <c r="C461" s="47"/>
      <c r="D461" s="47"/>
      <c r="E461" s="47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59"/>
      <c r="Q461" s="48"/>
      <c r="R461" s="48"/>
      <c r="S461" s="59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</row>
    <row r="462" spans="2:31" ht="24.75" customHeight="1">
      <c r="B462" s="47"/>
      <c r="C462" s="47"/>
      <c r="D462" s="47"/>
      <c r="E462" s="47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59"/>
      <c r="Q462" s="48"/>
      <c r="R462" s="48"/>
      <c r="S462" s="59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</row>
    <row r="463" spans="2:31" ht="24.75" customHeight="1">
      <c r="B463" s="47"/>
      <c r="C463" s="47"/>
      <c r="D463" s="47"/>
      <c r="E463" s="47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59"/>
      <c r="Q463" s="48"/>
      <c r="R463" s="48"/>
      <c r="S463" s="59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</row>
    <row r="464" spans="2:31" ht="24.75" customHeight="1">
      <c r="B464" s="47"/>
      <c r="C464" s="47"/>
      <c r="D464" s="47"/>
      <c r="E464" s="47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59"/>
      <c r="Q464" s="48"/>
      <c r="R464" s="48"/>
      <c r="S464" s="59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</row>
    <row r="465" spans="2:31" ht="24.75" customHeight="1">
      <c r="B465" s="47"/>
      <c r="C465" s="47"/>
      <c r="D465" s="47"/>
      <c r="E465" s="47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59"/>
      <c r="Q465" s="48"/>
      <c r="R465" s="48"/>
      <c r="S465" s="59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</row>
    <row r="466" spans="2:31" ht="24.75" customHeight="1">
      <c r="B466" s="47"/>
      <c r="C466" s="47"/>
      <c r="D466" s="47"/>
      <c r="E466" s="47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59"/>
      <c r="Q466" s="48"/>
      <c r="R466" s="48"/>
      <c r="S466" s="59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</row>
    <row r="467" spans="2:31" ht="24.75" customHeight="1">
      <c r="B467" s="47"/>
      <c r="C467" s="47"/>
      <c r="D467" s="47"/>
      <c r="E467" s="47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59"/>
      <c r="Q467" s="48"/>
      <c r="R467" s="48"/>
      <c r="S467" s="59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</row>
    <row r="468" spans="2:31" ht="24.75" customHeight="1">
      <c r="B468" s="47"/>
      <c r="C468" s="47"/>
      <c r="D468" s="47"/>
      <c r="E468" s="47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59"/>
      <c r="Q468" s="48"/>
      <c r="R468" s="48"/>
      <c r="S468" s="59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</row>
    <row r="469" spans="2:31" ht="24.75" customHeight="1">
      <c r="B469" s="47"/>
      <c r="C469" s="47"/>
      <c r="D469" s="47"/>
      <c r="E469" s="47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59"/>
      <c r="Q469" s="48"/>
      <c r="R469" s="48"/>
      <c r="S469" s="59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</row>
    <row r="470" spans="2:31" ht="24.75" customHeight="1">
      <c r="B470" s="47"/>
      <c r="C470" s="47"/>
      <c r="D470" s="47"/>
      <c r="E470" s="47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59"/>
      <c r="Q470" s="48"/>
      <c r="R470" s="48"/>
      <c r="S470" s="59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</row>
    <row r="471" spans="2:31" ht="24.75" customHeight="1">
      <c r="B471" s="47"/>
      <c r="C471" s="47"/>
      <c r="D471" s="47"/>
      <c r="E471" s="47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59"/>
      <c r="Q471" s="48"/>
      <c r="R471" s="48"/>
      <c r="S471" s="59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</row>
    <row r="472" spans="2:31" ht="24.75" customHeight="1">
      <c r="B472" s="47"/>
      <c r="C472" s="47"/>
      <c r="D472" s="47"/>
      <c r="E472" s="47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59"/>
      <c r="Q472" s="48"/>
      <c r="R472" s="48"/>
      <c r="S472" s="59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</row>
    <row r="473" spans="2:31" ht="24.75" customHeight="1">
      <c r="B473" s="47"/>
      <c r="C473" s="47"/>
      <c r="D473" s="47"/>
      <c r="E473" s="47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59"/>
      <c r="Q473" s="48"/>
      <c r="R473" s="48"/>
      <c r="S473" s="59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</row>
    <row r="474" spans="2:31" ht="24.75" customHeight="1">
      <c r="B474" s="47"/>
      <c r="C474" s="47"/>
      <c r="D474" s="47"/>
      <c r="E474" s="47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59"/>
      <c r="Q474" s="48"/>
      <c r="R474" s="48"/>
      <c r="S474" s="59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</row>
    <row r="475" spans="2:31" ht="24.75" customHeight="1">
      <c r="B475" s="47"/>
      <c r="C475" s="47"/>
      <c r="D475" s="47"/>
      <c r="E475" s="47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59"/>
      <c r="Q475" s="48"/>
      <c r="R475" s="48"/>
      <c r="S475" s="59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</row>
    <row r="476" spans="2:31" ht="24.75" customHeight="1">
      <c r="B476" s="47"/>
      <c r="C476" s="47"/>
      <c r="D476" s="47"/>
      <c r="E476" s="47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59"/>
      <c r="Q476" s="48"/>
      <c r="R476" s="48"/>
      <c r="S476" s="59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</row>
    <row r="477" spans="2:31" ht="24.75" customHeight="1">
      <c r="B477" s="47"/>
      <c r="C477" s="47"/>
      <c r="D477" s="47"/>
      <c r="E477" s="47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59"/>
      <c r="Q477" s="48"/>
      <c r="R477" s="48"/>
      <c r="S477" s="59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</row>
    <row r="478" spans="2:31" ht="24.75" customHeight="1">
      <c r="B478" s="47"/>
      <c r="C478" s="47"/>
      <c r="D478" s="47"/>
      <c r="E478" s="47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59"/>
      <c r="Q478" s="48"/>
      <c r="R478" s="48"/>
      <c r="S478" s="59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</row>
    <row r="479" spans="2:31" ht="24.75" customHeight="1">
      <c r="B479" s="47"/>
      <c r="C479" s="47"/>
      <c r="D479" s="47"/>
      <c r="E479" s="47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59"/>
      <c r="Q479" s="48"/>
      <c r="R479" s="48"/>
      <c r="S479" s="59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</row>
    <row r="480" spans="2:31" ht="24.75" customHeight="1">
      <c r="B480" s="47"/>
      <c r="C480" s="47"/>
      <c r="D480" s="47"/>
      <c r="E480" s="47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59"/>
      <c r="Q480" s="48"/>
      <c r="R480" s="48"/>
      <c r="S480" s="59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</row>
    <row r="481" spans="2:31" ht="24.75" customHeight="1">
      <c r="B481" s="47"/>
      <c r="C481" s="47"/>
      <c r="D481" s="47"/>
      <c r="E481" s="47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59"/>
      <c r="Q481" s="48"/>
      <c r="R481" s="48"/>
      <c r="S481" s="59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</row>
    <row r="482" spans="2:31" ht="24.75" customHeight="1">
      <c r="B482" s="47"/>
      <c r="C482" s="47"/>
      <c r="D482" s="47"/>
      <c r="E482" s="47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59"/>
      <c r="Q482" s="48"/>
      <c r="R482" s="48"/>
      <c r="S482" s="59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</row>
    <row r="483" spans="2:31" ht="24.75" customHeight="1">
      <c r="B483" s="47"/>
      <c r="C483" s="47"/>
      <c r="D483" s="47"/>
      <c r="E483" s="47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59"/>
      <c r="Q483" s="48"/>
      <c r="R483" s="48"/>
      <c r="S483" s="59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</row>
    <row r="484" spans="2:31" ht="24.75" customHeight="1">
      <c r="B484" s="47"/>
      <c r="C484" s="47"/>
      <c r="D484" s="47"/>
      <c r="E484" s="47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59"/>
      <c r="Q484" s="48"/>
      <c r="R484" s="48"/>
      <c r="S484" s="59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</row>
    <row r="485" spans="2:31" ht="24.75" customHeight="1">
      <c r="B485" s="47"/>
      <c r="C485" s="47"/>
      <c r="D485" s="47"/>
      <c r="E485" s="47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59"/>
      <c r="Q485" s="48"/>
      <c r="R485" s="48"/>
      <c r="S485" s="59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</row>
    <row r="486" spans="2:31" ht="24.75" customHeight="1">
      <c r="B486" s="47"/>
      <c r="C486" s="47"/>
      <c r="D486" s="47"/>
      <c r="E486" s="47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59"/>
      <c r="Q486" s="48"/>
      <c r="R486" s="48"/>
      <c r="S486" s="59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</row>
    <row r="487" spans="2:31" ht="24.75" customHeight="1">
      <c r="B487" s="47"/>
      <c r="C487" s="47"/>
      <c r="D487" s="47"/>
      <c r="E487" s="47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59"/>
      <c r="Q487" s="48"/>
      <c r="R487" s="48"/>
      <c r="S487" s="59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</row>
    <row r="488" spans="2:31" ht="24.75" customHeight="1">
      <c r="B488" s="47"/>
      <c r="C488" s="47"/>
      <c r="D488" s="47"/>
      <c r="E488" s="47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59"/>
      <c r="Q488" s="48"/>
      <c r="R488" s="48"/>
      <c r="S488" s="59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</row>
    <row r="489" spans="2:31" ht="24.75" customHeight="1">
      <c r="B489" s="47"/>
      <c r="C489" s="47"/>
      <c r="D489" s="47"/>
      <c r="E489" s="47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59"/>
      <c r="Q489" s="48"/>
      <c r="R489" s="48"/>
      <c r="S489" s="59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</row>
    <row r="490" spans="2:31" ht="24.75" customHeight="1">
      <c r="B490" s="47"/>
      <c r="C490" s="47"/>
      <c r="D490" s="47"/>
      <c r="E490" s="47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59"/>
      <c r="Q490" s="48"/>
      <c r="R490" s="48"/>
      <c r="S490" s="59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</row>
    <row r="491" spans="2:31" ht="24.75" customHeight="1">
      <c r="B491" s="47"/>
      <c r="C491" s="47"/>
      <c r="D491" s="47"/>
      <c r="E491" s="47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59"/>
      <c r="Q491" s="48"/>
      <c r="R491" s="48"/>
      <c r="S491" s="59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</row>
    <row r="492" spans="2:31" ht="24.75" customHeight="1">
      <c r="B492" s="47"/>
      <c r="C492" s="47"/>
      <c r="D492" s="47"/>
      <c r="E492" s="47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59"/>
      <c r="Q492" s="48"/>
      <c r="R492" s="48"/>
      <c r="S492" s="59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</row>
    <row r="493" spans="2:31" ht="24.75" customHeight="1">
      <c r="B493" s="47"/>
      <c r="C493" s="47"/>
      <c r="D493" s="47"/>
      <c r="E493" s="47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59"/>
      <c r="Q493" s="48"/>
      <c r="R493" s="48"/>
      <c r="S493" s="59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</row>
    <row r="494" spans="2:31" ht="24.75" customHeight="1">
      <c r="B494" s="47"/>
      <c r="C494" s="47"/>
      <c r="D494" s="47"/>
      <c r="E494" s="47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59"/>
      <c r="Q494" s="48"/>
      <c r="R494" s="48"/>
      <c r="S494" s="59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</row>
    <row r="495" spans="2:31" ht="24.75" customHeight="1">
      <c r="B495" s="47"/>
      <c r="C495" s="47"/>
      <c r="D495" s="47"/>
      <c r="E495" s="47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59"/>
      <c r="Q495" s="48"/>
      <c r="R495" s="48"/>
      <c r="S495" s="59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</row>
    <row r="496" spans="2:31" ht="24.75" customHeight="1">
      <c r="B496" s="47"/>
      <c r="C496" s="47"/>
      <c r="D496" s="47"/>
      <c r="E496" s="47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59"/>
      <c r="Q496" s="48"/>
      <c r="R496" s="48"/>
      <c r="S496" s="59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</row>
    <row r="497" spans="2:31" ht="24.75" customHeight="1">
      <c r="B497" s="47"/>
      <c r="C497" s="47"/>
      <c r="D497" s="47"/>
      <c r="E497" s="47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59"/>
      <c r="Q497" s="48"/>
      <c r="R497" s="48"/>
      <c r="S497" s="59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</row>
    <row r="498" spans="2:31" ht="24.75" customHeight="1">
      <c r="B498" s="47"/>
      <c r="C498" s="47"/>
      <c r="D498" s="47"/>
      <c r="E498" s="47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59"/>
      <c r="Q498" s="48"/>
      <c r="R498" s="48"/>
      <c r="S498" s="59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</row>
    <row r="499" spans="2:31" ht="24.75" customHeight="1">
      <c r="B499" s="47"/>
      <c r="C499" s="47"/>
      <c r="D499" s="47"/>
      <c r="E499" s="47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59"/>
      <c r="Q499" s="48"/>
      <c r="R499" s="48"/>
      <c r="S499" s="59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</row>
    <row r="500" spans="2:31" ht="24.75" customHeight="1">
      <c r="B500" s="47"/>
      <c r="C500" s="47"/>
      <c r="D500" s="47"/>
      <c r="E500" s="47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59"/>
      <c r="Q500" s="48"/>
      <c r="R500" s="48"/>
      <c r="S500" s="59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</row>
    <row r="501" spans="2:31" ht="24.75" customHeight="1">
      <c r="B501" s="47"/>
      <c r="C501" s="47"/>
      <c r="D501" s="47"/>
      <c r="E501" s="47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59"/>
      <c r="Q501" s="48"/>
      <c r="R501" s="48"/>
      <c r="S501" s="59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</row>
    <row r="502" spans="2:31" ht="24.75" customHeight="1">
      <c r="B502" s="47"/>
      <c r="C502" s="47"/>
      <c r="D502" s="47"/>
      <c r="E502" s="47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59"/>
      <c r="Q502" s="48"/>
      <c r="R502" s="48"/>
      <c r="S502" s="59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</row>
    <row r="503" spans="2:31" ht="24.75" customHeight="1">
      <c r="B503" s="47"/>
      <c r="C503" s="47"/>
      <c r="D503" s="47"/>
      <c r="E503" s="47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59"/>
      <c r="Q503" s="48"/>
      <c r="R503" s="48"/>
      <c r="S503" s="59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</row>
    <row r="504" spans="2:31" ht="24.75" customHeight="1">
      <c r="B504" s="47"/>
      <c r="C504" s="47"/>
      <c r="D504" s="47"/>
      <c r="E504" s="47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59"/>
      <c r="Q504" s="48"/>
      <c r="R504" s="48"/>
      <c r="S504" s="59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</row>
    <row r="505" spans="2:31" ht="24.75" customHeight="1">
      <c r="B505" s="47"/>
      <c r="C505" s="47"/>
      <c r="D505" s="47"/>
      <c r="E505" s="47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59"/>
      <c r="Q505" s="48"/>
      <c r="R505" s="48"/>
      <c r="S505" s="59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</row>
    <row r="506" spans="2:31" ht="24.75" customHeight="1">
      <c r="B506" s="47"/>
      <c r="C506" s="47"/>
      <c r="D506" s="47"/>
      <c r="E506" s="47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59"/>
      <c r="Q506" s="48"/>
      <c r="R506" s="48"/>
      <c r="S506" s="59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</row>
    <row r="507" spans="2:31" ht="24.75" customHeight="1">
      <c r="B507" s="47"/>
      <c r="C507" s="47"/>
      <c r="D507" s="47"/>
      <c r="E507" s="47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59"/>
      <c r="Q507" s="48"/>
      <c r="R507" s="48"/>
      <c r="S507" s="59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</row>
    <row r="508" spans="2:31" ht="24.75" customHeight="1">
      <c r="B508" s="47"/>
      <c r="C508" s="47"/>
      <c r="D508" s="47"/>
      <c r="E508" s="47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59"/>
      <c r="Q508" s="48"/>
      <c r="R508" s="48"/>
      <c r="S508" s="59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</row>
    <row r="509" spans="2:31" ht="24.75" customHeight="1">
      <c r="B509" s="47"/>
      <c r="C509" s="47"/>
      <c r="D509" s="47"/>
      <c r="E509" s="47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59"/>
      <c r="Q509" s="48"/>
      <c r="R509" s="48"/>
      <c r="S509" s="59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</row>
    <row r="510" spans="2:31" ht="24.75" customHeight="1">
      <c r="B510" s="47"/>
      <c r="C510" s="47"/>
      <c r="D510" s="47"/>
      <c r="E510" s="47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59"/>
      <c r="Q510" s="48"/>
      <c r="R510" s="48"/>
      <c r="S510" s="59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</row>
    <row r="511" spans="2:31" ht="24.75" customHeight="1">
      <c r="B511" s="47"/>
      <c r="C511" s="47"/>
      <c r="D511" s="47"/>
      <c r="E511" s="47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59"/>
      <c r="Q511" s="48"/>
      <c r="R511" s="48"/>
      <c r="S511" s="59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</row>
    <row r="512" spans="2:31" ht="24.75" customHeight="1">
      <c r="B512" s="47"/>
      <c r="C512" s="47"/>
      <c r="D512" s="47"/>
      <c r="E512" s="47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59"/>
      <c r="Q512" s="48"/>
      <c r="R512" s="48"/>
      <c r="S512" s="59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</row>
    <row r="513" spans="2:31" ht="24.75" customHeight="1">
      <c r="B513" s="47"/>
      <c r="C513" s="47"/>
      <c r="D513" s="47"/>
      <c r="E513" s="47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59"/>
      <c r="Q513" s="48"/>
      <c r="R513" s="48"/>
      <c r="S513" s="59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</row>
    <row r="514" spans="2:31" ht="24.75" customHeight="1">
      <c r="B514" s="47"/>
      <c r="C514" s="47"/>
      <c r="D514" s="47"/>
      <c r="E514" s="47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59"/>
      <c r="Q514" s="48"/>
      <c r="R514" s="48"/>
      <c r="S514" s="59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</row>
    <row r="515" spans="2:31" ht="24.75" customHeight="1">
      <c r="B515" s="47"/>
      <c r="C515" s="47"/>
      <c r="D515" s="47"/>
      <c r="E515" s="47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59"/>
      <c r="Q515" s="48"/>
      <c r="R515" s="48"/>
      <c r="S515" s="59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</row>
    <row r="516" spans="2:31" ht="24.75" customHeight="1">
      <c r="B516" s="47"/>
      <c r="C516" s="47"/>
      <c r="D516" s="47"/>
      <c r="E516" s="47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59"/>
      <c r="Q516" s="48"/>
      <c r="R516" s="48"/>
      <c r="S516" s="59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</row>
    <row r="517" spans="2:31" ht="24.75" customHeight="1">
      <c r="B517" s="47"/>
      <c r="C517" s="47"/>
      <c r="D517" s="47"/>
      <c r="E517" s="47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59"/>
      <c r="Q517" s="48"/>
      <c r="R517" s="48"/>
      <c r="S517" s="59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</row>
    <row r="518" spans="2:31" ht="24.75" customHeight="1">
      <c r="B518" s="47"/>
      <c r="C518" s="47"/>
      <c r="D518" s="47"/>
      <c r="E518" s="47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59"/>
      <c r="Q518" s="48"/>
      <c r="R518" s="48"/>
      <c r="S518" s="59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</row>
    <row r="519" spans="2:31" ht="24.75" customHeight="1">
      <c r="B519" s="47"/>
      <c r="C519" s="47"/>
      <c r="D519" s="47"/>
      <c r="E519" s="47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59"/>
      <c r="Q519" s="48"/>
      <c r="R519" s="48"/>
      <c r="S519" s="59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</row>
    <row r="520" spans="2:31" ht="24.75" customHeight="1">
      <c r="B520" s="47"/>
      <c r="C520" s="47"/>
      <c r="D520" s="47"/>
      <c r="E520" s="47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59"/>
      <c r="Q520" s="48"/>
      <c r="R520" s="48"/>
      <c r="S520" s="59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</row>
    <row r="521" spans="2:31" ht="24.75" customHeight="1">
      <c r="B521" s="47"/>
      <c r="C521" s="47"/>
      <c r="D521" s="47"/>
      <c r="E521" s="47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59"/>
      <c r="Q521" s="48"/>
      <c r="R521" s="48"/>
      <c r="S521" s="59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</row>
    <row r="522" spans="2:31" ht="24.75" customHeight="1">
      <c r="B522" s="47"/>
      <c r="C522" s="47"/>
      <c r="D522" s="47"/>
      <c r="E522" s="47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59"/>
      <c r="Q522" s="48"/>
      <c r="R522" s="48"/>
      <c r="S522" s="59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</row>
    <row r="523" spans="2:31" ht="24.75" customHeight="1">
      <c r="B523" s="47"/>
      <c r="C523" s="47"/>
      <c r="D523" s="47"/>
      <c r="E523" s="47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59"/>
      <c r="Q523" s="48"/>
      <c r="R523" s="48"/>
      <c r="S523" s="59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</row>
    <row r="524" spans="2:31" ht="24.75" customHeight="1">
      <c r="B524" s="47"/>
      <c r="C524" s="47"/>
      <c r="D524" s="47"/>
      <c r="E524" s="47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59"/>
      <c r="Q524" s="48"/>
      <c r="R524" s="48"/>
      <c r="S524" s="59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</row>
    <row r="525" spans="2:31" ht="24.75" customHeight="1">
      <c r="B525" s="47"/>
      <c r="C525" s="47"/>
      <c r="D525" s="47"/>
      <c r="E525" s="47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59"/>
      <c r="Q525" s="48"/>
      <c r="R525" s="48"/>
      <c r="S525" s="59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</row>
    <row r="526" spans="2:31" ht="24.75" customHeight="1">
      <c r="B526" s="47"/>
      <c r="C526" s="47"/>
      <c r="D526" s="47"/>
      <c r="E526" s="47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59"/>
      <c r="Q526" s="48"/>
      <c r="R526" s="48"/>
      <c r="S526" s="59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</row>
    <row r="527" spans="2:31" ht="24.75" customHeight="1">
      <c r="B527" s="47"/>
      <c r="C527" s="47"/>
      <c r="D527" s="47"/>
      <c r="E527" s="47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59"/>
      <c r="Q527" s="48"/>
      <c r="R527" s="48"/>
      <c r="S527" s="59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</row>
    <row r="528" spans="2:31" ht="24.75" customHeight="1">
      <c r="B528" s="47"/>
      <c r="C528" s="47"/>
      <c r="D528" s="47"/>
      <c r="E528" s="47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59"/>
      <c r="Q528" s="48"/>
      <c r="R528" s="48"/>
      <c r="S528" s="59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</row>
    <row r="529" spans="2:31" ht="24.75" customHeight="1">
      <c r="B529" s="47"/>
      <c r="C529" s="47"/>
      <c r="D529" s="47"/>
      <c r="E529" s="47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59"/>
      <c r="Q529" s="48"/>
      <c r="R529" s="48"/>
      <c r="S529" s="59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</row>
    <row r="530" spans="2:31" ht="24.75" customHeight="1">
      <c r="B530" s="47"/>
      <c r="C530" s="47"/>
      <c r="D530" s="47"/>
      <c r="E530" s="47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59"/>
      <c r="Q530" s="48"/>
      <c r="R530" s="48"/>
      <c r="S530" s="59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</row>
    <row r="531" spans="2:31" ht="24.75" customHeight="1">
      <c r="B531" s="47"/>
      <c r="C531" s="47"/>
      <c r="D531" s="47"/>
      <c r="E531" s="47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59"/>
      <c r="Q531" s="48"/>
      <c r="R531" s="48"/>
      <c r="S531" s="59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</row>
    <row r="532" spans="2:31" ht="24.75" customHeight="1">
      <c r="B532" s="47"/>
      <c r="C532" s="47"/>
      <c r="D532" s="47"/>
      <c r="E532" s="47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59"/>
      <c r="Q532" s="48"/>
      <c r="R532" s="48"/>
      <c r="S532" s="59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</row>
    <row r="533" spans="2:31" ht="24.75" customHeight="1">
      <c r="B533" s="47"/>
      <c r="C533" s="47"/>
      <c r="D533" s="47"/>
      <c r="E533" s="47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59"/>
      <c r="Q533" s="48"/>
      <c r="R533" s="48"/>
      <c r="S533" s="59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</row>
    <row r="534" spans="2:31" ht="24.75" customHeight="1">
      <c r="B534" s="47"/>
      <c r="C534" s="47"/>
      <c r="D534" s="47"/>
      <c r="E534" s="47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59"/>
      <c r="Q534" s="48"/>
      <c r="R534" s="48"/>
      <c r="S534" s="59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</row>
    <row r="535" spans="2:31" ht="24.75" customHeight="1">
      <c r="B535" s="47"/>
      <c r="C535" s="47"/>
      <c r="D535" s="47"/>
      <c r="E535" s="47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59"/>
      <c r="Q535" s="48"/>
      <c r="R535" s="48"/>
      <c r="S535" s="59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</row>
    <row r="536" spans="2:31" ht="24.75" customHeight="1">
      <c r="B536" s="47"/>
      <c r="C536" s="47"/>
      <c r="D536" s="47"/>
      <c r="E536" s="47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59"/>
      <c r="Q536" s="48"/>
      <c r="R536" s="48"/>
      <c r="S536" s="59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</row>
    <row r="537" spans="2:31" ht="24.75" customHeight="1">
      <c r="B537" s="47"/>
      <c r="C537" s="47"/>
      <c r="D537" s="47"/>
      <c r="E537" s="47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59"/>
      <c r="Q537" s="48"/>
      <c r="R537" s="48"/>
      <c r="S537" s="59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</row>
    <row r="538" spans="2:31" ht="24.75" customHeight="1">
      <c r="B538" s="47"/>
      <c r="C538" s="47"/>
      <c r="D538" s="47"/>
      <c r="E538" s="47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59"/>
      <c r="Q538" s="48"/>
      <c r="R538" s="48"/>
      <c r="S538" s="59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</row>
    <row r="539" spans="2:31" ht="24.75" customHeight="1">
      <c r="B539" s="47"/>
      <c r="C539" s="47"/>
      <c r="D539" s="47"/>
      <c r="E539" s="47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59"/>
      <c r="Q539" s="48"/>
      <c r="R539" s="48"/>
      <c r="S539" s="59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</row>
    <row r="540" spans="2:31" ht="24.75" customHeight="1">
      <c r="B540" s="47"/>
      <c r="C540" s="47"/>
      <c r="D540" s="47"/>
      <c r="E540" s="47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59"/>
      <c r="Q540" s="48"/>
      <c r="R540" s="48"/>
      <c r="S540" s="59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</row>
    <row r="541" spans="2:31" ht="24.75" customHeight="1">
      <c r="B541" s="47"/>
      <c r="C541" s="47"/>
      <c r="D541" s="47"/>
      <c r="E541" s="47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59"/>
      <c r="Q541" s="48"/>
      <c r="R541" s="48"/>
      <c r="S541" s="59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</row>
    <row r="542" spans="2:31" ht="24.75" customHeight="1">
      <c r="B542" s="47"/>
      <c r="C542" s="47"/>
      <c r="D542" s="47"/>
      <c r="E542" s="47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59"/>
      <c r="Q542" s="48"/>
      <c r="R542" s="48"/>
      <c r="S542" s="59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</row>
    <row r="543" spans="2:31" ht="24.75" customHeight="1">
      <c r="B543" s="47"/>
      <c r="C543" s="47"/>
      <c r="D543" s="47"/>
      <c r="E543" s="47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59"/>
      <c r="Q543" s="48"/>
      <c r="R543" s="48"/>
      <c r="S543" s="59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</row>
    <row r="544" spans="2:31" ht="24.75" customHeight="1">
      <c r="B544" s="47"/>
      <c r="C544" s="47"/>
      <c r="D544" s="47"/>
      <c r="E544" s="47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59"/>
      <c r="Q544" s="48"/>
      <c r="R544" s="48"/>
      <c r="S544" s="59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</row>
    <row r="545" spans="2:31" ht="24.75" customHeight="1">
      <c r="B545" s="47"/>
      <c r="C545" s="47"/>
      <c r="D545" s="47"/>
      <c r="E545" s="47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59"/>
      <c r="Q545" s="48"/>
      <c r="R545" s="48"/>
      <c r="S545" s="59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</row>
    <row r="546" spans="2:31" ht="24.75" customHeight="1">
      <c r="B546" s="47"/>
      <c r="C546" s="47"/>
      <c r="D546" s="47"/>
      <c r="E546" s="47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59"/>
      <c r="Q546" s="48"/>
      <c r="R546" s="48"/>
      <c r="S546" s="59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</row>
    <row r="547" spans="2:31" ht="24.75" customHeight="1">
      <c r="B547" s="47"/>
      <c r="C547" s="47"/>
      <c r="D547" s="47"/>
      <c r="E547" s="47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59"/>
      <c r="Q547" s="48"/>
      <c r="R547" s="48"/>
      <c r="S547" s="59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</row>
    <row r="548" spans="2:31" ht="24.75" customHeight="1">
      <c r="B548" s="47"/>
      <c r="C548" s="47"/>
      <c r="D548" s="47"/>
      <c r="E548" s="47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59"/>
      <c r="Q548" s="48"/>
      <c r="R548" s="48"/>
      <c r="S548" s="59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</row>
    <row r="549" spans="2:31" ht="24.75" customHeight="1">
      <c r="B549" s="47"/>
      <c r="C549" s="47"/>
      <c r="D549" s="47"/>
      <c r="E549" s="47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59"/>
      <c r="Q549" s="48"/>
      <c r="R549" s="48"/>
      <c r="S549" s="59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</row>
    <row r="550" spans="2:31" ht="24.75" customHeight="1">
      <c r="B550" s="47"/>
      <c r="C550" s="47"/>
      <c r="D550" s="47"/>
      <c r="E550" s="47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59"/>
      <c r="Q550" s="48"/>
      <c r="R550" s="48"/>
      <c r="S550" s="59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</row>
    <row r="551" spans="2:31" ht="24.75" customHeight="1">
      <c r="B551" s="47"/>
      <c r="C551" s="47"/>
      <c r="D551" s="47"/>
      <c r="E551" s="47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59"/>
      <c r="Q551" s="48"/>
      <c r="R551" s="48"/>
      <c r="S551" s="59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</row>
    <row r="552" spans="2:31" ht="24.75" customHeight="1">
      <c r="B552" s="47"/>
      <c r="C552" s="47"/>
      <c r="D552" s="47"/>
      <c r="E552" s="47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59"/>
      <c r="Q552" s="48"/>
      <c r="R552" s="48"/>
      <c r="S552" s="59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</row>
    <row r="553" spans="2:31" ht="24.75" customHeight="1">
      <c r="B553" s="47"/>
      <c r="C553" s="47"/>
      <c r="D553" s="47"/>
      <c r="E553" s="47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59"/>
      <c r="Q553" s="48"/>
      <c r="R553" s="48"/>
      <c r="S553" s="59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</row>
    <row r="554" spans="2:31" ht="24.75" customHeight="1">
      <c r="B554" s="47"/>
      <c r="C554" s="47"/>
      <c r="D554" s="47"/>
      <c r="E554" s="47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59"/>
      <c r="Q554" s="48"/>
      <c r="R554" s="48"/>
      <c r="S554" s="59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</row>
    <row r="555" spans="2:31" ht="24.75" customHeight="1">
      <c r="B555" s="47"/>
      <c r="C555" s="47"/>
      <c r="D555" s="47"/>
      <c r="E555" s="47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59"/>
      <c r="Q555" s="48"/>
      <c r="R555" s="48"/>
      <c r="S555" s="59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</row>
    <row r="556" spans="2:31" ht="24.75" customHeight="1">
      <c r="B556" s="47"/>
      <c r="C556" s="47"/>
      <c r="D556" s="47"/>
      <c r="E556" s="47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59"/>
      <c r="Q556" s="48"/>
      <c r="R556" s="48"/>
      <c r="S556" s="59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</row>
    <row r="557" spans="2:31" ht="24.75" customHeight="1">
      <c r="B557" s="47"/>
      <c r="C557" s="47"/>
      <c r="D557" s="47"/>
      <c r="E557" s="47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59"/>
      <c r="Q557" s="48"/>
      <c r="R557" s="48"/>
      <c r="S557" s="59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</row>
    <row r="558" spans="2:31" ht="24.75" customHeight="1">
      <c r="B558" s="47"/>
      <c r="C558" s="47"/>
      <c r="D558" s="47"/>
      <c r="E558" s="47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59"/>
      <c r="Q558" s="48"/>
      <c r="R558" s="48"/>
      <c r="S558" s="59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</row>
    <row r="559" spans="2:31" ht="24.75" customHeight="1">
      <c r="B559" s="47"/>
      <c r="C559" s="47"/>
      <c r="D559" s="47"/>
      <c r="E559" s="47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59"/>
      <c r="Q559" s="48"/>
      <c r="R559" s="48"/>
      <c r="S559" s="59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</row>
    <row r="560" spans="2:31" ht="24.75" customHeight="1">
      <c r="B560" s="47"/>
      <c r="C560" s="47"/>
      <c r="D560" s="47"/>
      <c r="E560" s="47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59"/>
      <c r="Q560" s="48"/>
      <c r="R560" s="48"/>
      <c r="S560" s="59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</row>
    <row r="561" spans="2:31" ht="24.75" customHeight="1">
      <c r="B561" s="47"/>
      <c r="C561" s="47"/>
      <c r="D561" s="47"/>
      <c r="E561" s="47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59"/>
      <c r="Q561" s="48"/>
      <c r="R561" s="48"/>
      <c r="S561" s="59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</row>
    <row r="562" spans="2:31" ht="24.75" customHeight="1">
      <c r="B562" s="47"/>
      <c r="C562" s="47"/>
      <c r="D562" s="47"/>
      <c r="E562" s="47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59"/>
      <c r="Q562" s="48"/>
      <c r="R562" s="48"/>
      <c r="S562" s="59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</row>
    <row r="563" spans="2:31" ht="24.75" customHeight="1">
      <c r="B563" s="47"/>
      <c r="C563" s="47"/>
      <c r="D563" s="47"/>
      <c r="E563" s="47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59"/>
      <c r="Q563" s="48"/>
      <c r="R563" s="48"/>
      <c r="S563" s="59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</row>
    <row r="564" spans="2:31" ht="24.75" customHeight="1">
      <c r="B564" s="47"/>
      <c r="C564" s="47"/>
      <c r="D564" s="47"/>
      <c r="E564" s="47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59"/>
      <c r="Q564" s="48"/>
      <c r="R564" s="48"/>
      <c r="S564" s="59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</row>
    <row r="565" spans="2:31" ht="24.75" customHeight="1">
      <c r="B565" s="47"/>
      <c r="C565" s="47"/>
      <c r="D565" s="47"/>
      <c r="E565" s="47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59"/>
      <c r="Q565" s="48"/>
      <c r="R565" s="48"/>
      <c r="S565" s="59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</row>
    <row r="566" spans="2:31" ht="24.75" customHeight="1">
      <c r="B566" s="47"/>
      <c r="C566" s="47"/>
      <c r="D566" s="47"/>
      <c r="E566" s="47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59"/>
      <c r="Q566" s="48"/>
      <c r="R566" s="48"/>
      <c r="S566" s="59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</row>
    <row r="567" spans="2:31" ht="24.75" customHeight="1">
      <c r="B567" s="47"/>
      <c r="C567" s="47"/>
      <c r="D567" s="47"/>
      <c r="E567" s="47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59"/>
      <c r="Q567" s="48"/>
      <c r="R567" s="48"/>
      <c r="S567" s="59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</row>
    <row r="568" spans="2:31" ht="24.75" customHeight="1">
      <c r="B568" s="47"/>
      <c r="C568" s="47"/>
      <c r="D568" s="47"/>
      <c r="E568" s="47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59"/>
      <c r="Q568" s="48"/>
      <c r="R568" s="48"/>
      <c r="S568" s="59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</row>
    <row r="569" spans="2:31" ht="24.75" customHeight="1">
      <c r="B569" s="47"/>
      <c r="C569" s="47"/>
      <c r="D569" s="47"/>
      <c r="E569" s="47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59"/>
      <c r="Q569" s="48"/>
      <c r="R569" s="48"/>
      <c r="S569" s="59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</row>
    <row r="570" spans="2:31" ht="24.75" customHeight="1">
      <c r="B570" s="47"/>
      <c r="C570" s="47"/>
      <c r="D570" s="47"/>
      <c r="E570" s="47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59"/>
      <c r="Q570" s="48"/>
      <c r="R570" s="48"/>
      <c r="S570" s="59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</row>
    <row r="571" spans="2:31" ht="24.75" customHeight="1">
      <c r="B571" s="47"/>
      <c r="C571" s="47"/>
      <c r="D571" s="47"/>
      <c r="E571" s="47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59"/>
      <c r="Q571" s="48"/>
      <c r="R571" s="48"/>
      <c r="S571" s="59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</row>
    <row r="572" spans="2:31" ht="24.75" customHeight="1">
      <c r="B572" s="47"/>
      <c r="C572" s="47"/>
      <c r="D572" s="47"/>
      <c r="E572" s="47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59"/>
      <c r="Q572" s="48"/>
      <c r="R572" s="48"/>
      <c r="S572" s="59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</row>
    <row r="573" spans="2:31" ht="24.75" customHeight="1">
      <c r="B573" s="47"/>
      <c r="C573" s="47"/>
      <c r="D573" s="47"/>
      <c r="E573" s="47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59"/>
      <c r="Q573" s="48"/>
      <c r="R573" s="48"/>
      <c r="S573" s="59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</row>
    <row r="574" spans="2:31" ht="24.75" customHeight="1">
      <c r="B574" s="47"/>
      <c r="C574" s="47"/>
      <c r="D574" s="47"/>
      <c r="E574" s="47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59"/>
      <c r="Q574" s="48"/>
      <c r="R574" s="48"/>
      <c r="S574" s="59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</row>
    <row r="575" spans="2:31" ht="24.75" customHeight="1">
      <c r="B575" s="47"/>
      <c r="C575" s="47"/>
      <c r="D575" s="47"/>
      <c r="E575" s="47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59"/>
      <c r="Q575" s="48"/>
      <c r="R575" s="48"/>
      <c r="S575" s="59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</row>
    <row r="576" spans="2:31" ht="24.75" customHeight="1">
      <c r="B576" s="47"/>
      <c r="C576" s="47"/>
      <c r="D576" s="47"/>
      <c r="E576" s="47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59"/>
      <c r="Q576" s="48"/>
      <c r="R576" s="48"/>
      <c r="S576" s="59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</row>
    <row r="577" spans="2:31" ht="24.75" customHeight="1">
      <c r="B577" s="47"/>
      <c r="C577" s="47"/>
      <c r="D577" s="47"/>
      <c r="E577" s="47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59"/>
      <c r="Q577" s="48"/>
      <c r="R577" s="48"/>
      <c r="S577" s="59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</row>
    <row r="578" spans="2:31" ht="24.75" customHeight="1">
      <c r="B578" s="47"/>
      <c r="C578" s="47"/>
      <c r="D578" s="47"/>
      <c r="E578" s="47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59"/>
      <c r="Q578" s="48"/>
      <c r="R578" s="48"/>
      <c r="S578" s="59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</row>
    <row r="579" spans="2:31" ht="24.75" customHeight="1">
      <c r="B579" s="47"/>
      <c r="C579" s="47"/>
      <c r="D579" s="47"/>
      <c r="E579" s="47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59"/>
      <c r="Q579" s="48"/>
      <c r="R579" s="48"/>
      <c r="S579" s="59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</row>
    <row r="580" spans="2:31" ht="24.75" customHeight="1">
      <c r="B580" s="47"/>
      <c r="C580" s="47"/>
      <c r="D580" s="47"/>
      <c r="E580" s="47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59"/>
      <c r="Q580" s="48"/>
      <c r="R580" s="48"/>
      <c r="S580" s="59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</row>
    <row r="581" spans="2:31" ht="24.75" customHeight="1">
      <c r="B581" s="47"/>
      <c r="C581" s="47"/>
      <c r="D581" s="47"/>
      <c r="E581" s="47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59"/>
      <c r="Q581" s="48"/>
      <c r="R581" s="48"/>
      <c r="S581" s="59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</row>
    <row r="582" spans="2:31" ht="24.75" customHeight="1">
      <c r="B582" s="47"/>
      <c r="C582" s="47"/>
      <c r="D582" s="47"/>
      <c r="E582" s="47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59"/>
      <c r="Q582" s="48"/>
      <c r="R582" s="48"/>
      <c r="S582" s="59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</row>
    <row r="583" spans="2:31" ht="24.75" customHeight="1">
      <c r="B583" s="47"/>
      <c r="C583" s="47"/>
      <c r="D583" s="47"/>
      <c r="E583" s="47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59"/>
      <c r="Q583" s="48"/>
      <c r="R583" s="48"/>
      <c r="S583" s="59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</row>
    <row r="584" spans="2:31" ht="24.75" customHeight="1">
      <c r="B584" s="47"/>
      <c r="C584" s="47"/>
      <c r="D584" s="47"/>
      <c r="E584" s="47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59"/>
      <c r="Q584" s="48"/>
      <c r="R584" s="48"/>
      <c r="S584" s="59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</row>
    <row r="585" spans="2:31" ht="24.75" customHeight="1">
      <c r="B585" s="47"/>
      <c r="C585" s="47"/>
      <c r="D585" s="47"/>
      <c r="E585" s="47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59"/>
      <c r="Q585" s="48"/>
      <c r="R585" s="48"/>
      <c r="S585" s="59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</row>
    <row r="586" spans="2:31" ht="24.75" customHeight="1">
      <c r="B586" s="47"/>
      <c r="C586" s="47"/>
      <c r="D586" s="47"/>
      <c r="E586" s="47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59"/>
      <c r="Q586" s="48"/>
      <c r="R586" s="48"/>
      <c r="S586" s="59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</row>
    <row r="587" spans="2:31" ht="24.75" customHeight="1">
      <c r="B587" s="47"/>
      <c r="C587" s="47"/>
      <c r="D587" s="47"/>
      <c r="E587" s="47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59"/>
      <c r="Q587" s="48"/>
      <c r="R587" s="48"/>
      <c r="S587" s="59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</row>
    <row r="588" spans="2:31" ht="24.75" customHeight="1">
      <c r="B588" s="47"/>
      <c r="C588" s="47"/>
      <c r="D588" s="47"/>
      <c r="E588" s="47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59"/>
      <c r="Q588" s="48"/>
      <c r="R588" s="48"/>
      <c r="S588" s="59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</row>
    <row r="589" spans="2:31" ht="24.75" customHeight="1">
      <c r="B589" s="47"/>
      <c r="C589" s="47"/>
      <c r="D589" s="47"/>
      <c r="E589" s="47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59"/>
      <c r="Q589" s="48"/>
      <c r="R589" s="48"/>
      <c r="S589" s="59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</row>
    <row r="590" spans="2:31" ht="24.75" customHeight="1">
      <c r="B590" s="47"/>
      <c r="C590" s="47"/>
      <c r="D590" s="47"/>
      <c r="E590" s="47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59"/>
      <c r="Q590" s="48"/>
      <c r="R590" s="48"/>
      <c r="S590" s="59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</row>
    <row r="591" spans="2:31" ht="24.75" customHeight="1">
      <c r="B591" s="47"/>
      <c r="C591" s="47"/>
      <c r="D591" s="47"/>
      <c r="E591" s="47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59"/>
      <c r="Q591" s="48"/>
      <c r="R591" s="48"/>
      <c r="S591" s="59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</row>
    <row r="592" spans="2:31" ht="24.75" customHeight="1">
      <c r="B592" s="47"/>
      <c r="C592" s="47"/>
      <c r="D592" s="47"/>
      <c r="E592" s="47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59"/>
      <c r="Q592" s="48"/>
      <c r="R592" s="48"/>
      <c r="S592" s="59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</row>
    <row r="593" spans="2:31" ht="24.75" customHeight="1">
      <c r="B593" s="47"/>
      <c r="C593" s="47"/>
      <c r="D593" s="47"/>
      <c r="E593" s="47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59"/>
      <c r="Q593" s="48"/>
      <c r="R593" s="48"/>
      <c r="S593" s="59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</row>
    <row r="594" spans="2:31" ht="24.75" customHeight="1">
      <c r="B594" s="47"/>
      <c r="C594" s="47"/>
      <c r="D594" s="47"/>
      <c r="E594" s="47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59"/>
      <c r="Q594" s="48"/>
      <c r="R594" s="48"/>
      <c r="S594" s="59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</row>
    <row r="595" spans="2:31" ht="24.75" customHeight="1">
      <c r="B595" s="47"/>
      <c r="C595" s="47"/>
      <c r="D595" s="47"/>
      <c r="E595" s="47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59"/>
      <c r="Q595" s="48"/>
      <c r="R595" s="48"/>
      <c r="S595" s="59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</row>
    <row r="596" spans="2:31" ht="24.75" customHeight="1">
      <c r="B596" s="47"/>
      <c r="C596" s="47"/>
      <c r="D596" s="47"/>
      <c r="E596" s="47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59"/>
      <c r="Q596" s="48"/>
      <c r="R596" s="48"/>
      <c r="S596" s="59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</row>
    <row r="597" spans="2:31" ht="24.75" customHeight="1">
      <c r="B597" s="47"/>
      <c r="C597" s="47"/>
      <c r="D597" s="47"/>
      <c r="E597" s="47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59"/>
      <c r="Q597" s="48"/>
      <c r="R597" s="48"/>
      <c r="S597" s="59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</row>
    <row r="598" spans="2:31" ht="24.75" customHeight="1">
      <c r="B598" s="47"/>
      <c r="C598" s="47"/>
      <c r="D598" s="47"/>
      <c r="E598" s="47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59"/>
      <c r="Q598" s="48"/>
      <c r="R598" s="48"/>
      <c r="S598" s="59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</row>
    <row r="599" spans="2:31" ht="24.75" customHeight="1">
      <c r="B599" s="47"/>
      <c r="C599" s="47"/>
      <c r="D599" s="47"/>
      <c r="E599" s="47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59"/>
      <c r="Q599" s="48"/>
      <c r="R599" s="48"/>
      <c r="S599" s="59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</row>
    <row r="600" spans="2:31" ht="24.75" customHeight="1">
      <c r="B600" s="47"/>
      <c r="C600" s="47"/>
      <c r="D600" s="47"/>
      <c r="E600" s="47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59"/>
      <c r="Q600" s="48"/>
      <c r="R600" s="48"/>
      <c r="S600" s="59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</row>
    <row r="601" spans="2:31" ht="24.75" customHeight="1">
      <c r="B601" s="47"/>
      <c r="C601" s="47"/>
      <c r="D601" s="47"/>
      <c r="E601" s="47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59"/>
      <c r="Q601" s="48"/>
      <c r="R601" s="48"/>
      <c r="S601" s="59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</row>
    <row r="602" spans="2:31" ht="24.75" customHeight="1">
      <c r="B602" s="47"/>
      <c r="C602" s="47"/>
      <c r="D602" s="47"/>
      <c r="E602" s="47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59"/>
      <c r="Q602" s="48"/>
      <c r="R602" s="48"/>
      <c r="S602" s="59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</row>
    <row r="603" spans="2:31" ht="24.75" customHeight="1">
      <c r="B603" s="47"/>
      <c r="C603" s="47"/>
      <c r="D603" s="47"/>
      <c r="E603" s="47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59"/>
      <c r="Q603" s="48"/>
      <c r="R603" s="48"/>
      <c r="S603" s="59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</row>
    <row r="604" spans="2:31" ht="24.75" customHeight="1">
      <c r="B604" s="47"/>
      <c r="C604" s="47"/>
      <c r="D604" s="47"/>
      <c r="E604" s="47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59"/>
      <c r="Q604" s="48"/>
      <c r="R604" s="48"/>
      <c r="S604" s="59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</row>
    <row r="605" spans="2:31" ht="24.75" customHeight="1">
      <c r="B605" s="47"/>
      <c r="C605" s="47"/>
      <c r="D605" s="47"/>
      <c r="E605" s="47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59"/>
      <c r="Q605" s="48"/>
      <c r="R605" s="48"/>
      <c r="S605" s="59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</row>
    <row r="606" spans="2:31" ht="24.75" customHeight="1">
      <c r="B606" s="47"/>
      <c r="C606" s="47"/>
      <c r="D606" s="47"/>
      <c r="E606" s="47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59"/>
      <c r="Q606" s="48"/>
      <c r="R606" s="48"/>
      <c r="S606" s="59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</row>
    <row r="607" spans="2:31" ht="24.75" customHeight="1">
      <c r="B607" s="47"/>
      <c r="C607" s="47"/>
      <c r="D607" s="47"/>
      <c r="E607" s="47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59"/>
      <c r="Q607" s="48"/>
      <c r="R607" s="48"/>
      <c r="S607" s="59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</row>
    <row r="608" spans="2:31" ht="24.75" customHeight="1">
      <c r="B608" s="47"/>
      <c r="C608" s="47"/>
      <c r="D608" s="47"/>
      <c r="E608" s="47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59"/>
      <c r="Q608" s="48"/>
      <c r="R608" s="48"/>
      <c r="S608" s="59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</row>
    <row r="609" spans="2:31" ht="24.75" customHeight="1">
      <c r="B609" s="47"/>
      <c r="C609" s="47"/>
      <c r="D609" s="47"/>
      <c r="E609" s="47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59"/>
      <c r="Q609" s="48"/>
      <c r="R609" s="48"/>
      <c r="S609" s="59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</row>
    <row r="610" spans="2:31" ht="24.75" customHeight="1">
      <c r="B610" s="47"/>
      <c r="C610" s="47"/>
      <c r="D610" s="47"/>
      <c r="E610" s="47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59"/>
      <c r="Q610" s="48"/>
      <c r="R610" s="48"/>
      <c r="S610" s="59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</row>
    <row r="611" spans="2:31" ht="24.75" customHeight="1">
      <c r="B611" s="47"/>
      <c r="C611" s="47"/>
      <c r="D611" s="47"/>
      <c r="E611" s="47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59"/>
      <c r="Q611" s="48"/>
      <c r="R611" s="48"/>
      <c r="S611" s="59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</row>
    <row r="612" spans="2:31" ht="24.75" customHeight="1">
      <c r="B612" s="47"/>
      <c r="C612" s="47"/>
      <c r="D612" s="47"/>
      <c r="E612" s="47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59"/>
      <c r="Q612" s="48"/>
      <c r="R612" s="48"/>
      <c r="S612" s="59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</row>
    <row r="613" spans="2:31" ht="24.75" customHeight="1">
      <c r="B613" s="47"/>
      <c r="C613" s="47"/>
      <c r="D613" s="47"/>
      <c r="E613" s="47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59"/>
      <c r="Q613" s="48"/>
      <c r="R613" s="48"/>
      <c r="S613" s="59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</row>
    <row r="614" spans="2:31" ht="24.75" customHeight="1">
      <c r="B614" s="47"/>
      <c r="C614" s="47"/>
      <c r="D614" s="47"/>
      <c r="E614" s="47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59"/>
      <c r="Q614" s="48"/>
      <c r="R614" s="48"/>
      <c r="S614" s="59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</row>
    <row r="615" spans="2:31" ht="24.75" customHeight="1">
      <c r="B615" s="47"/>
      <c r="C615" s="47"/>
      <c r="D615" s="47"/>
      <c r="E615" s="47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59"/>
      <c r="Q615" s="48"/>
      <c r="R615" s="48"/>
      <c r="S615" s="59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</row>
    <row r="616" spans="2:31" ht="24.75" customHeight="1">
      <c r="B616" s="47"/>
      <c r="C616" s="47"/>
      <c r="D616" s="47"/>
      <c r="E616" s="47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59"/>
      <c r="Q616" s="48"/>
      <c r="R616" s="48"/>
      <c r="S616" s="59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</row>
    <row r="617" spans="2:31" ht="24.75" customHeight="1">
      <c r="B617" s="47"/>
      <c r="C617" s="47"/>
      <c r="D617" s="47"/>
      <c r="E617" s="47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59"/>
      <c r="Q617" s="48"/>
      <c r="R617" s="48"/>
      <c r="S617" s="59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</row>
    <row r="618" spans="2:31" ht="24.75" customHeight="1">
      <c r="B618" s="47"/>
      <c r="C618" s="47"/>
      <c r="D618" s="47"/>
      <c r="E618" s="47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59"/>
      <c r="Q618" s="48"/>
      <c r="R618" s="48"/>
      <c r="S618" s="59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</row>
    <row r="619" spans="2:31" ht="24.75" customHeight="1">
      <c r="B619" s="47"/>
      <c r="C619" s="47"/>
      <c r="D619" s="47"/>
      <c r="E619" s="47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59"/>
      <c r="Q619" s="48"/>
      <c r="R619" s="48"/>
      <c r="S619" s="59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</row>
    <row r="620" spans="2:31" ht="24.75" customHeight="1">
      <c r="B620" s="47"/>
      <c r="C620" s="47"/>
      <c r="D620" s="47"/>
      <c r="E620" s="47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59"/>
      <c r="Q620" s="48"/>
      <c r="R620" s="48"/>
      <c r="S620" s="59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</row>
    <row r="621" spans="2:31" ht="24.75" customHeight="1">
      <c r="B621" s="47"/>
      <c r="C621" s="47"/>
      <c r="D621" s="47"/>
      <c r="E621" s="47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59"/>
      <c r="Q621" s="48"/>
      <c r="R621" s="48"/>
      <c r="S621" s="59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</row>
    <row r="622" spans="2:31" ht="24.75" customHeight="1">
      <c r="B622" s="47"/>
      <c r="C622" s="47"/>
      <c r="D622" s="47"/>
      <c r="E622" s="47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59"/>
      <c r="Q622" s="48"/>
      <c r="R622" s="48"/>
      <c r="S622" s="59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</row>
    <row r="623" spans="2:31" ht="24.75" customHeight="1">
      <c r="B623" s="47"/>
      <c r="C623" s="47"/>
      <c r="D623" s="47"/>
      <c r="E623" s="47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59"/>
      <c r="Q623" s="48"/>
      <c r="R623" s="48"/>
      <c r="S623" s="59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</row>
    <row r="624" spans="2:31" ht="24.75" customHeight="1">
      <c r="B624" s="47"/>
      <c r="C624" s="47"/>
      <c r="D624" s="47"/>
      <c r="E624" s="47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59"/>
      <c r="Q624" s="48"/>
      <c r="R624" s="48"/>
      <c r="S624" s="59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</row>
    <row r="625" spans="2:31" ht="24.75" customHeight="1">
      <c r="B625" s="47"/>
      <c r="C625" s="47"/>
      <c r="D625" s="47"/>
      <c r="E625" s="47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59"/>
      <c r="Q625" s="48"/>
      <c r="R625" s="48"/>
      <c r="S625" s="59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</row>
    <row r="626" spans="2:31" ht="24.75" customHeight="1">
      <c r="B626" s="47"/>
      <c r="C626" s="47"/>
      <c r="D626" s="47"/>
      <c r="E626" s="47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59"/>
      <c r="Q626" s="48"/>
      <c r="R626" s="48"/>
      <c r="S626" s="59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</row>
    <row r="627" spans="2:31" ht="24.75" customHeight="1">
      <c r="B627" s="47"/>
      <c r="C627" s="47"/>
      <c r="D627" s="47"/>
      <c r="E627" s="47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59"/>
      <c r="Q627" s="48"/>
      <c r="R627" s="48"/>
      <c r="S627" s="59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</row>
    <row r="628" spans="2:31" ht="24.75" customHeight="1">
      <c r="B628" s="47"/>
      <c r="C628" s="47"/>
      <c r="D628" s="47"/>
      <c r="E628" s="47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59"/>
      <c r="Q628" s="48"/>
      <c r="R628" s="48"/>
      <c r="S628" s="59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</row>
    <row r="629" spans="2:31" ht="24.75" customHeight="1">
      <c r="B629" s="47"/>
      <c r="C629" s="47"/>
      <c r="D629" s="47"/>
      <c r="E629" s="47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59"/>
      <c r="Q629" s="48"/>
      <c r="R629" s="48"/>
      <c r="S629" s="59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</row>
    <row r="630" spans="2:31" ht="24.75" customHeight="1">
      <c r="B630" s="47"/>
      <c r="C630" s="47"/>
      <c r="D630" s="47"/>
      <c r="E630" s="47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59"/>
      <c r="Q630" s="48"/>
      <c r="R630" s="48"/>
      <c r="S630" s="59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</row>
    <row r="631" spans="2:31" ht="24.75" customHeight="1">
      <c r="B631" s="47"/>
      <c r="C631" s="47"/>
      <c r="D631" s="47"/>
      <c r="E631" s="47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59"/>
      <c r="Q631" s="48"/>
      <c r="R631" s="48"/>
      <c r="S631" s="59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</row>
    <row r="632" spans="2:31" ht="24.75" customHeight="1">
      <c r="B632" s="47"/>
      <c r="C632" s="47"/>
      <c r="D632" s="47"/>
      <c r="E632" s="47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59"/>
      <c r="Q632" s="48"/>
      <c r="R632" s="48"/>
      <c r="S632" s="59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</row>
    <row r="633" spans="2:31" ht="24.75" customHeight="1">
      <c r="B633" s="47"/>
      <c r="C633" s="47"/>
      <c r="D633" s="47"/>
      <c r="E633" s="47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59"/>
      <c r="Q633" s="48"/>
      <c r="R633" s="48"/>
      <c r="S633" s="59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</row>
    <row r="634" spans="2:31" ht="24.75" customHeight="1">
      <c r="B634" s="47"/>
      <c r="C634" s="47"/>
      <c r="D634" s="47"/>
      <c r="E634" s="47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59"/>
      <c r="Q634" s="48"/>
      <c r="R634" s="48"/>
      <c r="S634" s="59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</row>
    <row r="635" spans="2:31" ht="24.75" customHeight="1">
      <c r="B635" s="47"/>
      <c r="C635" s="47"/>
      <c r="D635" s="47"/>
      <c r="E635" s="47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59"/>
      <c r="Q635" s="48"/>
      <c r="R635" s="48"/>
      <c r="S635" s="59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</row>
    <row r="636" spans="2:31" ht="24.75" customHeight="1">
      <c r="B636" s="47"/>
      <c r="C636" s="47"/>
      <c r="D636" s="47"/>
      <c r="E636" s="47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59"/>
      <c r="Q636" s="48"/>
      <c r="R636" s="48"/>
      <c r="S636" s="59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</row>
    <row r="637" spans="2:31" ht="24.75" customHeight="1">
      <c r="B637" s="47"/>
      <c r="C637" s="47"/>
      <c r="D637" s="47"/>
      <c r="E637" s="47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59"/>
      <c r="Q637" s="48"/>
      <c r="R637" s="48"/>
      <c r="S637" s="59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</row>
    <row r="638" spans="2:31" ht="24.75" customHeight="1">
      <c r="B638" s="47"/>
      <c r="C638" s="47"/>
      <c r="D638" s="47"/>
      <c r="E638" s="47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59"/>
      <c r="Q638" s="48"/>
      <c r="R638" s="48"/>
      <c r="S638" s="59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</row>
    <row r="639" spans="2:31" ht="24.75" customHeight="1">
      <c r="B639" s="47"/>
      <c r="C639" s="47"/>
      <c r="D639" s="47"/>
      <c r="E639" s="47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59"/>
      <c r="Q639" s="48"/>
      <c r="R639" s="48"/>
      <c r="S639" s="59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</row>
    <row r="640" spans="2:31" ht="24.75" customHeight="1">
      <c r="B640" s="47"/>
      <c r="C640" s="47"/>
      <c r="D640" s="47"/>
      <c r="E640" s="47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59"/>
      <c r="Q640" s="48"/>
      <c r="R640" s="48"/>
      <c r="S640" s="59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</row>
    <row r="641" spans="2:31" ht="24.75" customHeight="1">
      <c r="B641" s="47"/>
      <c r="C641" s="47"/>
      <c r="D641" s="47"/>
      <c r="E641" s="47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59"/>
      <c r="Q641" s="48"/>
      <c r="R641" s="48"/>
      <c r="S641" s="59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</row>
    <row r="642" spans="2:31" ht="24.75" customHeight="1">
      <c r="B642" s="47"/>
      <c r="C642" s="47"/>
      <c r="D642" s="47"/>
      <c r="E642" s="47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59"/>
      <c r="Q642" s="48"/>
      <c r="R642" s="48"/>
      <c r="S642" s="59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</row>
    <row r="643" spans="2:31" ht="24.75" customHeight="1">
      <c r="B643" s="47"/>
      <c r="C643" s="47"/>
      <c r="D643" s="47"/>
      <c r="E643" s="47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59"/>
      <c r="Q643" s="48"/>
      <c r="R643" s="48"/>
      <c r="S643" s="59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</row>
    <row r="644" spans="2:31" ht="24.75" customHeight="1">
      <c r="B644" s="47"/>
      <c r="C644" s="47"/>
      <c r="D644" s="47"/>
      <c r="E644" s="47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59"/>
      <c r="Q644" s="48"/>
      <c r="R644" s="48"/>
      <c r="S644" s="59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</row>
    <row r="645" spans="2:31" ht="24.75" customHeight="1">
      <c r="B645" s="47"/>
      <c r="C645" s="47"/>
      <c r="D645" s="47"/>
      <c r="E645" s="47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59"/>
      <c r="Q645" s="48"/>
      <c r="R645" s="48"/>
      <c r="S645" s="59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</row>
    <row r="646" spans="2:31" ht="24.75" customHeight="1">
      <c r="B646" s="47"/>
      <c r="C646" s="47"/>
      <c r="D646" s="47"/>
      <c r="E646" s="47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59"/>
      <c r="Q646" s="48"/>
      <c r="R646" s="48"/>
      <c r="S646" s="59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</row>
    <row r="647" spans="2:31" ht="24.75" customHeight="1">
      <c r="B647" s="47"/>
      <c r="C647" s="47"/>
      <c r="D647" s="47"/>
      <c r="E647" s="47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59"/>
      <c r="Q647" s="48"/>
      <c r="R647" s="48"/>
      <c r="S647" s="59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</row>
    <row r="648" spans="2:31" ht="24.75" customHeight="1">
      <c r="B648" s="47"/>
      <c r="C648" s="47"/>
      <c r="D648" s="47"/>
      <c r="E648" s="47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59"/>
      <c r="Q648" s="48"/>
      <c r="R648" s="48"/>
      <c r="S648" s="59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</row>
    <row r="649" spans="2:31" ht="24.75" customHeight="1">
      <c r="B649" s="47"/>
      <c r="C649" s="47"/>
      <c r="D649" s="47"/>
      <c r="E649" s="47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59"/>
      <c r="Q649" s="48"/>
      <c r="R649" s="48"/>
      <c r="S649" s="59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</row>
    <row r="650" spans="2:31" ht="24.75" customHeight="1">
      <c r="B650" s="47"/>
      <c r="C650" s="47"/>
      <c r="D650" s="47"/>
      <c r="E650" s="47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59"/>
      <c r="Q650" s="48"/>
      <c r="R650" s="48"/>
      <c r="S650" s="59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</row>
    <row r="651" spans="2:31" ht="24.75" customHeight="1">
      <c r="B651" s="47"/>
      <c r="C651" s="47"/>
      <c r="D651" s="47"/>
      <c r="E651" s="47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59"/>
      <c r="Q651" s="48"/>
      <c r="R651" s="48"/>
      <c r="S651" s="59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</row>
    <row r="652" spans="2:31" ht="24.75" customHeight="1">
      <c r="B652" s="47"/>
      <c r="C652" s="47"/>
      <c r="D652" s="47"/>
      <c r="E652" s="47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59"/>
      <c r="Q652" s="48"/>
      <c r="R652" s="48"/>
      <c r="S652" s="59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</row>
    <row r="653" spans="2:31" ht="24.75" customHeight="1">
      <c r="B653" s="47"/>
      <c r="C653" s="47"/>
      <c r="D653" s="47"/>
      <c r="E653" s="47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59"/>
      <c r="Q653" s="48"/>
      <c r="R653" s="48"/>
      <c r="S653" s="59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</row>
    <row r="654" spans="2:31" ht="24.75" customHeight="1">
      <c r="B654" s="47"/>
      <c r="C654" s="47"/>
      <c r="D654" s="47"/>
      <c r="E654" s="47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59"/>
      <c r="Q654" s="48"/>
      <c r="R654" s="48"/>
      <c r="S654" s="59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</row>
    <row r="655" spans="2:31" ht="24.75" customHeight="1">
      <c r="B655" s="47"/>
      <c r="C655" s="47"/>
      <c r="D655" s="47"/>
      <c r="E655" s="47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59"/>
      <c r="Q655" s="48"/>
      <c r="R655" s="48"/>
      <c r="S655" s="59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</row>
    <row r="656" spans="2:31" ht="24.75" customHeight="1">
      <c r="B656" s="47"/>
      <c r="C656" s="47"/>
      <c r="D656" s="47"/>
      <c r="E656" s="47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59"/>
      <c r="Q656" s="48"/>
      <c r="R656" s="48"/>
      <c r="S656" s="59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</row>
    <row r="657" spans="2:31" ht="24.75" customHeight="1">
      <c r="B657" s="47"/>
      <c r="C657" s="47"/>
      <c r="D657" s="47"/>
      <c r="E657" s="47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59"/>
      <c r="Q657" s="48"/>
      <c r="R657" s="48"/>
      <c r="S657" s="59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</row>
    <row r="658" spans="2:31" ht="24.75" customHeight="1">
      <c r="B658" s="47"/>
      <c r="C658" s="47"/>
      <c r="D658" s="47"/>
      <c r="E658" s="47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59"/>
      <c r="Q658" s="48"/>
      <c r="R658" s="48"/>
      <c r="S658" s="59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</row>
    <row r="659" spans="2:31" ht="24.75" customHeight="1">
      <c r="B659" s="47"/>
      <c r="C659" s="47"/>
      <c r="D659" s="47"/>
      <c r="E659" s="47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59"/>
      <c r="Q659" s="48"/>
      <c r="R659" s="48"/>
      <c r="S659" s="59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</row>
    <row r="660" spans="2:31" ht="24.75" customHeight="1">
      <c r="B660" s="47"/>
      <c r="C660" s="47"/>
      <c r="D660" s="47"/>
      <c r="E660" s="47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59"/>
      <c r="Q660" s="48"/>
      <c r="R660" s="48"/>
      <c r="S660" s="59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</row>
    <row r="661" spans="2:31" ht="24.75" customHeight="1">
      <c r="B661" s="47"/>
      <c r="C661" s="47"/>
      <c r="D661" s="47"/>
      <c r="E661" s="47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59"/>
      <c r="Q661" s="48"/>
      <c r="R661" s="48"/>
      <c r="S661" s="59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</row>
    <row r="662" spans="2:31" ht="24.75" customHeight="1">
      <c r="B662" s="47"/>
      <c r="C662" s="47"/>
      <c r="D662" s="47"/>
      <c r="E662" s="47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59"/>
      <c r="Q662" s="48"/>
      <c r="R662" s="48"/>
      <c r="S662" s="59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</row>
    <row r="663" spans="2:31" ht="24.75" customHeight="1">
      <c r="B663" s="47"/>
      <c r="C663" s="47"/>
      <c r="D663" s="47"/>
      <c r="E663" s="47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59"/>
      <c r="Q663" s="48"/>
      <c r="R663" s="48"/>
      <c r="S663" s="59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</row>
    <row r="664" spans="2:31" ht="24.75" customHeight="1">
      <c r="B664" s="47"/>
      <c r="C664" s="47"/>
      <c r="D664" s="47"/>
      <c r="E664" s="47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59"/>
      <c r="Q664" s="48"/>
      <c r="R664" s="48"/>
      <c r="S664" s="59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</row>
    <row r="665" spans="2:31" ht="24.75" customHeight="1">
      <c r="B665" s="47"/>
      <c r="C665" s="47"/>
      <c r="D665" s="47"/>
      <c r="E665" s="47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59"/>
      <c r="Q665" s="48"/>
      <c r="R665" s="48"/>
      <c r="S665" s="59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</row>
    <row r="666" spans="2:31" ht="24.75" customHeight="1">
      <c r="B666" s="47"/>
      <c r="C666" s="47"/>
      <c r="D666" s="47"/>
      <c r="E666" s="47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59"/>
      <c r="Q666" s="48"/>
      <c r="R666" s="48"/>
      <c r="S666" s="59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</row>
    <row r="667" spans="2:31" ht="24.75" customHeight="1">
      <c r="B667" s="47"/>
      <c r="C667" s="47"/>
      <c r="D667" s="47"/>
      <c r="E667" s="47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59"/>
      <c r="Q667" s="48"/>
      <c r="R667" s="48"/>
      <c r="S667" s="59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</row>
    <row r="668" spans="2:31" ht="24.75" customHeight="1">
      <c r="B668" s="47"/>
      <c r="C668" s="47"/>
      <c r="D668" s="47"/>
      <c r="E668" s="47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59"/>
      <c r="Q668" s="48"/>
      <c r="R668" s="48"/>
      <c r="S668" s="59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</row>
    <row r="669" spans="2:31" ht="24.75" customHeight="1">
      <c r="B669" s="47"/>
      <c r="C669" s="47"/>
      <c r="D669" s="47"/>
      <c r="E669" s="47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59"/>
      <c r="Q669" s="48"/>
      <c r="R669" s="48"/>
      <c r="S669" s="59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</row>
    <row r="670" spans="2:31" ht="24.75" customHeight="1">
      <c r="B670" s="47"/>
      <c r="C670" s="47"/>
      <c r="D670" s="47"/>
      <c r="E670" s="47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59"/>
      <c r="Q670" s="48"/>
      <c r="R670" s="48"/>
      <c r="S670" s="59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</row>
    <row r="671" spans="2:31" ht="24.75" customHeight="1">
      <c r="B671" s="47"/>
      <c r="C671" s="47"/>
      <c r="D671" s="47"/>
      <c r="E671" s="47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59"/>
      <c r="Q671" s="48"/>
      <c r="R671" s="48"/>
      <c r="S671" s="59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</row>
    <row r="672" spans="2:31" ht="24.75" customHeight="1">
      <c r="B672" s="47"/>
      <c r="C672" s="47"/>
      <c r="D672" s="47"/>
      <c r="E672" s="47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59"/>
      <c r="Q672" s="48"/>
      <c r="R672" s="48"/>
      <c r="S672" s="59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</row>
    <row r="673" spans="2:31" ht="24.75" customHeight="1">
      <c r="B673" s="47"/>
      <c r="C673" s="47"/>
      <c r="D673" s="47"/>
      <c r="E673" s="47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59"/>
      <c r="Q673" s="48"/>
      <c r="R673" s="48"/>
      <c r="S673" s="59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</row>
    <row r="674" spans="2:31" ht="24.75" customHeight="1">
      <c r="B674" s="47"/>
      <c r="C674" s="47"/>
      <c r="D674" s="47"/>
      <c r="E674" s="47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59"/>
      <c r="Q674" s="48"/>
      <c r="R674" s="48"/>
      <c r="S674" s="59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</row>
    <row r="675" spans="2:31" ht="24.75" customHeight="1">
      <c r="B675" s="47"/>
      <c r="C675" s="47"/>
      <c r="D675" s="47"/>
      <c r="E675" s="47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59"/>
      <c r="Q675" s="48"/>
      <c r="R675" s="48"/>
      <c r="S675" s="59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</row>
    <row r="676" spans="2:31" ht="24.75" customHeight="1">
      <c r="B676" s="47"/>
      <c r="C676" s="47"/>
      <c r="D676" s="47"/>
      <c r="E676" s="47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59"/>
      <c r="Q676" s="48"/>
      <c r="R676" s="48"/>
      <c r="S676" s="59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</row>
    <row r="677" spans="2:31" ht="24.75" customHeight="1">
      <c r="B677" s="47"/>
      <c r="C677" s="47"/>
      <c r="D677" s="47"/>
      <c r="E677" s="47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59"/>
      <c r="Q677" s="48"/>
      <c r="R677" s="48"/>
      <c r="S677" s="59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</row>
    <row r="678" spans="2:31" ht="24.75" customHeight="1">
      <c r="B678" s="47"/>
      <c r="C678" s="47"/>
      <c r="D678" s="47"/>
      <c r="E678" s="47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59"/>
      <c r="Q678" s="48"/>
      <c r="R678" s="48"/>
      <c r="S678" s="59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</row>
    <row r="679" spans="2:31" ht="24.75" customHeight="1">
      <c r="B679" s="47"/>
      <c r="C679" s="47"/>
      <c r="D679" s="47"/>
      <c r="E679" s="47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59"/>
      <c r="Q679" s="48"/>
      <c r="R679" s="48"/>
      <c r="S679" s="59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</row>
    <row r="680" spans="2:31" ht="24.75" customHeight="1">
      <c r="B680" s="47"/>
      <c r="C680" s="47"/>
      <c r="D680" s="47"/>
      <c r="E680" s="47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59"/>
      <c r="Q680" s="48"/>
      <c r="R680" s="48"/>
      <c r="S680" s="59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</row>
    <row r="681" spans="2:31" ht="24.75" customHeight="1">
      <c r="B681" s="47"/>
      <c r="C681" s="47"/>
      <c r="D681" s="47"/>
      <c r="E681" s="47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59"/>
      <c r="Q681" s="48"/>
      <c r="R681" s="48"/>
      <c r="S681" s="59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</row>
    <row r="682" spans="2:31" ht="24.75" customHeight="1">
      <c r="B682" s="47"/>
      <c r="C682" s="47"/>
      <c r="D682" s="47"/>
      <c r="E682" s="47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59"/>
      <c r="Q682" s="48"/>
      <c r="R682" s="48"/>
      <c r="S682" s="59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</row>
    <row r="683" spans="2:31" ht="24.75" customHeight="1">
      <c r="B683" s="47"/>
      <c r="C683" s="47"/>
      <c r="D683" s="47"/>
      <c r="E683" s="47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59"/>
      <c r="Q683" s="48"/>
      <c r="R683" s="48"/>
      <c r="S683" s="59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</row>
    <row r="684" spans="2:31" ht="24.75" customHeight="1">
      <c r="B684" s="47"/>
      <c r="C684" s="47"/>
      <c r="D684" s="47"/>
      <c r="E684" s="47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59"/>
      <c r="Q684" s="48"/>
      <c r="R684" s="48"/>
      <c r="S684" s="59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</row>
    <row r="685" spans="2:31" ht="24.75" customHeight="1">
      <c r="B685" s="47"/>
      <c r="C685" s="47"/>
      <c r="D685" s="47"/>
      <c r="E685" s="47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59"/>
      <c r="Q685" s="48"/>
      <c r="R685" s="48"/>
      <c r="S685" s="59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</row>
    <row r="686" spans="2:31" ht="24.75" customHeight="1">
      <c r="B686" s="47"/>
      <c r="C686" s="47"/>
      <c r="D686" s="47"/>
      <c r="E686" s="47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59"/>
      <c r="Q686" s="48"/>
      <c r="R686" s="48"/>
      <c r="S686" s="59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</row>
    <row r="687" spans="2:31" ht="24.75" customHeight="1">
      <c r="B687" s="47"/>
      <c r="C687" s="47"/>
      <c r="D687" s="47"/>
      <c r="E687" s="47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59"/>
      <c r="Q687" s="48"/>
      <c r="R687" s="48"/>
      <c r="S687" s="59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</row>
    <row r="688" spans="2:31" ht="24.75" customHeight="1">
      <c r="B688" s="47"/>
      <c r="C688" s="47"/>
      <c r="D688" s="47"/>
      <c r="E688" s="47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59"/>
      <c r="Q688" s="48"/>
      <c r="R688" s="48"/>
      <c r="S688" s="59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</row>
    <row r="689" spans="2:31" ht="24.75" customHeight="1">
      <c r="B689" s="47"/>
      <c r="C689" s="47"/>
      <c r="D689" s="47"/>
      <c r="E689" s="47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59"/>
      <c r="Q689" s="48"/>
      <c r="R689" s="48"/>
      <c r="S689" s="59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</row>
    <row r="690" spans="2:31" ht="24.75" customHeight="1">
      <c r="B690" s="47"/>
      <c r="C690" s="47"/>
      <c r="D690" s="47"/>
      <c r="E690" s="47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59"/>
      <c r="Q690" s="48"/>
      <c r="R690" s="48"/>
      <c r="S690" s="59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</row>
    <row r="691" spans="2:31" ht="24.75" customHeight="1">
      <c r="B691" s="47"/>
      <c r="C691" s="47"/>
      <c r="D691" s="47"/>
      <c r="E691" s="47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59"/>
      <c r="Q691" s="48"/>
      <c r="R691" s="48"/>
      <c r="S691" s="59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</row>
    <row r="692" spans="2:31" ht="24.75" customHeight="1">
      <c r="B692" s="47"/>
      <c r="C692" s="47"/>
      <c r="D692" s="47"/>
      <c r="E692" s="47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59"/>
      <c r="Q692" s="48"/>
      <c r="R692" s="48"/>
      <c r="S692" s="59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</row>
    <row r="693" spans="2:31" ht="24.75" customHeight="1">
      <c r="B693" s="47"/>
      <c r="C693" s="47"/>
      <c r="D693" s="47"/>
      <c r="E693" s="47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59"/>
      <c r="Q693" s="48"/>
      <c r="R693" s="48"/>
      <c r="S693" s="59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</row>
    <row r="694" spans="2:31" ht="24.75" customHeight="1">
      <c r="B694" s="47"/>
      <c r="C694" s="47"/>
      <c r="D694" s="47"/>
      <c r="E694" s="47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59"/>
      <c r="Q694" s="48"/>
      <c r="R694" s="48"/>
      <c r="S694" s="59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</row>
    <row r="695" spans="2:31" ht="24.75" customHeight="1">
      <c r="B695" s="47"/>
      <c r="C695" s="47"/>
      <c r="D695" s="47"/>
      <c r="E695" s="47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59"/>
      <c r="Q695" s="48"/>
      <c r="R695" s="48"/>
      <c r="S695" s="59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</row>
    <row r="696" spans="2:31" ht="24.75" customHeight="1">
      <c r="B696" s="47"/>
      <c r="C696" s="47"/>
      <c r="D696" s="47"/>
      <c r="E696" s="47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59"/>
      <c r="Q696" s="48"/>
      <c r="R696" s="48"/>
      <c r="S696" s="59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</row>
    <row r="697" spans="2:31" ht="24.75" customHeight="1">
      <c r="B697" s="47"/>
      <c r="C697" s="47"/>
      <c r="D697" s="47"/>
      <c r="E697" s="47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59"/>
      <c r="Q697" s="48"/>
      <c r="R697" s="48"/>
      <c r="S697" s="59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</row>
    <row r="698" spans="2:31" ht="24.75" customHeight="1">
      <c r="B698" s="47"/>
      <c r="C698" s="47"/>
      <c r="D698" s="47"/>
      <c r="E698" s="47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59"/>
      <c r="Q698" s="48"/>
      <c r="R698" s="48"/>
      <c r="S698" s="59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</row>
    <row r="699" spans="2:31" ht="24.75" customHeight="1">
      <c r="B699" s="47"/>
      <c r="C699" s="47"/>
      <c r="D699" s="47"/>
      <c r="E699" s="47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59"/>
      <c r="Q699" s="48"/>
      <c r="R699" s="48"/>
      <c r="S699" s="59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</row>
    <row r="700" spans="2:31" ht="24.75" customHeight="1">
      <c r="B700" s="47"/>
      <c r="C700" s="47"/>
      <c r="D700" s="47"/>
      <c r="E700" s="47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59"/>
      <c r="Q700" s="48"/>
      <c r="R700" s="48"/>
      <c r="S700" s="59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</row>
    <row r="701" spans="2:31" ht="24.75" customHeight="1">
      <c r="B701" s="47"/>
      <c r="C701" s="47"/>
      <c r="D701" s="47"/>
      <c r="E701" s="47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59"/>
      <c r="Q701" s="48"/>
      <c r="R701" s="48"/>
      <c r="S701" s="59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</row>
    <row r="702" spans="2:31" ht="24.75" customHeight="1">
      <c r="B702" s="47"/>
      <c r="C702" s="47"/>
      <c r="D702" s="47"/>
      <c r="E702" s="47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59"/>
      <c r="Q702" s="48"/>
      <c r="R702" s="48"/>
      <c r="S702" s="59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</row>
    <row r="703" spans="2:31" ht="24.75" customHeight="1">
      <c r="B703" s="47"/>
      <c r="C703" s="47"/>
      <c r="D703" s="47"/>
      <c r="E703" s="47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59"/>
      <c r="Q703" s="48"/>
      <c r="R703" s="48"/>
      <c r="S703" s="59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</row>
    <row r="704" spans="2:31" ht="24.75" customHeight="1">
      <c r="B704" s="47"/>
      <c r="C704" s="47"/>
      <c r="D704" s="47"/>
      <c r="E704" s="47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59"/>
      <c r="Q704" s="48"/>
      <c r="R704" s="48"/>
      <c r="S704" s="59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</row>
    <row r="705" spans="2:31" ht="24.75" customHeight="1">
      <c r="B705" s="47"/>
      <c r="C705" s="47"/>
      <c r="D705" s="47"/>
      <c r="E705" s="47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59"/>
      <c r="Q705" s="48"/>
      <c r="R705" s="48"/>
      <c r="S705" s="59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</row>
    <row r="706" spans="2:31" ht="24.75" customHeight="1">
      <c r="B706" s="47"/>
      <c r="C706" s="47"/>
      <c r="D706" s="47"/>
      <c r="E706" s="47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59"/>
      <c r="Q706" s="48"/>
      <c r="R706" s="48"/>
      <c r="S706" s="59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</row>
    <row r="707" spans="2:31" ht="24.75" customHeight="1">
      <c r="B707" s="47"/>
      <c r="C707" s="47"/>
      <c r="D707" s="47"/>
      <c r="E707" s="47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59"/>
      <c r="Q707" s="48"/>
      <c r="R707" s="48"/>
      <c r="S707" s="59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</row>
    <row r="708" spans="2:31" ht="24.75" customHeight="1">
      <c r="B708" s="47"/>
      <c r="C708" s="47"/>
      <c r="D708" s="47"/>
      <c r="E708" s="47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59"/>
      <c r="Q708" s="48"/>
      <c r="R708" s="48"/>
      <c r="S708" s="59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</row>
    <row r="709" spans="2:31" ht="24.75" customHeight="1">
      <c r="B709" s="47"/>
      <c r="C709" s="47"/>
      <c r="D709" s="47"/>
      <c r="E709" s="47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59"/>
      <c r="Q709" s="48"/>
      <c r="R709" s="48"/>
      <c r="S709" s="59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</row>
    <row r="710" spans="2:31" ht="24.75" customHeight="1">
      <c r="B710" s="47"/>
      <c r="C710" s="47"/>
      <c r="D710" s="47"/>
      <c r="E710" s="47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59"/>
      <c r="Q710" s="48"/>
      <c r="R710" s="48"/>
      <c r="S710" s="59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</row>
    <row r="711" spans="2:31" ht="24.75" customHeight="1">
      <c r="B711" s="47"/>
      <c r="C711" s="47"/>
      <c r="D711" s="47"/>
      <c r="E711" s="47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59"/>
      <c r="Q711" s="48"/>
      <c r="R711" s="48"/>
      <c r="S711" s="59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</row>
    <row r="712" spans="2:31" ht="24.75" customHeight="1">
      <c r="B712" s="47"/>
      <c r="C712" s="47"/>
      <c r="D712" s="47"/>
      <c r="E712" s="47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59"/>
      <c r="Q712" s="48"/>
      <c r="R712" s="48"/>
      <c r="S712" s="59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</row>
    <row r="713" spans="2:31" ht="24.75" customHeight="1">
      <c r="B713" s="47"/>
      <c r="C713" s="47"/>
      <c r="D713" s="47"/>
      <c r="E713" s="47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59"/>
      <c r="Q713" s="48"/>
      <c r="R713" s="48"/>
      <c r="S713" s="59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</row>
    <row r="714" spans="2:31" ht="24.75" customHeight="1">
      <c r="B714" s="47"/>
      <c r="C714" s="47"/>
      <c r="D714" s="47"/>
      <c r="E714" s="47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59"/>
      <c r="Q714" s="48"/>
      <c r="R714" s="48"/>
      <c r="S714" s="59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</row>
    <row r="715" spans="2:31" ht="24.75" customHeight="1">
      <c r="B715" s="47"/>
      <c r="C715" s="47"/>
      <c r="D715" s="47"/>
      <c r="E715" s="47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59"/>
      <c r="Q715" s="48"/>
      <c r="R715" s="48"/>
      <c r="S715" s="59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</row>
    <row r="716" spans="2:31" ht="24.75" customHeight="1">
      <c r="B716" s="47"/>
      <c r="C716" s="47"/>
      <c r="D716" s="47"/>
      <c r="E716" s="47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59"/>
      <c r="Q716" s="48"/>
      <c r="R716" s="48"/>
      <c r="S716" s="59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</row>
    <row r="717" spans="2:31" ht="24.75" customHeight="1">
      <c r="B717" s="47"/>
      <c r="C717" s="47"/>
      <c r="D717" s="47"/>
      <c r="E717" s="47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59"/>
      <c r="Q717" s="48"/>
      <c r="R717" s="48"/>
      <c r="S717" s="59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</row>
    <row r="718" spans="2:31" ht="24.75" customHeight="1">
      <c r="B718" s="47"/>
      <c r="C718" s="47"/>
      <c r="D718" s="47"/>
      <c r="E718" s="47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59"/>
      <c r="Q718" s="48"/>
      <c r="R718" s="48"/>
      <c r="S718" s="59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</row>
    <row r="719" spans="2:31" ht="24.75" customHeight="1">
      <c r="B719" s="47"/>
      <c r="C719" s="47"/>
      <c r="D719" s="47"/>
      <c r="E719" s="47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59"/>
      <c r="Q719" s="48"/>
      <c r="R719" s="48"/>
      <c r="S719" s="59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</row>
    <row r="720" spans="2:31" ht="24.75" customHeight="1">
      <c r="B720" s="47"/>
      <c r="C720" s="47"/>
      <c r="D720" s="47"/>
      <c r="E720" s="47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59"/>
      <c r="Q720" s="48"/>
      <c r="R720" s="48"/>
      <c r="S720" s="59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</row>
    <row r="721" spans="2:31" ht="24.75" customHeight="1">
      <c r="B721" s="47"/>
      <c r="C721" s="47"/>
      <c r="D721" s="47"/>
      <c r="E721" s="47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59"/>
      <c r="Q721" s="48"/>
      <c r="R721" s="48"/>
      <c r="S721" s="59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</row>
    <row r="722" spans="2:31" ht="24.75" customHeight="1">
      <c r="B722" s="47"/>
      <c r="C722" s="47"/>
      <c r="D722" s="47"/>
      <c r="E722" s="47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59"/>
      <c r="Q722" s="48"/>
      <c r="R722" s="48"/>
      <c r="S722" s="59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</row>
    <row r="723" spans="2:31" ht="24.75" customHeight="1">
      <c r="B723" s="47"/>
      <c r="C723" s="47"/>
      <c r="D723" s="47"/>
      <c r="E723" s="47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59"/>
      <c r="Q723" s="48"/>
      <c r="R723" s="48"/>
      <c r="S723" s="59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</row>
    <row r="724" spans="2:31" ht="24.75" customHeight="1">
      <c r="B724" s="47"/>
      <c r="C724" s="47"/>
      <c r="D724" s="47"/>
      <c r="E724" s="47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59"/>
      <c r="Q724" s="48"/>
      <c r="R724" s="48"/>
      <c r="S724" s="59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</row>
    <row r="725" spans="2:31" ht="24.75" customHeight="1">
      <c r="B725" s="47"/>
      <c r="C725" s="47"/>
      <c r="D725" s="47"/>
      <c r="E725" s="47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59"/>
      <c r="Q725" s="48"/>
      <c r="R725" s="48"/>
      <c r="S725" s="59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</row>
    <row r="726" spans="2:31" ht="24.75" customHeight="1">
      <c r="B726" s="47"/>
      <c r="C726" s="47"/>
      <c r="D726" s="47"/>
      <c r="E726" s="47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59"/>
      <c r="Q726" s="48"/>
      <c r="R726" s="48"/>
      <c r="S726" s="59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</row>
    <row r="727" spans="2:31" ht="24.75" customHeight="1">
      <c r="B727" s="47"/>
      <c r="C727" s="47"/>
      <c r="D727" s="47"/>
      <c r="E727" s="47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59"/>
      <c r="Q727" s="48"/>
      <c r="R727" s="48"/>
      <c r="S727" s="59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</row>
    <row r="728" spans="2:31" ht="24.75" customHeight="1">
      <c r="B728" s="47"/>
      <c r="C728" s="47"/>
      <c r="D728" s="47"/>
      <c r="E728" s="47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59"/>
      <c r="Q728" s="48"/>
      <c r="R728" s="48"/>
      <c r="S728" s="59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</row>
    <row r="729" spans="2:31" ht="24.75" customHeight="1">
      <c r="B729" s="47"/>
      <c r="C729" s="47"/>
      <c r="D729" s="47"/>
      <c r="E729" s="47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59"/>
      <c r="Q729" s="48"/>
      <c r="R729" s="48"/>
      <c r="S729" s="59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</row>
    <row r="730" spans="2:31" ht="24.75" customHeight="1">
      <c r="B730" s="47"/>
      <c r="C730" s="47"/>
      <c r="D730" s="47"/>
      <c r="E730" s="47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59"/>
      <c r="Q730" s="48"/>
      <c r="R730" s="48"/>
      <c r="S730" s="59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</row>
    <row r="731" spans="2:31" ht="24.75" customHeight="1">
      <c r="B731" s="47"/>
      <c r="C731" s="47"/>
      <c r="D731" s="47"/>
      <c r="E731" s="47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59"/>
      <c r="Q731" s="48"/>
      <c r="R731" s="48"/>
      <c r="S731" s="59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</row>
    <row r="732" spans="2:31" ht="24.75" customHeight="1">
      <c r="B732" s="47"/>
      <c r="C732" s="47"/>
      <c r="D732" s="47"/>
      <c r="E732" s="47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59"/>
      <c r="Q732" s="48"/>
      <c r="R732" s="48"/>
      <c r="S732" s="59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</row>
    <row r="733" spans="2:31" ht="24.75" customHeight="1">
      <c r="B733" s="47"/>
      <c r="C733" s="47"/>
      <c r="D733" s="47"/>
      <c r="E733" s="47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59"/>
      <c r="Q733" s="48"/>
      <c r="R733" s="48"/>
      <c r="S733" s="59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</row>
    <row r="734" spans="2:31" ht="24.75" customHeight="1">
      <c r="B734" s="47"/>
      <c r="C734" s="47"/>
      <c r="D734" s="47"/>
      <c r="E734" s="47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59"/>
      <c r="Q734" s="48"/>
      <c r="R734" s="48"/>
      <c r="S734" s="59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</row>
    <row r="735" spans="2:31" ht="24.75" customHeight="1">
      <c r="B735" s="47"/>
      <c r="C735" s="47"/>
      <c r="D735" s="47"/>
      <c r="E735" s="47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59"/>
      <c r="Q735" s="48"/>
      <c r="R735" s="48"/>
      <c r="S735" s="59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</row>
    <row r="736" spans="2:31" ht="24.75" customHeight="1">
      <c r="B736" s="47"/>
      <c r="C736" s="47"/>
      <c r="D736" s="47"/>
      <c r="E736" s="47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59"/>
      <c r="Q736" s="48"/>
      <c r="R736" s="48"/>
      <c r="S736" s="59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</row>
    <row r="737" spans="2:31" ht="24.75" customHeight="1">
      <c r="B737" s="47"/>
      <c r="C737" s="47"/>
      <c r="D737" s="47"/>
      <c r="E737" s="47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59"/>
      <c r="Q737" s="48"/>
      <c r="R737" s="48"/>
      <c r="S737" s="59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</row>
    <row r="738" spans="2:31" ht="24.75" customHeight="1">
      <c r="B738" s="47"/>
      <c r="C738" s="47"/>
      <c r="D738" s="47"/>
      <c r="E738" s="47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59"/>
      <c r="Q738" s="48"/>
      <c r="R738" s="48"/>
      <c r="S738" s="59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</row>
    <row r="739" spans="2:31" ht="24.75" customHeight="1">
      <c r="B739" s="47"/>
      <c r="C739" s="47"/>
      <c r="D739" s="47"/>
      <c r="E739" s="47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59"/>
      <c r="Q739" s="48"/>
      <c r="R739" s="48"/>
      <c r="S739" s="59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</row>
    <row r="740" spans="2:31" ht="24.75" customHeight="1">
      <c r="B740" s="47"/>
      <c r="C740" s="47"/>
      <c r="D740" s="47"/>
      <c r="E740" s="47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59"/>
      <c r="Q740" s="48"/>
      <c r="R740" s="48"/>
      <c r="S740" s="59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</row>
    <row r="741" spans="2:31" ht="24.75" customHeight="1">
      <c r="B741" s="47"/>
      <c r="C741" s="47"/>
      <c r="D741" s="47"/>
      <c r="E741" s="47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59"/>
      <c r="Q741" s="48"/>
      <c r="R741" s="48"/>
      <c r="S741" s="59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</row>
    <row r="742" spans="2:31" ht="24.75" customHeight="1">
      <c r="B742" s="47"/>
      <c r="C742" s="47"/>
      <c r="D742" s="47"/>
      <c r="E742" s="47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59"/>
      <c r="Q742" s="48"/>
      <c r="R742" s="48"/>
      <c r="S742" s="59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</row>
    <row r="743" spans="2:31" ht="24.75" customHeight="1">
      <c r="B743" s="47"/>
      <c r="C743" s="47"/>
      <c r="D743" s="47"/>
      <c r="E743" s="47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59"/>
      <c r="Q743" s="48"/>
      <c r="R743" s="48"/>
      <c r="S743" s="59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</row>
    <row r="744" spans="2:31" ht="24.75" customHeight="1">
      <c r="B744" s="47"/>
      <c r="C744" s="47"/>
      <c r="D744" s="47"/>
      <c r="E744" s="47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59"/>
      <c r="Q744" s="48"/>
      <c r="R744" s="48"/>
      <c r="S744" s="59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</row>
    <row r="745" spans="2:31" ht="24.75" customHeight="1">
      <c r="B745" s="47"/>
      <c r="C745" s="47"/>
      <c r="D745" s="47"/>
      <c r="E745" s="47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59"/>
      <c r="Q745" s="48"/>
      <c r="R745" s="48"/>
      <c r="S745" s="59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</row>
    <row r="746" spans="2:31" ht="24.75" customHeight="1">
      <c r="B746" s="47"/>
      <c r="C746" s="47"/>
      <c r="D746" s="47"/>
      <c r="E746" s="47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59"/>
      <c r="Q746" s="48"/>
      <c r="R746" s="48"/>
      <c r="S746" s="59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</row>
    <row r="747" spans="2:31" ht="24.75" customHeight="1">
      <c r="B747" s="47"/>
      <c r="C747" s="47"/>
      <c r="D747" s="47"/>
      <c r="E747" s="47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59"/>
      <c r="Q747" s="48"/>
      <c r="R747" s="48"/>
      <c r="S747" s="59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</row>
    <row r="748" spans="2:31" ht="24.75" customHeight="1">
      <c r="B748" s="47"/>
      <c r="C748" s="47"/>
      <c r="D748" s="47"/>
      <c r="E748" s="47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59"/>
      <c r="Q748" s="48"/>
      <c r="R748" s="48"/>
      <c r="S748" s="59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</row>
    <row r="749" spans="2:31" ht="24.75" customHeight="1">
      <c r="B749" s="47"/>
      <c r="C749" s="47"/>
      <c r="D749" s="47"/>
      <c r="E749" s="47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59"/>
      <c r="Q749" s="48"/>
      <c r="R749" s="48"/>
      <c r="S749" s="59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</row>
    <row r="750" spans="2:31" ht="24.75" customHeight="1">
      <c r="B750" s="47"/>
      <c r="C750" s="47"/>
      <c r="D750" s="47"/>
      <c r="E750" s="47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59"/>
      <c r="Q750" s="48"/>
      <c r="R750" s="48"/>
      <c r="S750" s="59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</row>
    <row r="751" spans="2:31" ht="24.75" customHeight="1">
      <c r="B751" s="47"/>
      <c r="C751" s="47"/>
      <c r="D751" s="47"/>
      <c r="E751" s="47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59"/>
      <c r="Q751" s="48"/>
      <c r="R751" s="48"/>
      <c r="S751" s="59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</row>
    <row r="752" spans="2:31" ht="24.75" customHeight="1">
      <c r="B752" s="47"/>
      <c r="C752" s="47"/>
      <c r="D752" s="47"/>
      <c r="E752" s="47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59"/>
      <c r="Q752" s="48"/>
      <c r="R752" s="48"/>
      <c r="S752" s="59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</row>
    <row r="753" spans="2:31" ht="24.75" customHeight="1">
      <c r="B753" s="47"/>
      <c r="C753" s="47"/>
      <c r="D753" s="47"/>
      <c r="E753" s="47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59"/>
      <c r="Q753" s="48"/>
      <c r="R753" s="48"/>
      <c r="S753" s="59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</row>
    <row r="754" spans="2:31" ht="24.75" customHeight="1">
      <c r="B754" s="47"/>
      <c r="C754" s="47"/>
      <c r="D754" s="47"/>
      <c r="E754" s="47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59"/>
      <c r="Q754" s="48"/>
      <c r="R754" s="48"/>
      <c r="S754" s="59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</row>
    <row r="755" spans="2:31" ht="24.75" customHeight="1">
      <c r="B755" s="47"/>
      <c r="C755" s="47"/>
      <c r="D755" s="47"/>
      <c r="E755" s="47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59"/>
      <c r="Q755" s="48"/>
      <c r="R755" s="48"/>
      <c r="S755" s="59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</row>
    <row r="756" spans="2:31" ht="24.75" customHeight="1">
      <c r="B756" s="47"/>
      <c r="C756" s="47"/>
      <c r="D756" s="47"/>
      <c r="E756" s="47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59"/>
      <c r="Q756" s="48"/>
      <c r="R756" s="48"/>
      <c r="S756" s="59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</row>
    <row r="757" spans="2:31" ht="24.75" customHeight="1">
      <c r="B757" s="47"/>
      <c r="C757" s="47"/>
      <c r="D757" s="47"/>
      <c r="E757" s="47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59"/>
      <c r="Q757" s="48"/>
      <c r="R757" s="48"/>
      <c r="S757" s="59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</row>
    <row r="758" spans="2:31" ht="24.75" customHeight="1">
      <c r="B758" s="47"/>
      <c r="C758" s="47"/>
      <c r="D758" s="47"/>
      <c r="E758" s="47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59"/>
      <c r="Q758" s="48"/>
      <c r="R758" s="48"/>
      <c r="S758" s="59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</row>
    <row r="759" spans="2:31" ht="24.75" customHeight="1">
      <c r="B759" s="47"/>
      <c r="C759" s="47"/>
      <c r="D759" s="47"/>
      <c r="E759" s="47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59"/>
      <c r="Q759" s="48"/>
      <c r="R759" s="48"/>
      <c r="S759" s="59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</row>
    <row r="760" spans="2:31" ht="24.75" customHeight="1">
      <c r="B760" s="47"/>
      <c r="C760" s="47"/>
      <c r="D760" s="47"/>
      <c r="E760" s="47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59"/>
      <c r="Q760" s="48"/>
      <c r="R760" s="48"/>
      <c r="S760" s="59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</row>
    <row r="761" spans="2:31" ht="24.75" customHeight="1">
      <c r="B761" s="47"/>
      <c r="C761" s="47"/>
      <c r="D761" s="47"/>
      <c r="E761" s="47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59"/>
      <c r="Q761" s="48"/>
      <c r="R761" s="48"/>
      <c r="S761" s="59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</row>
    <row r="762" spans="2:31" ht="24.75" customHeight="1">
      <c r="B762" s="47"/>
      <c r="C762" s="47"/>
      <c r="D762" s="47"/>
      <c r="E762" s="47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59"/>
      <c r="Q762" s="48"/>
      <c r="R762" s="48"/>
      <c r="S762" s="59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</row>
    <row r="763" spans="2:31" ht="24.75" customHeight="1">
      <c r="B763" s="47"/>
      <c r="C763" s="47"/>
      <c r="D763" s="47"/>
      <c r="E763" s="47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59"/>
      <c r="Q763" s="48"/>
      <c r="R763" s="48"/>
      <c r="S763" s="59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</row>
    <row r="764" spans="2:31" ht="24.75" customHeight="1">
      <c r="B764" s="47"/>
      <c r="C764" s="47"/>
      <c r="D764" s="47"/>
      <c r="E764" s="47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59"/>
      <c r="Q764" s="48"/>
      <c r="R764" s="48"/>
      <c r="S764" s="59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</row>
    <row r="765" spans="2:31" ht="24.75" customHeight="1">
      <c r="B765" s="47"/>
      <c r="C765" s="47"/>
      <c r="D765" s="47"/>
      <c r="E765" s="47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59"/>
      <c r="Q765" s="48"/>
      <c r="R765" s="48"/>
      <c r="S765" s="59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</row>
    <row r="766" spans="2:31" ht="24.75" customHeight="1">
      <c r="B766" s="47"/>
      <c r="C766" s="47"/>
      <c r="D766" s="47"/>
      <c r="E766" s="47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59"/>
      <c r="Q766" s="48"/>
      <c r="R766" s="48"/>
      <c r="S766" s="59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</row>
    <row r="767" spans="2:31" ht="24.75" customHeight="1">
      <c r="B767" s="47"/>
      <c r="C767" s="47"/>
      <c r="D767" s="47"/>
      <c r="E767" s="47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59"/>
      <c r="Q767" s="48"/>
      <c r="R767" s="48"/>
      <c r="S767" s="59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</row>
    <row r="768" spans="2:31" ht="24.75" customHeight="1">
      <c r="B768" s="47"/>
      <c r="C768" s="47"/>
      <c r="D768" s="47"/>
      <c r="E768" s="47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59"/>
      <c r="Q768" s="48"/>
      <c r="R768" s="48"/>
      <c r="S768" s="59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</row>
    <row r="769" spans="2:31" ht="24.75" customHeight="1">
      <c r="B769" s="47"/>
      <c r="C769" s="47"/>
      <c r="D769" s="47"/>
      <c r="E769" s="47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59"/>
      <c r="Q769" s="48"/>
      <c r="R769" s="48"/>
      <c r="S769" s="59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</row>
    <row r="770" spans="2:31" ht="24.75" customHeight="1">
      <c r="B770" s="47"/>
      <c r="C770" s="47"/>
      <c r="D770" s="47"/>
      <c r="E770" s="47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59"/>
      <c r="Q770" s="48"/>
      <c r="R770" s="48"/>
      <c r="S770" s="59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</row>
    <row r="771" spans="2:31" ht="24.75" customHeight="1">
      <c r="B771" s="47"/>
      <c r="C771" s="47"/>
      <c r="D771" s="47"/>
      <c r="E771" s="47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59"/>
      <c r="Q771" s="48"/>
      <c r="R771" s="48"/>
      <c r="S771" s="59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</row>
    <row r="772" spans="2:31" ht="24.75" customHeight="1">
      <c r="B772" s="47"/>
      <c r="C772" s="47"/>
      <c r="D772" s="47"/>
      <c r="E772" s="47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59"/>
      <c r="Q772" s="48"/>
      <c r="R772" s="48"/>
      <c r="S772" s="59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</row>
    <row r="773" spans="2:31" ht="24.75" customHeight="1">
      <c r="B773" s="47"/>
      <c r="C773" s="47"/>
      <c r="D773" s="47"/>
      <c r="E773" s="47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59"/>
      <c r="Q773" s="48"/>
      <c r="R773" s="48"/>
      <c r="S773" s="59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</row>
    <row r="774" spans="2:31" ht="24.75" customHeight="1">
      <c r="B774" s="47"/>
      <c r="C774" s="47"/>
      <c r="D774" s="47"/>
      <c r="E774" s="47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59"/>
      <c r="Q774" s="48"/>
      <c r="R774" s="48"/>
      <c r="S774" s="59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</row>
    <row r="775" spans="2:31" ht="24.75" customHeight="1">
      <c r="B775" s="47"/>
      <c r="C775" s="47"/>
      <c r="D775" s="47"/>
      <c r="E775" s="47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59"/>
      <c r="Q775" s="48"/>
      <c r="R775" s="48"/>
      <c r="S775" s="59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</row>
    <row r="776" spans="2:31" ht="24.75" customHeight="1">
      <c r="B776" s="47"/>
      <c r="C776" s="47"/>
      <c r="D776" s="47"/>
      <c r="E776" s="47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59"/>
      <c r="Q776" s="48"/>
      <c r="R776" s="48"/>
      <c r="S776" s="59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</row>
    <row r="777" spans="2:31" ht="24.75" customHeight="1">
      <c r="B777" s="47"/>
      <c r="C777" s="47"/>
      <c r="D777" s="47"/>
      <c r="E777" s="47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59"/>
      <c r="Q777" s="48"/>
      <c r="R777" s="48"/>
      <c r="S777" s="59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</row>
    <row r="778" spans="2:31" ht="24.75" customHeight="1">
      <c r="B778" s="47"/>
      <c r="C778" s="47"/>
      <c r="D778" s="47"/>
      <c r="E778" s="47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59"/>
      <c r="Q778" s="48"/>
      <c r="R778" s="48"/>
      <c r="S778" s="59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</row>
    <row r="779" spans="2:31" ht="24.75" customHeight="1">
      <c r="B779" s="47"/>
      <c r="C779" s="47"/>
      <c r="D779" s="47"/>
      <c r="E779" s="47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59"/>
      <c r="Q779" s="48"/>
      <c r="R779" s="48"/>
      <c r="S779" s="59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</row>
    <row r="780" spans="2:31" ht="24.75" customHeight="1">
      <c r="B780" s="47"/>
      <c r="C780" s="47"/>
      <c r="D780" s="47"/>
      <c r="E780" s="47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59"/>
      <c r="Q780" s="48"/>
      <c r="R780" s="48"/>
      <c r="S780" s="59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</row>
    <row r="781" spans="2:31" ht="24.75" customHeight="1">
      <c r="B781" s="47"/>
      <c r="C781" s="47"/>
      <c r="D781" s="47"/>
      <c r="E781" s="47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59"/>
      <c r="Q781" s="48"/>
      <c r="R781" s="48"/>
      <c r="S781" s="59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</row>
    <row r="782" spans="2:31" ht="24.75" customHeight="1">
      <c r="B782" s="47"/>
      <c r="C782" s="47"/>
      <c r="D782" s="47"/>
      <c r="E782" s="47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59"/>
      <c r="Q782" s="48"/>
      <c r="R782" s="48"/>
      <c r="S782" s="59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</row>
    <row r="783" spans="2:31" ht="24.75" customHeight="1">
      <c r="B783" s="47"/>
      <c r="C783" s="47"/>
      <c r="D783" s="47"/>
      <c r="E783" s="47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59"/>
      <c r="Q783" s="48"/>
      <c r="R783" s="48"/>
      <c r="S783" s="59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</row>
    <row r="784" spans="2:31" ht="24.75" customHeight="1">
      <c r="B784" s="47"/>
      <c r="C784" s="47"/>
      <c r="D784" s="47"/>
      <c r="E784" s="47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59"/>
      <c r="Q784" s="48"/>
      <c r="R784" s="48"/>
      <c r="S784" s="59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</row>
    <row r="785" spans="2:31" ht="24.75" customHeight="1">
      <c r="B785" s="47"/>
      <c r="C785" s="47"/>
      <c r="D785" s="47"/>
      <c r="E785" s="47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59"/>
      <c r="Q785" s="48"/>
      <c r="R785" s="48"/>
      <c r="S785" s="59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</row>
    <row r="786" spans="2:31" ht="24.75" customHeight="1">
      <c r="B786" s="47"/>
      <c r="C786" s="47"/>
      <c r="D786" s="47"/>
      <c r="E786" s="47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59"/>
      <c r="Q786" s="48"/>
      <c r="R786" s="48"/>
      <c r="S786" s="59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</row>
    <row r="787" spans="2:31" ht="24.75" customHeight="1">
      <c r="B787" s="47"/>
      <c r="C787" s="47"/>
      <c r="D787" s="47"/>
      <c r="E787" s="47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59"/>
      <c r="Q787" s="48"/>
      <c r="R787" s="48"/>
      <c r="S787" s="59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</row>
    <row r="788" spans="2:31" ht="24.75" customHeight="1">
      <c r="B788" s="47"/>
      <c r="C788" s="47"/>
      <c r="D788" s="47"/>
      <c r="E788" s="47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59"/>
      <c r="Q788" s="48"/>
      <c r="R788" s="48"/>
      <c r="S788" s="59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</row>
    <row r="789" spans="2:31" ht="24.75" customHeight="1">
      <c r="B789" s="47"/>
      <c r="C789" s="47"/>
      <c r="D789" s="47"/>
      <c r="E789" s="47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59"/>
      <c r="Q789" s="48"/>
      <c r="R789" s="48"/>
      <c r="S789" s="59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</row>
    <row r="790" spans="2:31" ht="24.75" customHeight="1">
      <c r="B790" s="47"/>
      <c r="C790" s="47"/>
      <c r="D790" s="47"/>
      <c r="E790" s="47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59"/>
      <c r="Q790" s="48"/>
      <c r="R790" s="48"/>
      <c r="S790" s="59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</row>
    <row r="791" spans="2:31" ht="24.75" customHeight="1">
      <c r="B791" s="47"/>
      <c r="C791" s="47"/>
      <c r="D791" s="47"/>
      <c r="E791" s="47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59"/>
      <c r="Q791" s="48"/>
      <c r="R791" s="48"/>
      <c r="S791" s="59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</row>
    <row r="792" spans="2:31" ht="24.75" customHeight="1">
      <c r="B792" s="47"/>
      <c r="C792" s="47"/>
      <c r="D792" s="47"/>
      <c r="E792" s="47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59"/>
      <c r="Q792" s="48"/>
      <c r="R792" s="48"/>
      <c r="S792" s="59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</row>
    <row r="793" spans="2:31" ht="24.75" customHeight="1">
      <c r="B793" s="47"/>
      <c r="C793" s="47"/>
      <c r="D793" s="47"/>
      <c r="E793" s="47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59"/>
      <c r="Q793" s="48"/>
      <c r="R793" s="48"/>
      <c r="S793" s="59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</row>
    <row r="794" spans="2:31" ht="24.75" customHeight="1">
      <c r="B794" s="47"/>
      <c r="C794" s="47"/>
      <c r="D794" s="47"/>
      <c r="E794" s="47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59"/>
      <c r="Q794" s="48"/>
      <c r="R794" s="48"/>
      <c r="S794" s="59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</row>
    <row r="795" spans="2:31" ht="24.75" customHeight="1">
      <c r="B795" s="47"/>
      <c r="C795" s="47"/>
      <c r="D795" s="47"/>
      <c r="E795" s="47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59"/>
      <c r="Q795" s="48"/>
      <c r="R795" s="48"/>
      <c r="S795" s="59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</row>
    <row r="796" spans="2:31" ht="24.75" customHeight="1">
      <c r="B796" s="47"/>
      <c r="C796" s="47"/>
      <c r="D796" s="47"/>
      <c r="E796" s="47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59"/>
      <c r="Q796" s="48"/>
      <c r="R796" s="48"/>
      <c r="S796" s="59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</row>
    <row r="797" spans="2:31" ht="24.75" customHeight="1">
      <c r="B797" s="47"/>
      <c r="C797" s="47"/>
      <c r="D797" s="47"/>
      <c r="E797" s="47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59"/>
      <c r="Q797" s="48"/>
      <c r="R797" s="48"/>
      <c r="S797" s="59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</row>
    <row r="798" spans="2:31" ht="24.75" customHeight="1">
      <c r="B798" s="47"/>
      <c r="C798" s="47"/>
      <c r="D798" s="47"/>
      <c r="E798" s="47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59"/>
      <c r="Q798" s="48"/>
      <c r="R798" s="48"/>
      <c r="S798" s="59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</row>
    <row r="799" spans="2:31" ht="24.75" customHeight="1">
      <c r="B799" s="47"/>
      <c r="C799" s="47"/>
      <c r="D799" s="47"/>
      <c r="E799" s="47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59"/>
      <c r="Q799" s="48"/>
      <c r="R799" s="48"/>
      <c r="S799" s="59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</row>
    <row r="800" spans="2:31" ht="24.75" customHeight="1">
      <c r="B800" s="47"/>
      <c r="C800" s="47"/>
      <c r="D800" s="47"/>
      <c r="E800" s="47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59"/>
      <c r="Q800" s="48"/>
      <c r="R800" s="48"/>
      <c r="S800" s="59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</row>
    <row r="801" spans="2:31" ht="24.75" customHeight="1">
      <c r="B801" s="47"/>
      <c r="C801" s="47"/>
      <c r="D801" s="47"/>
      <c r="E801" s="47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59"/>
      <c r="Q801" s="48"/>
      <c r="R801" s="48"/>
      <c r="S801" s="59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</row>
    <row r="802" spans="2:31" ht="24.75" customHeight="1">
      <c r="B802" s="47"/>
      <c r="C802" s="47"/>
      <c r="D802" s="47"/>
      <c r="E802" s="47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59"/>
      <c r="Q802" s="48"/>
      <c r="R802" s="48"/>
      <c r="S802" s="59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</row>
    <row r="803" spans="2:31" ht="24.75" customHeight="1">
      <c r="B803" s="47"/>
      <c r="C803" s="47"/>
      <c r="D803" s="47"/>
      <c r="E803" s="47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59"/>
      <c r="Q803" s="48"/>
      <c r="R803" s="48"/>
      <c r="S803" s="59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</row>
    <row r="804" spans="2:31" ht="24.75" customHeight="1">
      <c r="B804" s="47"/>
      <c r="C804" s="47"/>
      <c r="D804" s="47"/>
      <c r="E804" s="47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59"/>
      <c r="Q804" s="48"/>
      <c r="R804" s="48"/>
      <c r="S804" s="59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</row>
    <row r="805" spans="2:31" ht="24.75" customHeight="1">
      <c r="B805" s="47"/>
      <c r="C805" s="47"/>
      <c r="D805" s="47"/>
      <c r="E805" s="47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59"/>
      <c r="Q805" s="48"/>
      <c r="R805" s="48"/>
      <c r="S805" s="59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</row>
    <row r="806" spans="2:31" ht="24.75" customHeight="1">
      <c r="B806" s="47"/>
      <c r="C806" s="47"/>
      <c r="D806" s="47"/>
      <c r="E806" s="47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59"/>
      <c r="Q806" s="48"/>
      <c r="R806" s="48"/>
      <c r="S806" s="59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</row>
    <row r="807" spans="2:31" ht="24.75" customHeight="1">
      <c r="B807" s="47"/>
      <c r="C807" s="47"/>
      <c r="D807" s="47"/>
      <c r="E807" s="47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59"/>
      <c r="Q807" s="48"/>
      <c r="R807" s="48"/>
      <c r="S807" s="59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</row>
    <row r="808" spans="2:31" ht="24.75" customHeight="1">
      <c r="B808" s="47"/>
      <c r="C808" s="47"/>
      <c r="D808" s="47"/>
      <c r="E808" s="47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59"/>
      <c r="Q808" s="48"/>
      <c r="R808" s="48"/>
      <c r="S808" s="59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</row>
    <row r="809" spans="2:31" ht="24.75" customHeight="1">
      <c r="B809" s="47"/>
      <c r="C809" s="47"/>
      <c r="D809" s="47"/>
      <c r="E809" s="47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59"/>
      <c r="Q809" s="48"/>
      <c r="R809" s="48"/>
      <c r="S809" s="59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</row>
    <row r="810" spans="2:31" ht="24.75" customHeight="1">
      <c r="B810" s="47"/>
      <c r="C810" s="47"/>
      <c r="D810" s="47"/>
      <c r="E810" s="47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59"/>
      <c r="Q810" s="48"/>
      <c r="R810" s="48"/>
      <c r="S810" s="59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</row>
    <row r="811" spans="2:31" ht="24.75" customHeight="1">
      <c r="B811" s="47"/>
      <c r="C811" s="47"/>
      <c r="D811" s="47"/>
      <c r="E811" s="47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59"/>
      <c r="Q811" s="48"/>
      <c r="R811" s="48"/>
      <c r="S811" s="59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</row>
    <row r="812" spans="2:31" ht="24.75" customHeight="1">
      <c r="B812" s="47"/>
      <c r="C812" s="47"/>
      <c r="D812" s="47"/>
      <c r="E812" s="47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59"/>
      <c r="Q812" s="48"/>
      <c r="R812" s="48"/>
      <c r="S812" s="59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</row>
    <row r="813" spans="2:31" ht="24.75" customHeight="1">
      <c r="B813" s="47"/>
      <c r="C813" s="47"/>
      <c r="D813" s="47"/>
      <c r="E813" s="47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59"/>
      <c r="Q813" s="48"/>
      <c r="R813" s="48"/>
      <c r="S813" s="59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</row>
    <row r="814" spans="2:31" ht="24.75" customHeight="1">
      <c r="B814" s="47"/>
      <c r="C814" s="47"/>
      <c r="D814" s="47"/>
      <c r="E814" s="47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59"/>
      <c r="Q814" s="48"/>
      <c r="R814" s="48"/>
      <c r="S814" s="59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</row>
    <row r="815" spans="2:31" ht="24.75" customHeight="1">
      <c r="B815" s="47"/>
      <c r="C815" s="47"/>
      <c r="D815" s="47"/>
      <c r="E815" s="47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59"/>
      <c r="Q815" s="48"/>
      <c r="R815" s="48"/>
      <c r="S815" s="59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</row>
    <row r="816" spans="2:31" ht="24.75" customHeight="1">
      <c r="B816" s="47"/>
      <c r="C816" s="47"/>
      <c r="D816" s="47"/>
      <c r="E816" s="47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59"/>
      <c r="Q816" s="48"/>
      <c r="R816" s="48"/>
      <c r="S816" s="59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</row>
    <row r="817" spans="2:31" ht="24.75" customHeight="1">
      <c r="B817" s="47"/>
      <c r="C817" s="47"/>
      <c r="D817" s="47"/>
      <c r="E817" s="47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59"/>
      <c r="Q817" s="48"/>
      <c r="R817" s="48"/>
      <c r="S817" s="59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</row>
    <row r="818" spans="2:31" ht="24.75" customHeight="1">
      <c r="B818" s="47"/>
      <c r="C818" s="47"/>
      <c r="D818" s="47"/>
      <c r="E818" s="47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59"/>
      <c r="Q818" s="48"/>
      <c r="R818" s="48"/>
      <c r="S818" s="59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</row>
    <row r="819" spans="2:31" ht="24.75" customHeight="1">
      <c r="B819" s="47"/>
      <c r="C819" s="47"/>
      <c r="D819" s="47"/>
      <c r="E819" s="47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59"/>
      <c r="Q819" s="48"/>
      <c r="R819" s="48"/>
      <c r="S819" s="59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</row>
    <row r="820" spans="2:31" ht="24.75" customHeight="1">
      <c r="B820" s="47"/>
      <c r="C820" s="47"/>
      <c r="D820" s="47"/>
      <c r="E820" s="47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59"/>
      <c r="Q820" s="48"/>
      <c r="R820" s="48"/>
      <c r="S820" s="59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</row>
    <row r="821" spans="2:31" ht="24.75" customHeight="1">
      <c r="B821" s="47"/>
      <c r="C821" s="47"/>
      <c r="D821" s="47"/>
      <c r="E821" s="47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59"/>
      <c r="Q821" s="48"/>
      <c r="R821" s="48"/>
      <c r="S821" s="59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</row>
    <row r="822" spans="2:31" ht="24.75" customHeight="1">
      <c r="B822" s="47"/>
      <c r="C822" s="47"/>
      <c r="D822" s="47"/>
      <c r="E822" s="47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59"/>
      <c r="Q822" s="48"/>
      <c r="R822" s="48"/>
      <c r="S822" s="59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</row>
    <row r="823" spans="2:31" ht="24.75" customHeight="1">
      <c r="B823" s="47"/>
      <c r="C823" s="47"/>
      <c r="D823" s="47"/>
      <c r="E823" s="47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59"/>
      <c r="Q823" s="48"/>
      <c r="R823" s="48"/>
      <c r="S823" s="59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</row>
    <row r="824" spans="2:31" ht="24.75" customHeight="1">
      <c r="B824" s="47"/>
      <c r="C824" s="47"/>
      <c r="D824" s="47"/>
      <c r="E824" s="47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59"/>
      <c r="Q824" s="48"/>
      <c r="R824" s="48"/>
      <c r="S824" s="59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</row>
    <row r="825" spans="2:31" ht="24.75" customHeight="1">
      <c r="B825" s="47"/>
      <c r="C825" s="47"/>
      <c r="D825" s="47"/>
      <c r="E825" s="47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59"/>
      <c r="Q825" s="48"/>
      <c r="R825" s="48"/>
      <c r="S825" s="59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</row>
    <row r="826" spans="2:31" ht="24.75" customHeight="1">
      <c r="B826" s="47"/>
      <c r="C826" s="47"/>
      <c r="D826" s="47"/>
      <c r="E826" s="47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59"/>
      <c r="Q826" s="48"/>
      <c r="R826" s="48"/>
      <c r="S826" s="59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</row>
    <row r="827" spans="2:31" ht="24.75" customHeight="1">
      <c r="B827" s="47"/>
      <c r="C827" s="47"/>
      <c r="D827" s="47"/>
      <c r="E827" s="47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59"/>
      <c r="Q827" s="48"/>
      <c r="R827" s="48"/>
      <c r="S827" s="59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</row>
    <row r="828" spans="2:31" ht="24.75" customHeight="1">
      <c r="B828" s="47"/>
      <c r="C828" s="47"/>
      <c r="D828" s="47"/>
      <c r="E828" s="47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59"/>
      <c r="Q828" s="48"/>
      <c r="R828" s="48"/>
      <c r="S828" s="59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</row>
    <row r="829" spans="2:31" ht="24.75" customHeight="1">
      <c r="B829" s="47"/>
      <c r="C829" s="47"/>
      <c r="D829" s="47"/>
      <c r="E829" s="47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59"/>
      <c r="Q829" s="48"/>
      <c r="R829" s="48"/>
      <c r="S829" s="59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</row>
    <row r="830" spans="2:31" ht="24.75" customHeight="1">
      <c r="B830" s="47"/>
      <c r="C830" s="47"/>
      <c r="D830" s="47"/>
      <c r="E830" s="47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59"/>
      <c r="Q830" s="48"/>
      <c r="R830" s="48"/>
      <c r="S830" s="59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</row>
    <row r="831" spans="2:31" ht="24.75" customHeight="1">
      <c r="B831" s="47"/>
      <c r="C831" s="47"/>
      <c r="D831" s="47"/>
      <c r="E831" s="47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59"/>
      <c r="Q831" s="48"/>
      <c r="R831" s="48"/>
      <c r="S831" s="59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</row>
    <row r="832" spans="2:31" ht="24.75" customHeight="1">
      <c r="B832" s="47"/>
      <c r="C832" s="47"/>
      <c r="D832" s="47"/>
      <c r="E832" s="47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59"/>
      <c r="Q832" s="48"/>
      <c r="R832" s="48"/>
      <c r="S832" s="59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</row>
    <row r="833" spans="2:31" ht="24.75" customHeight="1">
      <c r="B833" s="47"/>
      <c r="C833" s="47"/>
      <c r="D833" s="47"/>
      <c r="E833" s="47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59"/>
      <c r="Q833" s="48"/>
      <c r="R833" s="48"/>
      <c r="S833" s="59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</row>
    <row r="834" spans="2:31" ht="24.75" customHeight="1">
      <c r="B834" s="47"/>
      <c r="C834" s="47"/>
      <c r="D834" s="47"/>
      <c r="E834" s="47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59"/>
      <c r="Q834" s="48"/>
      <c r="R834" s="48"/>
      <c r="S834" s="59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</row>
    <row r="835" spans="2:31" ht="24.75" customHeight="1">
      <c r="B835" s="47"/>
      <c r="C835" s="47"/>
      <c r="D835" s="47"/>
      <c r="E835" s="47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59"/>
      <c r="Q835" s="48"/>
      <c r="R835" s="48"/>
      <c r="S835" s="59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</row>
    <row r="836" spans="2:31" ht="24.75" customHeight="1">
      <c r="B836" s="47"/>
      <c r="C836" s="47"/>
      <c r="D836" s="47"/>
      <c r="E836" s="47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59"/>
      <c r="Q836" s="48"/>
      <c r="R836" s="48"/>
      <c r="S836" s="59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</row>
    <row r="837" spans="2:31" ht="24.75" customHeight="1">
      <c r="B837" s="47"/>
      <c r="C837" s="47"/>
      <c r="D837" s="47"/>
      <c r="E837" s="47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59"/>
      <c r="Q837" s="48"/>
      <c r="R837" s="48"/>
      <c r="S837" s="59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</row>
    <row r="838" spans="2:31" ht="24.75" customHeight="1">
      <c r="B838" s="47"/>
      <c r="C838" s="47"/>
      <c r="D838" s="47"/>
      <c r="E838" s="47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59"/>
      <c r="Q838" s="48"/>
      <c r="R838" s="48"/>
      <c r="S838" s="59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</row>
    <row r="839" spans="2:31" ht="24.75" customHeight="1">
      <c r="B839" s="47"/>
      <c r="C839" s="47"/>
      <c r="D839" s="47"/>
      <c r="E839" s="47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59"/>
      <c r="Q839" s="48"/>
      <c r="R839" s="48"/>
      <c r="S839" s="59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</row>
    <row r="840" spans="2:31" ht="24.75" customHeight="1">
      <c r="B840" s="47"/>
      <c r="C840" s="47"/>
      <c r="D840" s="47"/>
      <c r="E840" s="47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59"/>
      <c r="Q840" s="48"/>
      <c r="R840" s="48"/>
      <c r="S840" s="59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</row>
    <row r="841" spans="2:31" ht="24.75" customHeight="1">
      <c r="B841" s="47"/>
      <c r="C841" s="47"/>
      <c r="D841" s="47"/>
      <c r="E841" s="47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59"/>
      <c r="Q841" s="48"/>
      <c r="R841" s="48"/>
      <c r="S841" s="59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</row>
    <row r="842" spans="2:31" ht="24.75" customHeight="1">
      <c r="B842" s="47"/>
      <c r="C842" s="47"/>
      <c r="D842" s="47"/>
      <c r="E842" s="47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59"/>
      <c r="Q842" s="48"/>
      <c r="R842" s="48"/>
      <c r="S842" s="59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</row>
    <row r="843" spans="2:31" ht="24.75" customHeight="1">
      <c r="B843" s="47"/>
      <c r="C843" s="47"/>
      <c r="D843" s="47"/>
      <c r="E843" s="47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59"/>
      <c r="Q843" s="48"/>
      <c r="R843" s="48"/>
      <c r="S843" s="59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</row>
    <row r="844" spans="2:31" ht="24.75" customHeight="1">
      <c r="B844" s="47"/>
      <c r="C844" s="47"/>
      <c r="D844" s="47"/>
      <c r="E844" s="47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59"/>
      <c r="Q844" s="48"/>
      <c r="R844" s="48"/>
      <c r="S844" s="59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</row>
    <row r="845" spans="2:31" ht="24.75" customHeight="1">
      <c r="B845" s="47"/>
      <c r="C845" s="47"/>
      <c r="D845" s="47"/>
      <c r="E845" s="47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59"/>
      <c r="Q845" s="48"/>
      <c r="R845" s="48"/>
      <c r="S845" s="59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</row>
    <row r="846" spans="2:31" ht="24.75" customHeight="1">
      <c r="B846" s="47"/>
      <c r="C846" s="47"/>
      <c r="D846" s="47"/>
      <c r="E846" s="47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59"/>
      <c r="Q846" s="48"/>
      <c r="R846" s="48"/>
      <c r="S846" s="59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</row>
    <row r="847" spans="2:31" ht="24.75" customHeight="1">
      <c r="B847" s="47"/>
      <c r="C847" s="47"/>
      <c r="D847" s="47"/>
      <c r="E847" s="47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59"/>
      <c r="Q847" s="48"/>
      <c r="R847" s="48"/>
      <c r="S847" s="59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</row>
    <row r="848" spans="2:31" ht="24.75" customHeight="1">
      <c r="B848" s="47"/>
      <c r="C848" s="47"/>
      <c r="D848" s="47"/>
      <c r="E848" s="47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59"/>
      <c r="Q848" s="48"/>
      <c r="R848" s="48"/>
      <c r="S848" s="59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</row>
    <row r="849" spans="2:31" ht="24.75" customHeight="1">
      <c r="B849" s="47"/>
      <c r="C849" s="47"/>
      <c r="D849" s="47"/>
      <c r="E849" s="47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59"/>
      <c r="Q849" s="48"/>
      <c r="R849" s="48"/>
      <c r="S849" s="59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</row>
    <row r="850" spans="2:31" ht="24.75" customHeight="1">
      <c r="B850" s="47"/>
      <c r="C850" s="47"/>
      <c r="D850" s="47"/>
      <c r="E850" s="47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59"/>
      <c r="Q850" s="48"/>
      <c r="R850" s="48"/>
      <c r="S850" s="59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</row>
    <row r="851" spans="2:31" ht="24.75" customHeight="1">
      <c r="B851" s="47"/>
      <c r="C851" s="47"/>
      <c r="D851" s="47"/>
      <c r="E851" s="47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59"/>
      <c r="Q851" s="48"/>
      <c r="R851" s="48"/>
      <c r="S851" s="59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</row>
    <row r="852" spans="2:31" ht="24.75" customHeight="1">
      <c r="B852" s="47"/>
      <c r="C852" s="47"/>
      <c r="D852" s="47"/>
      <c r="E852" s="47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59"/>
      <c r="Q852" s="48"/>
      <c r="R852" s="48"/>
      <c r="S852" s="59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</row>
    <row r="853" spans="2:31" ht="24.75" customHeight="1">
      <c r="B853" s="47"/>
      <c r="C853" s="47"/>
      <c r="D853" s="47"/>
      <c r="E853" s="47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59"/>
      <c r="Q853" s="48"/>
      <c r="R853" s="48"/>
      <c r="S853" s="59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</row>
    <row r="854" spans="2:31" ht="24.75" customHeight="1">
      <c r="B854" s="47"/>
      <c r="C854" s="47"/>
      <c r="D854" s="47"/>
      <c r="E854" s="47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59"/>
      <c r="Q854" s="48"/>
      <c r="R854" s="48"/>
      <c r="S854" s="59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</row>
    <row r="855" spans="2:31" ht="24.75" customHeight="1">
      <c r="B855" s="47"/>
      <c r="C855" s="47"/>
      <c r="D855" s="47"/>
      <c r="E855" s="47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59"/>
      <c r="Q855" s="48"/>
      <c r="R855" s="48"/>
      <c r="S855" s="59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</row>
    <row r="856" spans="2:31" ht="24.75" customHeight="1">
      <c r="B856" s="47"/>
      <c r="C856" s="47"/>
      <c r="D856" s="47"/>
      <c r="E856" s="47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59"/>
      <c r="Q856" s="48"/>
      <c r="R856" s="48"/>
      <c r="S856" s="59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</row>
    <row r="857" spans="2:31" ht="24.75" customHeight="1">
      <c r="B857" s="47"/>
      <c r="C857" s="47"/>
      <c r="D857" s="47"/>
      <c r="E857" s="47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59"/>
      <c r="Q857" s="48"/>
      <c r="R857" s="48"/>
      <c r="S857" s="59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</row>
    <row r="858" spans="2:31" ht="24.75" customHeight="1">
      <c r="B858" s="47"/>
      <c r="C858" s="47"/>
      <c r="D858" s="47"/>
      <c r="E858" s="47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59"/>
      <c r="Q858" s="48"/>
      <c r="R858" s="48"/>
      <c r="S858" s="59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</row>
    <row r="859" spans="2:31" ht="24.75" customHeight="1">
      <c r="B859" s="47"/>
      <c r="C859" s="47"/>
      <c r="D859" s="47"/>
      <c r="E859" s="47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59"/>
      <c r="Q859" s="48"/>
      <c r="R859" s="48"/>
      <c r="S859" s="59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</row>
    <row r="860" spans="2:31" ht="24.75" customHeight="1">
      <c r="B860" s="47"/>
      <c r="C860" s="47"/>
      <c r="D860" s="47"/>
      <c r="E860" s="47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59"/>
      <c r="Q860" s="48"/>
      <c r="R860" s="48"/>
      <c r="S860" s="59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</row>
    <row r="861" spans="2:31" ht="24.75" customHeight="1">
      <c r="B861" s="47"/>
      <c r="C861" s="47"/>
      <c r="D861" s="47"/>
      <c r="E861" s="47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59"/>
      <c r="Q861" s="48"/>
      <c r="R861" s="48"/>
      <c r="S861" s="59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</row>
    <row r="862" spans="2:31" ht="24.75" customHeight="1">
      <c r="B862" s="47"/>
      <c r="C862" s="47"/>
      <c r="D862" s="47"/>
      <c r="E862" s="47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59"/>
      <c r="Q862" s="48"/>
      <c r="R862" s="48"/>
      <c r="S862" s="59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</row>
    <row r="863" spans="2:31" ht="24.75" customHeight="1">
      <c r="B863" s="47"/>
      <c r="C863" s="47"/>
      <c r="D863" s="47"/>
      <c r="E863" s="47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59"/>
      <c r="Q863" s="48"/>
      <c r="R863" s="48"/>
      <c r="S863" s="59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</row>
    <row r="864" spans="2:31" ht="24.75" customHeight="1">
      <c r="B864" s="47"/>
      <c r="C864" s="47"/>
      <c r="D864" s="47"/>
      <c r="E864" s="47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59"/>
      <c r="Q864" s="48"/>
      <c r="R864" s="48"/>
      <c r="S864" s="59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</row>
    <row r="865" spans="2:31" ht="24.75" customHeight="1">
      <c r="B865" s="47"/>
      <c r="C865" s="47"/>
      <c r="D865" s="47"/>
      <c r="E865" s="47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59"/>
      <c r="Q865" s="48"/>
      <c r="R865" s="48"/>
      <c r="S865" s="59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</row>
    <row r="866" spans="2:31" ht="24.75" customHeight="1">
      <c r="B866" s="47"/>
      <c r="C866" s="47"/>
      <c r="D866" s="47"/>
      <c r="E866" s="47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59"/>
      <c r="Q866" s="48"/>
      <c r="R866" s="48"/>
      <c r="S866" s="59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</row>
    <row r="867" spans="2:31" ht="24.75" customHeight="1">
      <c r="B867" s="47"/>
      <c r="C867" s="47"/>
      <c r="D867" s="47"/>
      <c r="E867" s="47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59"/>
      <c r="Q867" s="48"/>
      <c r="R867" s="48"/>
      <c r="S867" s="59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</row>
    <row r="868" spans="2:31" ht="24.75" customHeight="1">
      <c r="B868" s="47"/>
      <c r="C868" s="47"/>
      <c r="D868" s="47"/>
      <c r="E868" s="47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59"/>
      <c r="Q868" s="48"/>
      <c r="R868" s="48"/>
      <c r="S868" s="59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</row>
    <row r="869" spans="2:31" ht="24.75" customHeight="1">
      <c r="B869" s="47"/>
      <c r="C869" s="47"/>
      <c r="D869" s="47"/>
      <c r="E869" s="47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59"/>
      <c r="Q869" s="48"/>
      <c r="R869" s="48"/>
      <c r="S869" s="59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</row>
    <row r="870" spans="2:31" ht="24.75" customHeight="1">
      <c r="B870" s="47"/>
      <c r="C870" s="47"/>
      <c r="D870" s="47"/>
      <c r="E870" s="47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59"/>
      <c r="Q870" s="48"/>
      <c r="R870" s="48"/>
      <c r="S870" s="59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</row>
    <row r="871" spans="2:31" ht="24.75" customHeight="1">
      <c r="B871" s="47"/>
      <c r="C871" s="47"/>
      <c r="D871" s="47"/>
      <c r="E871" s="47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59"/>
      <c r="Q871" s="48"/>
      <c r="R871" s="48"/>
      <c r="S871" s="59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</row>
    <row r="872" spans="2:31" ht="24.75" customHeight="1">
      <c r="B872" s="47"/>
      <c r="C872" s="47"/>
      <c r="D872" s="47"/>
      <c r="E872" s="47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59"/>
      <c r="Q872" s="48"/>
      <c r="R872" s="48"/>
      <c r="S872" s="59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</row>
    <row r="873" spans="2:31" ht="24.75" customHeight="1">
      <c r="B873" s="47"/>
      <c r="C873" s="47"/>
      <c r="D873" s="47"/>
      <c r="E873" s="47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59"/>
      <c r="Q873" s="48"/>
      <c r="R873" s="48"/>
      <c r="S873" s="59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</row>
    <row r="874" spans="2:31" ht="24.75" customHeight="1">
      <c r="B874" s="47"/>
      <c r="C874" s="47"/>
      <c r="D874" s="47"/>
      <c r="E874" s="47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59"/>
      <c r="Q874" s="48"/>
      <c r="R874" s="48"/>
      <c r="S874" s="59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</row>
    <row r="875" spans="2:31" ht="24.75" customHeight="1">
      <c r="B875" s="47"/>
      <c r="C875" s="47"/>
      <c r="D875" s="47"/>
      <c r="E875" s="47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59"/>
      <c r="Q875" s="48"/>
      <c r="R875" s="48"/>
      <c r="S875" s="59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</row>
    <row r="876" spans="2:31" ht="24.75" customHeight="1">
      <c r="B876" s="47"/>
      <c r="C876" s="47"/>
      <c r="D876" s="47"/>
      <c r="E876" s="47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59"/>
      <c r="Q876" s="48"/>
      <c r="R876" s="48"/>
      <c r="S876" s="59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</row>
    <row r="877" spans="2:31" ht="24.75" customHeight="1">
      <c r="B877" s="47"/>
      <c r="C877" s="47"/>
      <c r="D877" s="47"/>
      <c r="E877" s="47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59"/>
      <c r="Q877" s="48"/>
      <c r="R877" s="48"/>
      <c r="S877" s="59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</row>
    <row r="878" spans="2:31" ht="24.75" customHeight="1">
      <c r="B878" s="47"/>
      <c r="C878" s="47"/>
      <c r="D878" s="47"/>
      <c r="E878" s="47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59"/>
      <c r="Q878" s="48"/>
      <c r="R878" s="48"/>
      <c r="S878" s="59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</row>
    <row r="879" spans="2:31" ht="24.75" customHeight="1">
      <c r="B879" s="47"/>
      <c r="C879" s="47"/>
      <c r="D879" s="47"/>
      <c r="E879" s="47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59"/>
      <c r="Q879" s="48"/>
      <c r="R879" s="48"/>
      <c r="S879" s="59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</row>
    <row r="880" spans="2:31" ht="24.75" customHeight="1">
      <c r="B880" s="47"/>
      <c r="C880" s="47"/>
      <c r="D880" s="47"/>
      <c r="E880" s="47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59"/>
      <c r="Q880" s="48"/>
      <c r="R880" s="48"/>
      <c r="S880" s="59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</row>
    <row r="881" spans="2:31" ht="24.75" customHeight="1">
      <c r="B881" s="47"/>
      <c r="C881" s="47"/>
      <c r="D881" s="47"/>
      <c r="E881" s="47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59"/>
      <c r="Q881" s="48"/>
      <c r="R881" s="48"/>
      <c r="S881" s="59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</row>
    <row r="882" spans="2:31" ht="24.75" customHeight="1">
      <c r="B882" s="47"/>
      <c r="C882" s="47"/>
      <c r="D882" s="47"/>
      <c r="E882" s="47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59"/>
      <c r="Q882" s="48"/>
      <c r="R882" s="48"/>
      <c r="S882" s="59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</row>
    <row r="883" spans="2:31" ht="24.75" customHeight="1">
      <c r="B883" s="47"/>
      <c r="C883" s="47"/>
      <c r="D883" s="47"/>
      <c r="E883" s="47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59"/>
      <c r="Q883" s="48"/>
      <c r="R883" s="48"/>
      <c r="S883" s="59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</row>
    <row r="884" spans="2:31" ht="24.75" customHeight="1">
      <c r="B884" s="47"/>
      <c r="C884" s="47"/>
      <c r="D884" s="47"/>
      <c r="E884" s="47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59"/>
      <c r="Q884" s="48"/>
      <c r="R884" s="48"/>
      <c r="S884" s="59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</row>
    <row r="885" spans="2:31" ht="24.75" customHeight="1">
      <c r="B885" s="47"/>
      <c r="C885" s="47"/>
      <c r="D885" s="47"/>
      <c r="E885" s="47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59"/>
      <c r="Q885" s="48"/>
      <c r="R885" s="48"/>
      <c r="S885" s="59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</row>
    <row r="886" spans="2:31" ht="24.75" customHeight="1">
      <c r="B886" s="47"/>
      <c r="C886" s="47"/>
      <c r="D886" s="47"/>
      <c r="E886" s="47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59"/>
      <c r="Q886" s="48"/>
      <c r="R886" s="48"/>
      <c r="S886" s="59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</row>
    <row r="887" spans="2:31" ht="24.75" customHeight="1">
      <c r="B887" s="47"/>
      <c r="C887" s="47"/>
      <c r="D887" s="47"/>
      <c r="E887" s="47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59"/>
      <c r="Q887" s="48"/>
      <c r="R887" s="48"/>
      <c r="S887" s="59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</row>
    <row r="888" spans="2:31" ht="24.75" customHeight="1">
      <c r="B888" s="47"/>
      <c r="C888" s="47"/>
      <c r="D888" s="47"/>
      <c r="E888" s="47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59"/>
      <c r="Q888" s="48"/>
      <c r="R888" s="48"/>
      <c r="S888" s="59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</row>
    <row r="889" spans="2:31" ht="24.75" customHeight="1">
      <c r="B889" s="47"/>
      <c r="C889" s="47"/>
      <c r="D889" s="47"/>
      <c r="E889" s="47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59"/>
      <c r="Q889" s="48"/>
      <c r="R889" s="48"/>
      <c r="S889" s="59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</row>
    <row r="890" spans="2:31" ht="24.75" customHeight="1">
      <c r="B890" s="47"/>
      <c r="C890" s="47"/>
      <c r="D890" s="47"/>
      <c r="E890" s="47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59"/>
      <c r="Q890" s="48"/>
      <c r="R890" s="48"/>
      <c r="S890" s="59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</row>
    <row r="891" spans="2:31" ht="24.75" customHeight="1">
      <c r="B891" s="47"/>
      <c r="C891" s="47"/>
      <c r="D891" s="47"/>
      <c r="E891" s="47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59"/>
      <c r="Q891" s="48"/>
      <c r="R891" s="48"/>
      <c r="S891" s="59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</row>
    <row r="892" spans="2:31" ht="24.75" customHeight="1">
      <c r="B892" s="47"/>
      <c r="C892" s="47"/>
      <c r="D892" s="47"/>
      <c r="E892" s="47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59"/>
      <c r="Q892" s="48"/>
      <c r="R892" s="48"/>
      <c r="S892" s="59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</row>
    <row r="893" spans="2:31" ht="24.75" customHeight="1">
      <c r="B893" s="47"/>
      <c r="C893" s="47"/>
      <c r="D893" s="47"/>
      <c r="E893" s="47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59"/>
      <c r="Q893" s="48"/>
      <c r="R893" s="48"/>
      <c r="S893" s="59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</row>
    <row r="894" spans="2:31" ht="24.75" customHeight="1">
      <c r="B894" s="47"/>
      <c r="C894" s="47"/>
      <c r="D894" s="47"/>
      <c r="E894" s="47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59"/>
      <c r="Q894" s="48"/>
      <c r="R894" s="48"/>
      <c r="S894" s="59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</row>
    <row r="895" spans="2:31" ht="24.75" customHeight="1">
      <c r="B895" s="47"/>
      <c r="C895" s="47"/>
      <c r="D895" s="47"/>
      <c r="E895" s="47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59"/>
      <c r="Q895" s="48"/>
      <c r="R895" s="48"/>
      <c r="S895" s="59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</row>
    <row r="896" spans="2:31" ht="24.75" customHeight="1">
      <c r="B896" s="47"/>
      <c r="C896" s="47"/>
      <c r="D896" s="47"/>
      <c r="E896" s="47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59"/>
      <c r="Q896" s="48"/>
      <c r="R896" s="48"/>
      <c r="S896" s="59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</row>
    <row r="897" spans="2:31" ht="24.75" customHeight="1">
      <c r="B897" s="47"/>
      <c r="C897" s="47"/>
      <c r="D897" s="47"/>
      <c r="E897" s="47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59"/>
      <c r="Q897" s="48"/>
      <c r="R897" s="48"/>
      <c r="S897" s="59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</row>
    <row r="898" spans="2:31" ht="24.75" customHeight="1">
      <c r="B898" s="47"/>
      <c r="C898" s="47"/>
      <c r="D898" s="47"/>
      <c r="E898" s="47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59"/>
      <c r="Q898" s="48"/>
      <c r="R898" s="48"/>
      <c r="S898" s="59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</row>
    <row r="899" spans="2:31" ht="24.75" customHeight="1">
      <c r="B899" s="47"/>
      <c r="C899" s="47"/>
      <c r="D899" s="47"/>
      <c r="E899" s="47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59"/>
      <c r="Q899" s="48"/>
      <c r="R899" s="48"/>
      <c r="S899" s="59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</row>
    <row r="900" spans="2:31" ht="24.75" customHeight="1">
      <c r="B900" s="47"/>
      <c r="C900" s="47"/>
      <c r="D900" s="47"/>
      <c r="E900" s="47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59"/>
      <c r="Q900" s="48"/>
      <c r="R900" s="48"/>
      <c r="S900" s="59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</row>
    <row r="901" spans="2:31" ht="24.75" customHeight="1">
      <c r="B901" s="47"/>
      <c r="C901" s="47"/>
      <c r="D901" s="47"/>
      <c r="E901" s="47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59"/>
      <c r="Q901" s="48"/>
      <c r="R901" s="48"/>
      <c r="S901" s="59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</row>
    <row r="902" spans="2:31" ht="24.75" customHeight="1">
      <c r="B902" s="47"/>
      <c r="C902" s="47"/>
      <c r="D902" s="47"/>
      <c r="E902" s="47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59"/>
      <c r="Q902" s="48"/>
      <c r="R902" s="48"/>
      <c r="S902" s="59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</row>
    <row r="903" spans="2:31" ht="24.75" customHeight="1">
      <c r="B903" s="47"/>
      <c r="C903" s="47"/>
      <c r="D903" s="47"/>
      <c r="E903" s="47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59"/>
      <c r="Q903" s="48"/>
      <c r="R903" s="48"/>
      <c r="S903" s="59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</row>
    <row r="904" spans="2:31" ht="24.75" customHeight="1">
      <c r="B904" s="47"/>
      <c r="C904" s="47"/>
      <c r="D904" s="47"/>
      <c r="E904" s="47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59"/>
      <c r="Q904" s="48"/>
      <c r="R904" s="48"/>
      <c r="S904" s="59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</row>
    <row r="905" spans="2:31" ht="24.75" customHeight="1">
      <c r="B905" s="47"/>
      <c r="C905" s="47"/>
      <c r="D905" s="47"/>
      <c r="E905" s="47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59"/>
      <c r="Q905" s="48"/>
      <c r="R905" s="48"/>
      <c r="S905" s="59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</row>
    <row r="906" spans="2:31" ht="24.75" customHeight="1">
      <c r="B906" s="47"/>
      <c r="C906" s="47"/>
      <c r="D906" s="47"/>
      <c r="E906" s="47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59"/>
      <c r="Q906" s="48"/>
      <c r="R906" s="48"/>
      <c r="S906" s="59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</row>
    <row r="907" spans="2:31" ht="24.75" customHeight="1">
      <c r="B907" s="47"/>
      <c r="C907" s="47"/>
      <c r="D907" s="47"/>
      <c r="E907" s="47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59"/>
      <c r="Q907" s="48"/>
      <c r="R907" s="48"/>
      <c r="S907" s="59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</row>
    <row r="908" spans="2:31" ht="24.75" customHeight="1">
      <c r="B908" s="47"/>
      <c r="C908" s="47"/>
      <c r="D908" s="47"/>
      <c r="E908" s="47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59"/>
      <c r="Q908" s="48"/>
      <c r="R908" s="48"/>
      <c r="S908" s="59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</row>
    <row r="909" spans="2:31" ht="24.75" customHeight="1">
      <c r="B909" s="47"/>
      <c r="C909" s="47"/>
      <c r="D909" s="47"/>
      <c r="E909" s="47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59"/>
      <c r="Q909" s="48"/>
      <c r="R909" s="48"/>
      <c r="S909" s="59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</row>
    <row r="910" spans="2:31" ht="24.75" customHeight="1">
      <c r="B910" s="47"/>
      <c r="C910" s="47"/>
      <c r="D910" s="47"/>
      <c r="E910" s="47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59"/>
      <c r="Q910" s="48"/>
      <c r="R910" s="48"/>
      <c r="S910" s="59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</row>
    <row r="911" spans="2:31" ht="24.75" customHeight="1">
      <c r="B911" s="47"/>
      <c r="C911" s="47"/>
      <c r="D911" s="47"/>
      <c r="E911" s="47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59"/>
      <c r="Q911" s="48"/>
      <c r="R911" s="48"/>
      <c r="S911" s="59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</row>
    <row r="912" spans="2:31" ht="24.75" customHeight="1">
      <c r="B912" s="47"/>
      <c r="C912" s="47"/>
      <c r="D912" s="47"/>
      <c r="E912" s="47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59"/>
      <c r="Q912" s="48"/>
      <c r="R912" s="48"/>
      <c r="S912" s="59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</row>
    <row r="913" spans="2:31" ht="24.75" customHeight="1">
      <c r="B913" s="47"/>
      <c r="C913" s="47"/>
      <c r="D913" s="47"/>
      <c r="E913" s="47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59"/>
      <c r="Q913" s="48"/>
      <c r="R913" s="48"/>
      <c r="S913" s="59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</row>
    <row r="914" spans="2:31" ht="24.75" customHeight="1">
      <c r="B914" s="47"/>
      <c r="C914" s="47"/>
      <c r="D914" s="47"/>
      <c r="E914" s="47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59"/>
      <c r="Q914" s="48"/>
      <c r="R914" s="48"/>
      <c r="S914" s="59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</row>
    <row r="915" spans="2:31" ht="24.75" customHeight="1">
      <c r="B915" s="47"/>
      <c r="C915" s="47"/>
      <c r="D915" s="47"/>
      <c r="E915" s="47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59"/>
      <c r="Q915" s="48"/>
      <c r="R915" s="48"/>
      <c r="S915" s="59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</row>
    <row r="916" spans="2:31" ht="24.75" customHeight="1">
      <c r="B916" s="47"/>
      <c r="C916" s="47"/>
      <c r="D916" s="47"/>
      <c r="E916" s="47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59"/>
      <c r="Q916" s="48"/>
      <c r="R916" s="48"/>
      <c r="S916" s="59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</row>
    <row r="917" spans="2:31" ht="24.75" customHeight="1">
      <c r="B917" s="47"/>
      <c r="C917" s="47"/>
      <c r="D917" s="47"/>
      <c r="E917" s="47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59"/>
      <c r="Q917" s="48"/>
      <c r="R917" s="48"/>
      <c r="S917" s="59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</row>
    <row r="918" spans="2:31" ht="24.75" customHeight="1">
      <c r="B918" s="47"/>
      <c r="C918" s="47"/>
      <c r="D918" s="47"/>
      <c r="E918" s="47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59"/>
      <c r="Q918" s="48"/>
      <c r="R918" s="48"/>
      <c r="S918" s="59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</row>
    <row r="919" spans="2:31" ht="24.75" customHeight="1">
      <c r="B919" s="47"/>
      <c r="C919" s="47"/>
      <c r="D919" s="47"/>
      <c r="E919" s="47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59"/>
      <c r="Q919" s="48"/>
      <c r="R919" s="48"/>
      <c r="S919" s="59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</row>
    <row r="920" spans="2:31" ht="24.75" customHeight="1">
      <c r="B920" s="47"/>
      <c r="C920" s="47"/>
      <c r="D920" s="47"/>
      <c r="E920" s="47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59"/>
      <c r="Q920" s="48"/>
      <c r="R920" s="48"/>
      <c r="S920" s="59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</row>
    <row r="921" spans="2:31" ht="24.75" customHeight="1">
      <c r="B921" s="47"/>
      <c r="C921" s="47"/>
      <c r="D921" s="47"/>
      <c r="E921" s="47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59"/>
      <c r="Q921" s="48"/>
      <c r="R921" s="48"/>
      <c r="S921" s="59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</row>
    <row r="922" spans="2:31" ht="24.75" customHeight="1">
      <c r="B922" s="47"/>
      <c r="C922" s="47"/>
      <c r="D922" s="47"/>
      <c r="E922" s="47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59"/>
      <c r="Q922" s="48"/>
      <c r="R922" s="48"/>
      <c r="S922" s="59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</row>
    <row r="923" spans="2:31" ht="24.75" customHeight="1">
      <c r="B923" s="47"/>
      <c r="C923" s="47"/>
      <c r="D923" s="47"/>
      <c r="E923" s="47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59"/>
      <c r="Q923" s="48"/>
      <c r="R923" s="48"/>
      <c r="S923" s="59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</row>
    <row r="924" spans="2:31" ht="24.75" customHeight="1">
      <c r="B924" s="47"/>
      <c r="C924" s="47"/>
      <c r="D924" s="47"/>
      <c r="E924" s="47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59"/>
      <c r="Q924" s="48"/>
      <c r="R924" s="48"/>
      <c r="S924" s="59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</row>
    <row r="925" spans="2:31" ht="24.75" customHeight="1">
      <c r="B925" s="47"/>
      <c r="C925" s="47"/>
      <c r="D925" s="47"/>
      <c r="E925" s="47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59"/>
      <c r="Q925" s="48"/>
      <c r="R925" s="48"/>
      <c r="S925" s="59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</row>
    <row r="926" spans="2:31" ht="24.75" customHeight="1">
      <c r="B926" s="47"/>
      <c r="C926" s="47"/>
      <c r="D926" s="47"/>
      <c r="E926" s="47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59"/>
      <c r="Q926" s="48"/>
      <c r="R926" s="48"/>
      <c r="S926" s="59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</row>
    <row r="927" spans="2:31" ht="24.75" customHeight="1">
      <c r="B927" s="47"/>
      <c r="C927" s="47"/>
      <c r="D927" s="47"/>
      <c r="E927" s="47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59"/>
      <c r="Q927" s="48"/>
      <c r="R927" s="48"/>
      <c r="S927" s="59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</row>
    <row r="928" spans="2:31" ht="24.75" customHeight="1">
      <c r="B928" s="47"/>
      <c r="C928" s="47"/>
      <c r="D928" s="47"/>
      <c r="E928" s="47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59"/>
      <c r="Q928" s="48"/>
      <c r="R928" s="48"/>
      <c r="S928" s="59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</row>
    <row r="929" spans="2:31" ht="24.75" customHeight="1">
      <c r="B929" s="47"/>
      <c r="C929" s="47"/>
      <c r="D929" s="47"/>
      <c r="E929" s="47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59"/>
      <c r="Q929" s="48"/>
      <c r="R929" s="48"/>
      <c r="S929" s="59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</row>
    <row r="930" spans="2:31" ht="24.75" customHeight="1">
      <c r="B930" s="47"/>
      <c r="C930" s="47"/>
      <c r="D930" s="47"/>
      <c r="E930" s="47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59"/>
      <c r="Q930" s="48"/>
      <c r="R930" s="48"/>
      <c r="S930" s="59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</row>
    <row r="931" spans="2:31" ht="24.75" customHeight="1">
      <c r="B931" s="47"/>
      <c r="C931" s="47"/>
      <c r="D931" s="47"/>
      <c r="E931" s="47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59"/>
      <c r="Q931" s="48"/>
      <c r="R931" s="48"/>
      <c r="S931" s="59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</row>
    <row r="932" spans="2:31" ht="24.75" customHeight="1">
      <c r="B932" s="47"/>
      <c r="C932" s="47"/>
      <c r="D932" s="47"/>
      <c r="E932" s="47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59"/>
      <c r="Q932" s="48"/>
      <c r="R932" s="48"/>
      <c r="S932" s="59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</row>
    <row r="933" spans="2:31" ht="24.75" customHeight="1">
      <c r="B933" s="47"/>
      <c r="C933" s="47"/>
      <c r="D933" s="47"/>
      <c r="E933" s="47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59"/>
      <c r="Q933" s="48"/>
      <c r="R933" s="48"/>
      <c r="S933" s="59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</row>
    <row r="934" spans="2:31" ht="24.75" customHeight="1">
      <c r="B934" s="47"/>
      <c r="C934" s="47"/>
      <c r="D934" s="47"/>
      <c r="E934" s="47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59"/>
      <c r="Q934" s="48"/>
      <c r="R934" s="48"/>
      <c r="S934" s="59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</row>
    <row r="935" spans="2:31" ht="24.75" customHeight="1">
      <c r="B935" s="47"/>
      <c r="C935" s="47"/>
      <c r="D935" s="47"/>
      <c r="E935" s="47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59"/>
      <c r="Q935" s="48"/>
      <c r="R935" s="48"/>
      <c r="S935" s="59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</row>
    <row r="936" spans="2:31" ht="24.75" customHeight="1">
      <c r="B936" s="47"/>
      <c r="C936" s="47"/>
      <c r="D936" s="47"/>
      <c r="E936" s="47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59"/>
      <c r="Q936" s="48"/>
      <c r="R936" s="48"/>
      <c r="S936" s="59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</row>
    <row r="937" spans="2:31" ht="24.75" customHeight="1">
      <c r="B937" s="47"/>
      <c r="C937" s="47"/>
      <c r="D937" s="47"/>
      <c r="E937" s="47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59"/>
      <c r="Q937" s="48"/>
      <c r="R937" s="48"/>
      <c r="S937" s="59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</row>
    <row r="938" spans="2:31" ht="24.75" customHeight="1">
      <c r="B938" s="47"/>
      <c r="C938" s="47"/>
      <c r="D938" s="47"/>
      <c r="E938" s="47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59"/>
      <c r="Q938" s="48"/>
      <c r="R938" s="48"/>
      <c r="S938" s="59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</row>
    <row r="939" spans="2:31" ht="24.75" customHeight="1">
      <c r="B939" s="47"/>
      <c r="C939" s="47"/>
      <c r="D939" s="47"/>
      <c r="E939" s="47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59"/>
      <c r="Q939" s="48"/>
      <c r="R939" s="48"/>
      <c r="S939" s="59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</row>
    <row r="940" spans="2:31" ht="24.75" customHeight="1">
      <c r="B940" s="47"/>
      <c r="C940" s="47"/>
      <c r="D940" s="47"/>
      <c r="E940" s="47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59"/>
      <c r="Q940" s="48"/>
      <c r="R940" s="48"/>
      <c r="S940" s="59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</row>
    <row r="941" spans="2:31" ht="24.75" customHeight="1">
      <c r="B941" s="47"/>
      <c r="C941" s="47"/>
      <c r="D941" s="47"/>
      <c r="E941" s="47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59"/>
      <c r="Q941" s="48"/>
      <c r="R941" s="48"/>
      <c r="S941" s="59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</row>
    <row r="942" spans="2:31" ht="24.75" customHeight="1">
      <c r="B942" s="47"/>
      <c r="C942" s="47"/>
      <c r="D942" s="47"/>
      <c r="E942" s="47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59"/>
      <c r="Q942" s="48"/>
      <c r="R942" s="48"/>
      <c r="S942" s="59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</row>
    <row r="943" spans="2:31" ht="24.75" customHeight="1">
      <c r="B943" s="47"/>
      <c r="C943" s="47"/>
      <c r="D943" s="47"/>
      <c r="E943" s="47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59"/>
      <c r="Q943" s="48"/>
      <c r="R943" s="48"/>
      <c r="S943" s="59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</row>
    <row r="944" spans="2:31" ht="24.75" customHeight="1">
      <c r="B944" s="47"/>
      <c r="C944" s="47"/>
      <c r="D944" s="47"/>
      <c r="E944" s="47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59"/>
      <c r="Q944" s="48"/>
      <c r="R944" s="48"/>
      <c r="S944" s="59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</row>
    <row r="945" spans="2:31" ht="24.75" customHeight="1">
      <c r="B945" s="47"/>
      <c r="C945" s="47"/>
      <c r="D945" s="47"/>
      <c r="E945" s="47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59"/>
      <c r="Q945" s="48"/>
      <c r="R945" s="48"/>
      <c r="S945" s="59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</row>
    <row r="946" spans="2:31" ht="24.75" customHeight="1">
      <c r="B946" s="47"/>
      <c r="C946" s="47"/>
      <c r="D946" s="47"/>
      <c r="E946" s="47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59"/>
      <c r="Q946" s="48"/>
      <c r="R946" s="48"/>
      <c r="S946" s="59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</row>
    <row r="947" spans="2:31" ht="24.75" customHeight="1">
      <c r="B947" s="47"/>
      <c r="C947" s="47"/>
      <c r="D947" s="47"/>
      <c r="E947" s="47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59"/>
      <c r="Q947" s="48"/>
      <c r="R947" s="48"/>
      <c r="S947" s="59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</row>
    <row r="948" spans="2:31" ht="24.75" customHeight="1">
      <c r="B948" s="47"/>
      <c r="C948" s="47"/>
      <c r="D948" s="47"/>
      <c r="E948" s="47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59"/>
      <c r="Q948" s="48"/>
      <c r="R948" s="48"/>
      <c r="S948" s="59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</row>
    <row r="949" spans="2:31" ht="24.75" customHeight="1">
      <c r="B949" s="47"/>
      <c r="C949" s="47"/>
      <c r="D949" s="47"/>
      <c r="E949" s="47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59"/>
      <c r="Q949" s="48"/>
      <c r="R949" s="48"/>
      <c r="S949" s="59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</row>
    <row r="950" spans="2:31" ht="24.75" customHeight="1">
      <c r="B950" s="47"/>
      <c r="C950" s="47"/>
      <c r="D950" s="47"/>
      <c r="E950" s="47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59"/>
      <c r="Q950" s="48"/>
      <c r="R950" s="48"/>
      <c r="S950" s="59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</row>
    <row r="951" spans="2:31" ht="24.75" customHeight="1">
      <c r="B951" s="47"/>
      <c r="C951" s="47"/>
      <c r="D951" s="47"/>
      <c r="E951" s="47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59"/>
      <c r="Q951" s="48"/>
      <c r="R951" s="48"/>
      <c r="S951" s="59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</row>
    <row r="952" spans="2:31" ht="24.75" customHeight="1">
      <c r="B952" s="47"/>
      <c r="C952" s="47"/>
      <c r="D952" s="47"/>
      <c r="E952" s="47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59"/>
      <c r="Q952" s="48"/>
      <c r="R952" s="48"/>
      <c r="S952" s="59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</row>
    <row r="953" spans="2:31" ht="24.75" customHeight="1">
      <c r="B953" s="47"/>
      <c r="C953" s="47"/>
      <c r="D953" s="47"/>
      <c r="E953" s="47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59"/>
      <c r="Q953" s="48"/>
      <c r="R953" s="48"/>
      <c r="S953" s="59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</row>
    <row r="954" spans="2:31" ht="24.75" customHeight="1">
      <c r="B954" s="47"/>
      <c r="C954" s="47"/>
      <c r="D954" s="47"/>
      <c r="E954" s="47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59"/>
      <c r="Q954" s="48"/>
      <c r="R954" s="48"/>
      <c r="S954" s="59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</row>
    <row r="955" spans="2:31" ht="24.75" customHeight="1">
      <c r="B955" s="47"/>
      <c r="C955" s="47"/>
      <c r="D955" s="47"/>
      <c r="E955" s="47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59"/>
      <c r="Q955" s="48"/>
      <c r="R955" s="48"/>
      <c r="S955" s="59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</row>
    <row r="956" spans="2:31" ht="24.75" customHeight="1">
      <c r="B956" s="47"/>
      <c r="C956" s="47"/>
      <c r="D956" s="47"/>
      <c r="E956" s="47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59"/>
      <c r="Q956" s="48"/>
      <c r="R956" s="48"/>
      <c r="S956" s="59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</row>
    <row r="957" spans="2:31" ht="24.75" customHeight="1">
      <c r="B957" s="47"/>
      <c r="C957" s="47"/>
      <c r="D957" s="47"/>
      <c r="E957" s="47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59"/>
      <c r="Q957" s="48"/>
      <c r="R957" s="48"/>
      <c r="S957" s="59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</row>
    <row r="958" spans="2:31" ht="24.75" customHeight="1">
      <c r="B958" s="47"/>
      <c r="C958" s="47"/>
      <c r="D958" s="47"/>
      <c r="E958" s="47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59"/>
      <c r="Q958" s="48"/>
      <c r="R958" s="48"/>
      <c r="S958" s="59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</row>
    <row r="959" spans="2:31" ht="24.75" customHeight="1">
      <c r="B959" s="47"/>
      <c r="C959" s="47"/>
      <c r="D959" s="47"/>
      <c r="E959" s="47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59"/>
      <c r="Q959" s="48"/>
      <c r="R959" s="48"/>
      <c r="S959" s="59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</row>
    <row r="960" spans="2:31" ht="24.75" customHeight="1">
      <c r="B960" s="47"/>
      <c r="C960" s="47"/>
      <c r="D960" s="47"/>
      <c r="E960" s="47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59"/>
      <c r="Q960" s="48"/>
      <c r="R960" s="48"/>
      <c r="S960" s="59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</row>
    <row r="961" spans="2:31" ht="24.75" customHeight="1">
      <c r="B961" s="47"/>
      <c r="C961" s="47"/>
      <c r="D961" s="47"/>
      <c r="E961" s="47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59"/>
      <c r="Q961" s="48"/>
      <c r="R961" s="48"/>
      <c r="S961" s="59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</row>
    <row r="962" spans="2:31" ht="24.75" customHeight="1">
      <c r="B962" s="47"/>
      <c r="C962" s="47"/>
      <c r="D962" s="47"/>
      <c r="E962" s="47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59"/>
      <c r="Q962" s="48"/>
      <c r="R962" s="48"/>
      <c r="S962" s="59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</row>
    <row r="963" spans="2:31" ht="24.75" customHeight="1">
      <c r="B963" s="47"/>
      <c r="C963" s="47"/>
      <c r="D963" s="47"/>
      <c r="E963" s="47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59"/>
      <c r="Q963" s="48"/>
      <c r="R963" s="48"/>
      <c r="S963" s="59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</row>
    <row r="964" spans="2:31" ht="24.75" customHeight="1">
      <c r="B964" s="47"/>
      <c r="C964" s="47"/>
      <c r="D964" s="47"/>
      <c r="E964" s="47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59"/>
      <c r="Q964" s="48"/>
      <c r="R964" s="48"/>
      <c r="S964" s="59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</row>
    <row r="965" spans="2:31" ht="24.75" customHeight="1">
      <c r="B965" s="47"/>
      <c r="C965" s="47"/>
      <c r="D965" s="47"/>
      <c r="E965" s="47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59"/>
      <c r="Q965" s="48"/>
      <c r="R965" s="48"/>
      <c r="S965" s="59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</row>
    <row r="966" spans="2:31" ht="24.75" customHeight="1">
      <c r="B966" s="47"/>
      <c r="C966" s="47"/>
      <c r="D966" s="47"/>
      <c r="E966" s="47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59"/>
      <c r="Q966" s="48"/>
      <c r="R966" s="48"/>
      <c r="S966" s="59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</row>
    <row r="967" spans="2:31" ht="24.75" customHeight="1">
      <c r="B967" s="47"/>
      <c r="C967" s="47"/>
      <c r="D967" s="47"/>
      <c r="E967" s="47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59"/>
      <c r="Q967" s="48"/>
      <c r="R967" s="48"/>
      <c r="S967" s="59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</row>
    <row r="968" spans="2:31" ht="24.75" customHeight="1">
      <c r="B968" s="47"/>
      <c r="C968" s="47"/>
      <c r="D968" s="47"/>
      <c r="E968" s="47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59"/>
      <c r="Q968" s="48"/>
      <c r="R968" s="48"/>
      <c r="S968" s="59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</row>
    <row r="969" spans="2:31" ht="24.75" customHeight="1">
      <c r="B969" s="47"/>
      <c r="C969" s="47"/>
      <c r="D969" s="47"/>
      <c r="E969" s="47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59"/>
      <c r="Q969" s="48"/>
      <c r="R969" s="48"/>
      <c r="S969" s="59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</row>
    <row r="970" spans="2:31" ht="24.75" customHeight="1">
      <c r="B970" s="47"/>
      <c r="C970" s="47"/>
      <c r="D970" s="47"/>
      <c r="E970" s="47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59"/>
      <c r="Q970" s="48"/>
      <c r="R970" s="48"/>
      <c r="S970" s="59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</row>
    <row r="971" spans="2:31" ht="24.75" customHeight="1">
      <c r="B971" s="47"/>
      <c r="C971" s="47"/>
      <c r="D971" s="47"/>
      <c r="E971" s="47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59"/>
      <c r="Q971" s="48"/>
      <c r="R971" s="48"/>
      <c r="S971" s="59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</row>
    <row r="972" spans="2:31" ht="24.75" customHeight="1">
      <c r="B972" s="47"/>
      <c r="C972" s="47"/>
      <c r="D972" s="47"/>
      <c r="E972" s="47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59"/>
      <c r="Q972" s="48"/>
      <c r="R972" s="48"/>
      <c r="S972" s="59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</row>
    <row r="973" spans="2:31" ht="24.75" customHeight="1">
      <c r="B973" s="47"/>
      <c r="C973" s="47"/>
      <c r="D973" s="47"/>
      <c r="E973" s="47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59"/>
      <c r="Q973" s="48"/>
      <c r="R973" s="48"/>
      <c r="S973" s="59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</row>
    <row r="974" spans="2:31" ht="24.75" customHeight="1">
      <c r="B974" s="47"/>
      <c r="C974" s="47"/>
      <c r="D974" s="47"/>
      <c r="E974" s="47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59"/>
      <c r="Q974" s="48"/>
      <c r="R974" s="48"/>
      <c r="S974" s="59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</row>
    <row r="975" spans="2:31" ht="24.75" customHeight="1">
      <c r="B975" s="47"/>
      <c r="C975" s="47"/>
      <c r="D975" s="47"/>
      <c r="E975" s="47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59"/>
      <c r="Q975" s="48"/>
      <c r="R975" s="48"/>
      <c r="S975" s="59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</row>
    <row r="976" spans="2:31" ht="24.75" customHeight="1">
      <c r="B976" s="47"/>
      <c r="C976" s="47"/>
      <c r="D976" s="47"/>
      <c r="E976" s="47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59"/>
      <c r="Q976" s="48"/>
      <c r="R976" s="48"/>
      <c r="S976" s="59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</row>
    <row r="977" spans="2:31" ht="24.75" customHeight="1">
      <c r="B977" s="47"/>
      <c r="C977" s="47"/>
      <c r="D977" s="47"/>
      <c r="E977" s="47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59"/>
      <c r="Q977" s="48"/>
      <c r="R977" s="48"/>
      <c r="S977" s="59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</row>
    <row r="978" spans="2:31" ht="24.75" customHeight="1">
      <c r="B978" s="47"/>
      <c r="C978" s="47"/>
      <c r="D978" s="47"/>
      <c r="E978" s="47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59"/>
      <c r="Q978" s="48"/>
      <c r="R978" s="48"/>
      <c r="S978" s="59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</row>
    <row r="979" spans="2:31" ht="24.75" customHeight="1">
      <c r="B979" s="47"/>
      <c r="C979" s="47"/>
      <c r="D979" s="47"/>
      <c r="E979" s="47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59"/>
      <c r="Q979" s="48"/>
      <c r="R979" s="48"/>
      <c r="S979" s="59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</row>
    <row r="980" spans="2:31" ht="24.75" customHeight="1">
      <c r="B980" s="47"/>
      <c r="C980" s="47"/>
      <c r="D980" s="47"/>
      <c r="E980" s="47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59"/>
      <c r="Q980" s="48"/>
      <c r="R980" s="48"/>
      <c r="S980" s="59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</row>
    <row r="981" spans="2:31" ht="24.75" customHeight="1">
      <c r="B981" s="47"/>
      <c r="C981" s="47"/>
      <c r="D981" s="47"/>
      <c r="E981" s="47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59"/>
      <c r="Q981" s="48"/>
      <c r="R981" s="48"/>
      <c r="S981" s="59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</row>
    <row r="982" spans="2:31" ht="24.75" customHeight="1">
      <c r="B982" s="47"/>
      <c r="C982" s="47"/>
      <c r="D982" s="47"/>
      <c r="E982" s="47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59"/>
      <c r="Q982" s="48"/>
      <c r="R982" s="48"/>
      <c r="S982" s="59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</row>
    <row r="983" spans="2:31" ht="24.75" customHeight="1">
      <c r="B983" s="47"/>
      <c r="C983" s="47"/>
      <c r="D983" s="47"/>
      <c r="E983" s="47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59"/>
      <c r="Q983" s="48"/>
      <c r="R983" s="48"/>
      <c r="S983" s="59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</row>
    <row r="984" spans="2:31" ht="24.75" customHeight="1">
      <c r="B984" s="47"/>
      <c r="C984" s="47"/>
      <c r="D984" s="47"/>
      <c r="E984" s="47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59"/>
      <c r="Q984" s="48"/>
      <c r="R984" s="48"/>
      <c r="S984" s="59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</row>
    <row r="985" spans="2:31" ht="24.75" customHeight="1">
      <c r="B985" s="47"/>
      <c r="C985" s="47"/>
      <c r="D985" s="47"/>
      <c r="E985" s="47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59"/>
      <c r="Q985" s="48"/>
      <c r="R985" s="48"/>
      <c r="S985" s="59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</row>
    <row r="986" spans="2:31" ht="24.75" customHeight="1">
      <c r="B986" s="47"/>
      <c r="C986" s="47"/>
      <c r="D986" s="47"/>
      <c r="E986" s="47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59"/>
      <c r="Q986" s="48"/>
      <c r="R986" s="48"/>
      <c r="S986" s="59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</row>
    <row r="987" spans="2:31" ht="24.75" customHeight="1">
      <c r="B987" s="47"/>
      <c r="C987" s="47"/>
      <c r="D987" s="47"/>
      <c r="E987" s="47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59"/>
      <c r="Q987" s="48"/>
      <c r="R987" s="48"/>
      <c r="S987" s="59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</row>
    <row r="988" spans="2:31" ht="24.75" customHeight="1">
      <c r="B988" s="47"/>
      <c r="C988" s="47"/>
      <c r="D988" s="47"/>
      <c r="E988" s="47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59"/>
      <c r="Q988" s="48"/>
      <c r="R988" s="48"/>
      <c r="S988" s="59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</row>
    <row r="989" spans="2:31" ht="24.75" customHeight="1">
      <c r="B989" s="47"/>
      <c r="C989" s="47"/>
      <c r="D989" s="47"/>
      <c r="E989" s="47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59"/>
      <c r="Q989" s="48"/>
      <c r="R989" s="48"/>
      <c r="S989" s="59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</row>
    <row r="990" spans="2:31" ht="24.75" customHeight="1">
      <c r="H990" s="48"/>
      <c r="I990" s="48"/>
      <c r="J990" s="48"/>
      <c r="K990" s="48"/>
      <c r="L990" s="48"/>
      <c r="M990" s="48"/>
      <c r="N990" s="48"/>
      <c r="O990" s="48"/>
      <c r="P990" s="59"/>
      <c r="Q990" s="48"/>
      <c r="R990" s="48"/>
      <c r="S990" s="59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</row>
    <row r="991" spans="2:31" ht="24.75" customHeight="1">
      <c r="H991" s="48"/>
      <c r="I991" s="48"/>
      <c r="J991" s="48"/>
      <c r="K991" s="48"/>
      <c r="L991" s="48"/>
      <c r="M991" s="48"/>
      <c r="N991" s="48"/>
      <c r="O991" s="48"/>
      <c r="P991" s="59"/>
      <c r="Q991" s="48"/>
      <c r="R991" s="48"/>
      <c r="S991" s="59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</row>
    <row r="992" spans="2:31" ht="24.75" customHeight="1">
      <c r="H992" s="48"/>
      <c r="I992" s="48"/>
      <c r="J992" s="48"/>
      <c r="K992" s="48"/>
      <c r="L992" s="48"/>
      <c r="M992" s="48"/>
      <c r="N992" s="48"/>
      <c r="O992" s="48"/>
      <c r="P992" s="59"/>
      <c r="Q992" s="48"/>
      <c r="R992" s="48"/>
      <c r="S992" s="59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</row>
    <row r="993" spans="10:31" ht="24.75" customHeight="1">
      <c r="J993" s="48"/>
      <c r="K993" s="48"/>
      <c r="L993" s="48"/>
      <c r="M993" s="48"/>
      <c r="N993" s="48"/>
      <c r="O993" s="48"/>
      <c r="P993" s="59"/>
      <c r="Q993" s="48"/>
      <c r="R993" s="48"/>
      <c r="S993" s="59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</row>
    <row r="994" spans="10:31" ht="24.75" customHeight="1">
      <c r="N994" s="48"/>
      <c r="O994" s="48"/>
      <c r="P994" s="59"/>
      <c r="Q994" s="48"/>
      <c r="R994" s="48"/>
      <c r="S994" s="59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</row>
  </sheetData>
  <sheetProtection algorithmName="SHA-512" hashValue="YXQh8GxedM78QqaSr1a3nLA86gSnWRKS0DC4nH6fIUtCrhi9Ilc+rPo7m/megnn/SGvDV9SUaiU6M/h8pg6B4Q==" saltValue="8HblNbadUWs0ICfgwZAGaw==" spinCount="100000" sheet="1" objects="1" scenarios="1"/>
  <mergeCells count="69">
    <mergeCell ref="B40:C40"/>
    <mergeCell ref="B34:B35"/>
    <mergeCell ref="B38:B39"/>
    <mergeCell ref="B36:B37"/>
    <mergeCell ref="B26:D26"/>
    <mergeCell ref="B27:C27"/>
    <mergeCell ref="F1:N1"/>
    <mergeCell ref="F2:N2"/>
    <mergeCell ref="F3:N3"/>
    <mergeCell ref="F4:N4"/>
    <mergeCell ref="F5:N5"/>
    <mergeCell ref="M9:N9"/>
    <mergeCell ref="M7:N7"/>
    <mergeCell ref="B13:O13"/>
    <mergeCell ref="B32:F32"/>
    <mergeCell ref="B28:C28"/>
    <mergeCell ref="B29:C29"/>
    <mergeCell ref="N10:O10"/>
    <mergeCell ref="B9:I11"/>
    <mergeCell ref="B19:O19"/>
    <mergeCell ref="B15:C15"/>
    <mergeCell ref="B14:D14"/>
    <mergeCell ref="B16:C16"/>
    <mergeCell ref="B25:O25"/>
    <mergeCell ref="B20:D20"/>
    <mergeCell ref="B21:C21"/>
    <mergeCell ref="B22:C22"/>
    <mergeCell ref="N68:O68"/>
    <mergeCell ref="N69:O69"/>
    <mergeCell ref="D60:I60"/>
    <mergeCell ref="D61:I61"/>
    <mergeCell ref="D62:I62"/>
    <mergeCell ref="D63:I63"/>
    <mergeCell ref="D64:I64"/>
    <mergeCell ref="D65:I65"/>
    <mergeCell ref="D66:I66"/>
    <mergeCell ref="D67:I67"/>
    <mergeCell ref="D68:I68"/>
    <mergeCell ref="D69:I69"/>
    <mergeCell ref="K68:M68"/>
    <mergeCell ref="K69:M69"/>
    <mergeCell ref="J65:L65"/>
    <mergeCell ref="B69:C69"/>
    <mergeCell ref="B60:C60"/>
    <mergeCell ref="B65:C65"/>
    <mergeCell ref="B45:C45"/>
    <mergeCell ref="B66:C66"/>
    <mergeCell ref="B61:C61"/>
    <mergeCell ref="B62:C62"/>
    <mergeCell ref="B63:C63"/>
    <mergeCell ref="B59:C59"/>
    <mergeCell ref="C41:D41"/>
    <mergeCell ref="I45:M46"/>
    <mergeCell ref="B67:C67"/>
    <mergeCell ref="B68:C68"/>
    <mergeCell ref="I41:O42"/>
    <mergeCell ref="I48:L51"/>
    <mergeCell ref="N45:O46"/>
    <mergeCell ref="I34:J35"/>
    <mergeCell ref="I36:J37"/>
    <mergeCell ref="K33:L33"/>
    <mergeCell ref="M33:N33"/>
    <mergeCell ref="K34:L35"/>
    <mergeCell ref="M34:N35"/>
    <mergeCell ref="O34:O35"/>
    <mergeCell ref="O36:O37"/>
    <mergeCell ref="K36:L37"/>
    <mergeCell ref="M36:N37"/>
    <mergeCell ref="N38:O39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Summary</vt:lpstr>
      <vt:lpstr>Hotel Competition Form</vt:lpstr>
      <vt:lpstr>Meals Form</vt:lpstr>
      <vt:lpstr>Visa Form</vt:lpstr>
      <vt:lpstr>Invoice</vt:lpstr>
      <vt:lpstr>CAT_A___Grand_Hotel_Quba</vt:lpstr>
      <vt:lpstr>CAT_A___Leon_Hotel_Spa_Ganja</vt:lpstr>
      <vt:lpstr>CAT_B___Deluxe_Hotel_Ganja</vt:lpstr>
      <vt:lpstr>CAT_B___Sport_Hotel_Quba</vt:lpstr>
      <vt:lpstr>CAT_C___Deluxe_Hotel_Ganja</vt:lpstr>
      <vt:lpstr>DinnerA</vt:lpstr>
      <vt:lpstr>DinnerB</vt:lpstr>
      <vt:lpstr>DinnerC</vt:lpstr>
      <vt:lpstr>Lunch_Box1</vt:lpstr>
      <vt:lpstr>LunchA</vt:lpstr>
      <vt:lpstr>LunchB</vt:lpstr>
      <vt:lpstr>LunchC</vt:lpstr>
      <vt:lpstr>Invoice!Print_Area</vt:lpstr>
      <vt:lpstr>'Meals Form'!Print_Area</vt:lpstr>
      <vt:lpstr>'Visa Form'!Print_Area</vt:lpstr>
      <vt:lpstr>SingleA</vt:lpstr>
      <vt:lpstr>SingleB</vt:lpstr>
      <vt:lpstr>SingleC</vt:lpstr>
      <vt:lpstr>TripleC</vt:lpstr>
      <vt:lpstr>TwinA</vt:lpstr>
      <vt:lpstr>TwinB</vt:lpstr>
      <vt:lpstr>TwinC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Microsoft Office User</cp:lastModifiedBy>
  <cp:lastPrinted>2024-01-10T12:15:25Z</cp:lastPrinted>
  <dcterms:created xsi:type="dcterms:W3CDTF">2011-02-16T14:55:02Z</dcterms:created>
  <dcterms:modified xsi:type="dcterms:W3CDTF">2025-03-08T21:42:34Z</dcterms:modified>
</cp:coreProperties>
</file>