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UwcJnY6j6Y6Yaj8ncUNO_fbV-0eWDcEd\1_ÖJV_Dateiserver\Sport\Turniere_Trainingslager\2025\06.01. EC Juniors Graz, AUT\Forms\"/>
    </mc:Choice>
  </mc:AlternateContent>
  <xr:revisionPtr revIDLastSave="0" documentId="13_ncr:1_{9DF8FBB1-9289-4AE4-B412-3845DF0A5DFF}" xr6:coauthVersionLast="47" xr6:coauthVersionMax="47" xr10:uidLastSave="{00000000-0000-0000-0000-000000000000}"/>
  <bookViews>
    <workbookView xWindow="-108" yWindow="-108" windowWidth="23256" windowHeight="13896" xr2:uid="{81439F07-91F0-46FB-B43E-3807876D7413}"/>
  </bookViews>
  <sheets>
    <sheet name="Forms" sheetId="1" r:id="rId1"/>
    <sheet name="Dat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4" i="1" l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J15" i="1" l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14" i="1"/>
  <c r="AJ14" i="1" s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G13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14" i="1"/>
  <c r="AH13" i="1"/>
  <c r="AK15" i="1" l="1"/>
  <c r="AK14" i="1"/>
  <c r="AG10" i="1"/>
  <c r="AI13" i="1"/>
  <c r="J13" i="1"/>
  <c r="AJ13" i="1" l="1"/>
  <c r="AK13" i="1" s="1"/>
  <c r="AI10" i="1"/>
  <c r="AH10" i="1"/>
  <c r="AK10" i="1" l="1"/>
  <c r="AJ10" i="1"/>
</calcChain>
</file>

<file path=xl/sharedStrings.xml><?xml version="1.0" encoding="utf-8"?>
<sst xmlns="http://schemas.openxmlformats.org/spreadsheetml/2006/main" count="124" uniqueCount="97">
  <si>
    <t>Last Name</t>
  </si>
  <si>
    <t>First Name</t>
  </si>
  <si>
    <t>Sex</t>
  </si>
  <si>
    <t>Function</t>
  </si>
  <si>
    <t>Arrival</t>
  </si>
  <si>
    <t>From</t>
  </si>
  <si>
    <t>To</t>
  </si>
  <si>
    <t>Transfer</t>
  </si>
  <si>
    <t>Hotel</t>
  </si>
  <si>
    <t>Check-In Date</t>
  </si>
  <si>
    <t>Check-Out Date</t>
  </si>
  <si>
    <t>Room Type</t>
  </si>
  <si>
    <t>No nights</t>
  </si>
  <si>
    <t>Remarks</t>
  </si>
  <si>
    <t>Personal information</t>
  </si>
  <si>
    <t>BB/HB/FB</t>
  </si>
  <si>
    <t>m</t>
  </si>
  <si>
    <t>f</t>
  </si>
  <si>
    <t>Coach</t>
  </si>
  <si>
    <t>Athlete</t>
  </si>
  <si>
    <t>Team Official</t>
  </si>
  <si>
    <t>Doctor</t>
  </si>
  <si>
    <t>Physiotherapist</t>
  </si>
  <si>
    <t>Training Partner</t>
  </si>
  <si>
    <t>Name</t>
  </si>
  <si>
    <t>Mail</t>
  </si>
  <si>
    <t>o100</t>
  </si>
  <si>
    <t>o78</t>
  </si>
  <si>
    <t>Flight</t>
  </si>
  <si>
    <t>Train</t>
  </si>
  <si>
    <t>Airport Graz (0€)</t>
  </si>
  <si>
    <t>Car/bus</t>
  </si>
  <si>
    <t>Train station Graz (0€)</t>
  </si>
  <si>
    <t>Phone</t>
  </si>
  <si>
    <t>Hotel Name</t>
  </si>
  <si>
    <t>Single</t>
  </si>
  <si>
    <t>Double</t>
  </si>
  <si>
    <t>Triple</t>
  </si>
  <si>
    <t>Departure</t>
  </si>
  <si>
    <t>No.</t>
  </si>
  <si>
    <t>Weight cat.</t>
  </si>
  <si>
    <t>Type</t>
  </si>
  <si>
    <t>Date</t>
  </si>
  <si>
    <t>Time</t>
  </si>
  <si>
    <t>No transfer (own car/bus)</t>
  </si>
  <si>
    <t>-</t>
  </si>
  <si>
    <t>BB</t>
  </si>
  <si>
    <t>HB</t>
  </si>
  <si>
    <t>FB</t>
  </si>
  <si>
    <t>Bus station Graz-Europaplatz (0€)</t>
  </si>
  <si>
    <t>Intercity (A) (Single)</t>
  </si>
  <si>
    <t>Intercity (A) (Double)</t>
  </si>
  <si>
    <t>Room Mate(s)</t>
  </si>
  <si>
    <t>Entry Fee</t>
  </si>
  <si>
    <t>Travel</t>
  </si>
  <si>
    <t>total</t>
  </si>
  <si>
    <t>payment information</t>
  </si>
  <si>
    <t>VIE</t>
  </si>
  <si>
    <t>RX64</t>
  </si>
  <si>
    <t>vegan</t>
  </si>
  <si>
    <t>Contact person on site 
(Covid-Manager)</t>
  </si>
  <si>
    <t>Address</t>
  </si>
  <si>
    <t>d</t>
  </si>
  <si>
    <t>total sum will be shown when 
all cells are filled</t>
  </si>
  <si>
    <t>Nation/Team</t>
  </si>
  <si>
    <t>Graz</t>
  </si>
  <si>
    <t>Salzburg</t>
  </si>
  <si>
    <t>Hand-written forms will NOT be accepted!</t>
  </si>
  <si>
    <t>Austrian Trend (A) (Single)</t>
  </si>
  <si>
    <t>Austria Trend (A) (Double)</t>
  </si>
  <si>
    <t>A&amp;O Hostel (B) (Single)</t>
  </si>
  <si>
    <t>A&amp;O Hostel (B) (Double)</t>
  </si>
  <si>
    <t>A&amp;O (B) (Triple)</t>
  </si>
  <si>
    <t>Referee</t>
  </si>
  <si>
    <t>LH2326</t>
  </si>
  <si>
    <t>MUC</t>
  </si>
  <si>
    <t>B&amp;B Hostel (B) (Single)</t>
  </si>
  <si>
    <t>B&amp;B Hostel (B) (Double)</t>
  </si>
  <si>
    <t>B&amp;B (B) (Triple)</t>
  </si>
  <si>
    <t>Airport Vienna (55€)</t>
  </si>
  <si>
    <t>Elena</t>
  </si>
  <si>
    <t>DENGG</t>
  </si>
  <si>
    <t>Graz Junior European Cup 2025</t>
  </si>
  <si>
    <r>
      <t>Please return the form auntil latest</t>
    </r>
    <r>
      <rPr>
        <b/>
        <sz val="10"/>
        <color rgb="FFFF0000"/>
        <rFont val="Arial"/>
        <family val="2"/>
      </rPr>
      <t xml:space="preserve"> April, 30th 2025 </t>
    </r>
    <r>
      <rPr>
        <b/>
        <sz val="10"/>
        <color theme="1"/>
        <rFont val="Arial"/>
        <family val="2"/>
      </rPr>
      <t>to events@judoaustria.at</t>
    </r>
  </si>
  <si>
    <t>01.06.</t>
  </si>
  <si>
    <t>31.05.</t>
  </si>
  <si>
    <t>02.06.</t>
  </si>
  <si>
    <t>03.06.</t>
  </si>
  <si>
    <t>Lunch in the Venue</t>
  </si>
  <si>
    <t>lunch</t>
  </si>
  <si>
    <t>Plaza Inn (A) (Single)</t>
  </si>
  <si>
    <t>BB/HB</t>
  </si>
  <si>
    <t>Lunch</t>
  </si>
  <si>
    <t>30.05.</t>
  </si>
  <si>
    <t>04.06.</t>
  </si>
  <si>
    <t>Plaza Inn (A) (Double)</t>
  </si>
  <si>
    <t xml:space="preserve">ATTENTION! At Plaza Inn dinner is not avaiable - please select BB  and fill in lunch if you like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</si>
</sst>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9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Alignment="1">
      <alignment vertical="center"/>
    </xf>
    <xf numFmtId="0" fontId="9" fillId="2" borderId="1" xfId="0" applyFont="1" applyFill="1" applyBorder="1" applyAlignment="1" applyProtection="1">
      <alignment vertical="center"/>
      <protection locked="0"/>
    </xf>
    <xf numFmtId="0" fontId="9" fillId="2" borderId="29" xfId="0" applyFont="1" applyFill="1" applyBorder="1" applyAlignment="1" applyProtection="1">
      <alignment vertical="center"/>
      <protection locked="0"/>
    </xf>
    <xf numFmtId="0" fontId="9" fillId="2" borderId="30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9" fillId="2" borderId="8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164" fontId="1" fillId="2" borderId="24" xfId="0" applyNumberFormat="1" applyFont="1" applyFill="1" applyBorder="1" applyAlignment="1">
      <alignment horizontal="center" vertical="center"/>
    </xf>
    <xf numFmtId="164" fontId="1" fillId="3" borderId="25" xfId="0" applyNumberFormat="1" applyFont="1" applyFill="1" applyBorder="1" applyAlignment="1">
      <alignment horizontal="center" vertical="center"/>
    </xf>
    <xf numFmtId="164" fontId="1" fillId="4" borderId="25" xfId="0" applyNumberFormat="1" applyFont="1" applyFill="1" applyBorder="1" applyAlignment="1">
      <alignment horizontal="center" vertical="center"/>
    </xf>
    <xf numFmtId="164" fontId="3" fillId="5" borderId="2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25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vertical="center"/>
    </xf>
    <xf numFmtId="14" fontId="4" fillId="4" borderId="15" xfId="0" applyNumberFormat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14" fontId="4" fillId="3" borderId="15" xfId="0" applyNumberFormat="1" applyFont="1" applyFill="1" applyBorder="1" applyAlignment="1">
      <alignment horizontal="center" vertical="center"/>
    </xf>
    <xf numFmtId="20" fontId="4" fillId="3" borderId="15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vertical="center"/>
    </xf>
    <xf numFmtId="0" fontId="4" fillId="6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2" borderId="30" xfId="0" applyFont="1" applyFill="1" applyBorder="1" applyAlignment="1" applyProtection="1">
      <alignment horizontal="center" vertical="center"/>
      <protection locked="0"/>
    </xf>
    <xf numFmtId="0" fontId="9" fillId="4" borderId="30" xfId="0" applyFont="1" applyFill="1" applyBorder="1" applyAlignment="1" applyProtection="1">
      <alignment vertical="center"/>
      <protection locked="0"/>
    </xf>
    <xf numFmtId="14" fontId="9" fillId="4" borderId="30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vertical="center"/>
      <protection locked="0"/>
    </xf>
    <xf numFmtId="14" fontId="9" fillId="4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center" vertical="center"/>
      <protection locked="0"/>
    </xf>
    <xf numFmtId="14" fontId="9" fillId="4" borderId="27" xfId="0" applyNumberFormat="1" applyFont="1" applyFill="1" applyBorder="1" applyAlignment="1" applyProtection="1">
      <alignment horizontal="center" vertical="center"/>
      <protection locked="0"/>
    </xf>
    <xf numFmtId="0" fontId="9" fillId="4" borderId="30" xfId="0" applyFont="1" applyFill="1" applyBorder="1" applyAlignment="1" applyProtection="1">
      <alignment horizontal="center" vertical="center"/>
      <protection locked="0"/>
    </xf>
    <xf numFmtId="0" fontId="9" fillId="3" borderId="30" xfId="0" applyFont="1" applyFill="1" applyBorder="1" applyAlignment="1" applyProtection="1">
      <alignment horizontal="center" vertical="center"/>
      <protection locked="0"/>
    </xf>
    <xf numFmtId="14" fontId="9" fillId="3" borderId="30" xfId="0" applyNumberFormat="1" applyFont="1" applyFill="1" applyBorder="1" applyAlignment="1" applyProtection="1">
      <alignment horizontal="center" vertical="center"/>
      <protection locked="0"/>
    </xf>
    <xf numFmtId="20" fontId="9" fillId="3" borderId="30" xfId="0" applyNumberFormat="1" applyFont="1" applyFill="1" applyBorder="1" applyAlignment="1" applyProtection="1">
      <alignment horizontal="center" vertical="center"/>
      <protection locked="0"/>
    </xf>
    <xf numFmtId="0" fontId="9" fillId="3" borderId="30" xfId="0" applyFont="1" applyFill="1" applyBorder="1" applyAlignment="1" applyProtection="1">
      <alignment vertical="center"/>
      <protection locked="0"/>
    </xf>
    <xf numFmtId="0" fontId="9" fillId="4" borderId="1" xfId="0" applyFont="1" applyFill="1" applyBorder="1" applyAlignment="1" applyProtection="1">
      <alignment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14" fontId="9" fillId="3" borderId="2" xfId="0" applyNumberFormat="1" applyFont="1" applyFill="1" applyBorder="1" applyAlignment="1" applyProtection="1">
      <alignment horizontal="center" vertical="center"/>
      <protection locked="0"/>
    </xf>
    <xf numFmtId="20" fontId="9" fillId="3" borderId="2" xfId="0" applyNumberFormat="1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vertical="center"/>
      <protection locked="0"/>
    </xf>
    <xf numFmtId="0" fontId="9" fillId="4" borderId="9" xfId="0" applyFont="1" applyFill="1" applyBorder="1" applyAlignment="1" applyProtection="1">
      <alignment vertical="center"/>
      <protection locked="0"/>
    </xf>
    <xf numFmtId="164" fontId="4" fillId="3" borderId="2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2" fillId="0" borderId="0" xfId="0" applyFont="1"/>
    <xf numFmtId="0" fontId="12" fillId="0" borderId="22" xfId="0" applyFont="1" applyBorder="1"/>
    <xf numFmtId="0" fontId="12" fillId="0" borderId="16" xfId="0" applyFont="1" applyBorder="1"/>
    <xf numFmtId="0" fontId="12" fillId="0" borderId="17" xfId="0" applyFont="1" applyBorder="1"/>
    <xf numFmtId="14" fontId="2" fillId="7" borderId="31" xfId="0" applyNumberFormat="1" applyFont="1" applyFill="1" applyBorder="1" applyAlignment="1">
      <alignment horizontal="center" vertical="center"/>
    </xf>
    <xf numFmtId="164" fontId="2" fillId="7" borderId="33" xfId="0" applyNumberFormat="1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/>
    </xf>
    <xf numFmtId="0" fontId="9" fillId="7" borderId="32" xfId="0" applyFont="1" applyFill="1" applyBorder="1" applyAlignment="1" applyProtection="1">
      <alignment horizontal="center" vertical="center"/>
      <protection locked="0"/>
    </xf>
    <xf numFmtId="0" fontId="9" fillId="7" borderId="34" xfId="0" applyFont="1" applyFill="1" applyBorder="1" applyAlignment="1" applyProtection="1">
      <alignment horizontal="center" vertical="center"/>
      <protection locked="0"/>
    </xf>
    <xf numFmtId="164" fontId="4" fillId="7" borderId="28" xfId="0" applyNumberFormat="1" applyFont="1" applyFill="1" applyBorder="1" applyAlignment="1">
      <alignment horizontal="center" vertical="center"/>
    </xf>
    <xf numFmtId="14" fontId="2" fillId="7" borderId="28" xfId="0" applyNumberFormat="1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164" fontId="13" fillId="7" borderId="38" xfId="0" applyNumberFormat="1" applyFont="1" applyFill="1" applyBorder="1" applyAlignment="1">
      <alignment horizontal="center" vertical="center"/>
    </xf>
    <xf numFmtId="164" fontId="13" fillId="7" borderId="39" xfId="0" applyNumberFormat="1" applyFont="1" applyFill="1" applyBorder="1" applyAlignment="1">
      <alignment horizontal="center" vertical="center"/>
    </xf>
    <xf numFmtId="14" fontId="9" fillId="4" borderId="9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14" fontId="9" fillId="3" borderId="9" xfId="0" applyNumberFormat="1" applyFont="1" applyFill="1" applyBorder="1" applyAlignment="1" applyProtection="1">
      <alignment horizontal="center" vertical="center"/>
      <protection locked="0"/>
    </xf>
    <xf numFmtId="20" fontId="9" fillId="3" borderId="9" xfId="0" applyNumberFormat="1" applyFont="1" applyFill="1" applyBorder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vertical="center"/>
      <protection locked="0"/>
    </xf>
    <xf numFmtId="0" fontId="9" fillId="7" borderId="35" xfId="0" applyFont="1" applyFill="1" applyBorder="1" applyAlignment="1" applyProtection="1">
      <alignment horizontal="center" vertical="center"/>
      <protection locked="0"/>
    </xf>
    <xf numFmtId="0" fontId="9" fillId="7" borderId="37" xfId="0" applyFont="1" applyFill="1" applyBorder="1" applyAlignment="1" applyProtection="1">
      <alignment horizontal="center" vertical="center"/>
      <protection locked="0"/>
    </xf>
    <xf numFmtId="164" fontId="4" fillId="5" borderId="12" xfId="0" applyNumberFormat="1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164" fontId="4" fillId="4" borderId="12" xfId="0" applyNumberFormat="1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164" fontId="13" fillId="4" borderId="32" xfId="0" applyNumberFormat="1" applyFont="1" applyFill="1" applyBorder="1" applyAlignment="1">
      <alignment horizontal="center" vertical="center"/>
    </xf>
    <xf numFmtId="164" fontId="13" fillId="5" borderId="30" xfId="0" applyNumberFormat="1" applyFont="1" applyFill="1" applyBorder="1" applyAlignment="1">
      <alignment horizontal="center" vertical="center"/>
    </xf>
    <xf numFmtId="0" fontId="9" fillId="6" borderId="5" xfId="0" applyFont="1" applyFill="1" applyBorder="1" applyAlignment="1" applyProtection="1">
      <alignment vertical="center"/>
      <protection locked="0"/>
    </xf>
    <xf numFmtId="164" fontId="13" fillId="2" borderId="1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164" fontId="13" fillId="4" borderId="5" xfId="0" applyNumberFormat="1" applyFont="1" applyFill="1" applyBorder="1" applyAlignment="1">
      <alignment horizontal="center" vertical="center"/>
    </xf>
    <xf numFmtId="164" fontId="13" fillId="5" borderId="1" xfId="0" applyNumberFormat="1" applyFont="1" applyFill="1" applyBorder="1" applyAlignment="1">
      <alignment horizontal="center" vertical="center"/>
    </xf>
    <xf numFmtId="164" fontId="13" fillId="2" borderId="9" xfId="0" applyNumberFormat="1" applyFont="1" applyFill="1" applyBorder="1" applyAlignment="1">
      <alignment horizontal="center" vertical="center"/>
    </xf>
    <xf numFmtId="164" fontId="13" fillId="3" borderId="9" xfId="0" applyNumberFormat="1" applyFont="1" applyFill="1" applyBorder="1" applyAlignment="1">
      <alignment horizontal="center" vertical="center"/>
    </xf>
    <xf numFmtId="164" fontId="13" fillId="4" borderId="35" xfId="0" applyNumberFormat="1" applyFont="1" applyFill="1" applyBorder="1" applyAlignment="1">
      <alignment horizontal="center" vertical="center"/>
    </xf>
    <xf numFmtId="164" fontId="13" fillId="5" borderId="9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5" fillId="0" borderId="18" xfId="0" applyFont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4" fontId="16" fillId="0" borderId="0" xfId="0" applyNumberFormat="1" applyFont="1" applyAlignment="1">
      <alignment vertical="center"/>
    </xf>
    <xf numFmtId="0" fontId="14" fillId="0" borderId="0" xfId="0" applyFont="1"/>
    <xf numFmtId="0" fontId="16" fillId="0" borderId="23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14" fillId="0" borderId="16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0</xdr:rowOff>
    </xdr:from>
    <xdr:to>
      <xdr:col>2</xdr:col>
      <xdr:colOff>477209</xdr:colOff>
      <xdr:row>1</xdr:row>
      <xdr:rowOff>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1820FC5A-1404-44DB-8AE5-0F366B338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250639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B3941-9E2B-4F9F-B912-0833EA4742CA}">
  <sheetPr codeName="Tabelle1"/>
  <dimension ref="A1:AL94"/>
  <sheetViews>
    <sheetView tabSelected="1" zoomScaleNormal="100" workbookViewId="0">
      <pane xSplit="3" topLeftCell="D1" activePane="topRight" state="frozen"/>
      <selection activeCell="T19" sqref="T19"/>
      <selection pane="topRight" activeCell="M19" sqref="M19"/>
    </sheetView>
  </sheetViews>
  <sheetFormatPr baseColWidth="10" defaultColWidth="11.44140625" defaultRowHeight="12" x14ac:dyDescent="0.3"/>
  <cols>
    <col min="1" max="1" width="3.44140625" style="8" bestFit="1" customWidth="1"/>
    <col min="2" max="2" width="18.44140625" style="1" bestFit="1" customWidth="1"/>
    <col min="3" max="3" width="16.44140625" style="1" customWidth="1"/>
    <col min="4" max="4" width="7" style="8" customWidth="1"/>
    <col min="5" max="5" width="11.109375" style="1" customWidth="1"/>
    <col min="6" max="6" width="8.77734375" style="8" customWidth="1"/>
    <col min="7" max="7" width="21.44140625" style="8" customWidth="1"/>
    <col min="8" max="8" width="12" style="8" customWidth="1"/>
    <col min="9" max="9" width="11.44140625" style="8" customWidth="1"/>
    <col min="10" max="10" width="9.77734375" style="8" customWidth="1"/>
    <col min="11" max="11" width="18.44140625" style="8" customWidth="1"/>
    <col min="12" max="12" width="8.44140625" style="8" bestFit="1" customWidth="1"/>
    <col min="13" max="13" width="12.6640625" style="1" customWidth="1"/>
    <col min="14" max="14" width="11.33203125" style="8" customWidth="1"/>
    <col min="15" max="15" width="8.6640625" style="8" customWidth="1"/>
    <col min="16" max="18" width="10.44140625" style="8" customWidth="1"/>
    <col min="19" max="19" width="25.44140625" style="8" bestFit="1" customWidth="1"/>
    <col min="20" max="20" width="12.6640625" style="1" customWidth="1"/>
    <col min="21" max="21" width="10.77734375" style="1" customWidth="1"/>
    <col min="22" max="22" width="10.44140625" style="8" customWidth="1"/>
    <col min="23" max="23" width="12.109375" style="8" bestFit="1" customWidth="1"/>
    <col min="24" max="24" width="10.44140625" style="8" customWidth="1"/>
    <col min="25" max="25" width="17.44140625" style="1" customWidth="1"/>
    <col min="26" max="26" width="25.44140625" style="8" bestFit="1" customWidth="1"/>
    <col min="27" max="33" width="9.5546875" style="8" customWidth="1"/>
    <col min="34" max="34" width="10.44140625" style="8" customWidth="1"/>
    <col min="35" max="35" width="9" style="8" bestFit="1" customWidth="1"/>
    <col min="36" max="36" width="8.44140625" style="8" customWidth="1"/>
    <col min="37" max="37" width="11.44140625" style="8"/>
    <col min="38" max="38" width="29.6640625" style="1" customWidth="1"/>
    <col min="39" max="16384" width="11.44140625" style="1"/>
  </cols>
  <sheetData>
    <row r="1" spans="1:38" ht="61.5" customHeight="1" x14ac:dyDescent="0.3">
      <c r="D1" s="9" t="s">
        <v>82</v>
      </c>
    </row>
    <row r="2" spans="1:38" x14ac:dyDescent="0.3">
      <c r="AK2" s="10"/>
    </row>
    <row r="3" spans="1:38" ht="25.05" customHeight="1" x14ac:dyDescent="0.3">
      <c r="B3" s="11" t="s">
        <v>64</v>
      </c>
      <c r="C3" s="131"/>
      <c r="D3" s="132"/>
      <c r="E3" s="133"/>
      <c r="F3" s="11" t="s">
        <v>24</v>
      </c>
      <c r="G3" s="131"/>
      <c r="H3" s="133"/>
      <c r="I3" s="11" t="s">
        <v>61</v>
      </c>
      <c r="J3" s="131"/>
      <c r="K3" s="133"/>
      <c r="L3" s="11" t="s">
        <v>25</v>
      </c>
      <c r="M3" s="131"/>
      <c r="N3" s="133"/>
      <c r="R3" s="74"/>
    </row>
    <row r="4" spans="1:38" ht="15" customHeight="1" x14ac:dyDescent="0.3">
      <c r="B4" s="8"/>
      <c r="C4" s="8"/>
      <c r="E4" s="8"/>
      <c r="AK4" s="122" t="s">
        <v>63</v>
      </c>
    </row>
    <row r="5" spans="1:38" ht="25.05" customHeight="1" x14ac:dyDescent="0.3">
      <c r="B5" s="12" t="s">
        <v>60</v>
      </c>
      <c r="C5" s="131"/>
      <c r="D5" s="132"/>
      <c r="E5" s="133"/>
      <c r="F5" s="11" t="s">
        <v>33</v>
      </c>
      <c r="G5" s="131"/>
      <c r="H5" s="133"/>
      <c r="I5" s="11" t="s">
        <v>25</v>
      </c>
      <c r="J5" s="131"/>
      <c r="K5" s="133"/>
      <c r="L5" s="1"/>
      <c r="AK5" s="123"/>
    </row>
    <row r="6" spans="1:38" ht="25.05" customHeight="1" thickBot="1" x14ac:dyDescent="0.35">
      <c r="B6" s="12"/>
      <c r="C6" s="8"/>
      <c r="E6" s="8"/>
      <c r="F6" s="11"/>
      <c r="I6" s="11"/>
      <c r="L6" s="1"/>
      <c r="AK6" s="123"/>
    </row>
    <row r="7" spans="1:38" ht="15.75" customHeight="1" x14ac:dyDescent="0.3">
      <c r="B7" s="128" t="s">
        <v>83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30"/>
      <c r="AK7" s="123"/>
    </row>
    <row r="8" spans="1:38" ht="21" customHeight="1" thickBot="1" x14ac:dyDescent="0.35">
      <c r="B8" s="125" t="s">
        <v>67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7"/>
      <c r="AK8" s="124"/>
    </row>
    <row r="9" spans="1:38" ht="38.4" customHeight="1" thickBot="1" x14ac:dyDescent="0.35">
      <c r="B9" s="105" t="s">
        <v>96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AK9" s="75"/>
    </row>
    <row r="10" spans="1:38" ht="14.25" customHeight="1" thickBot="1" x14ac:dyDescent="0.3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AG10" s="63">
        <f>SUM(AG14:AG93)</f>
        <v>0</v>
      </c>
      <c r="AH10" s="14">
        <f>SUM(AH14:AH93)</f>
        <v>0</v>
      </c>
      <c r="AI10" s="15">
        <f>SUM(AI14:AI93)</f>
        <v>0</v>
      </c>
      <c r="AJ10" s="16">
        <f>SUM(AJ14:AJ93)</f>
        <v>0</v>
      </c>
      <c r="AK10" s="17">
        <f>SUM(AK14:AK93)</f>
        <v>0</v>
      </c>
    </row>
    <row r="11" spans="1:38" s="18" customFormat="1" ht="15" customHeight="1" thickBot="1" x14ac:dyDescent="0.35">
      <c r="A11" s="114" t="s">
        <v>14</v>
      </c>
      <c r="B11" s="115"/>
      <c r="C11" s="115"/>
      <c r="D11" s="115"/>
      <c r="E11" s="115"/>
      <c r="F11" s="116"/>
      <c r="G11" s="111" t="s">
        <v>8</v>
      </c>
      <c r="H11" s="112"/>
      <c r="I11" s="112"/>
      <c r="J11" s="112"/>
      <c r="K11" s="112"/>
      <c r="L11" s="113"/>
      <c r="M11" s="108" t="s">
        <v>4</v>
      </c>
      <c r="N11" s="109"/>
      <c r="O11" s="109"/>
      <c r="P11" s="109"/>
      <c r="Q11" s="109"/>
      <c r="R11" s="109"/>
      <c r="S11" s="110"/>
      <c r="T11" s="108" t="s">
        <v>38</v>
      </c>
      <c r="U11" s="109"/>
      <c r="V11" s="109"/>
      <c r="W11" s="109"/>
      <c r="X11" s="109"/>
      <c r="Y11" s="109"/>
      <c r="Z11" s="110"/>
      <c r="AA11" s="117" t="s">
        <v>92</v>
      </c>
      <c r="AB11" s="118"/>
      <c r="AC11" s="118"/>
      <c r="AD11" s="118"/>
      <c r="AE11" s="118"/>
      <c r="AF11" s="118"/>
      <c r="AG11" s="119" t="s">
        <v>56</v>
      </c>
      <c r="AH11" s="120"/>
      <c r="AI11" s="120"/>
      <c r="AJ11" s="120"/>
      <c r="AK11" s="121"/>
      <c r="AL11" s="106" t="s">
        <v>13</v>
      </c>
    </row>
    <row r="12" spans="1:38" s="18" customFormat="1" ht="12.6" thickBot="1" x14ac:dyDescent="0.35">
      <c r="A12" s="19" t="s">
        <v>39</v>
      </c>
      <c r="B12" s="19" t="s">
        <v>0</v>
      </c>
      <c r="C12" s="19" t="s">
        <v>1</v>
      </c>
      <c r="D12" s="19" t="s">
        <v>2</v>
      </c>
      <c r="E12" s="19" t="s">
        <v>3</v>
      </c>
      <c r="F12" s="19" t="s">
        <v>40</v>
      </c>
      <c r="G12" s="20" t="s">
        <v>34</v>
      </c>
      <c r="H12" s="20" t="s">
        <v>9</v>
      </c>
      <c r="I12" s="20" t="s">
        <v>10</v>
      </c>
      <c r="J12" s="20" t="s">
        <v>12</v>
      </c>
      <c r="K12" s="20" t="s">
        <v>52</v>
      </c>
      <c r="L12" s="20" t="s">
        <v>91</v>
      </c>
      <c r="M12" s="21" t="s">
        <v>41</v>
      </c>
      <c r="N12" s="21" t="s">
        <v>42</v>
      </c>
      <c r="O12" s="21" t="s">
        <v>43</v>
      </c>
      <c r="P12" s="21" t="s">
        <v>39</v>
      </c>
      <c r="Q12" s="21" t="s">
        <v>5</v>
      </c>
      <c r="R12" s="21" t="s">
        <v>6</v>
      </c>
      <c r="S12" s="21" t="s">
        <v>7</v>
      </c>
      <c r="T12" s="21" t="s">
        <v>41</v>
      </c>
      <c r="U12" s="21" t="s">
        <v>42</v>
      </c>
      <c r="V12" s="21" t="s">
        <v>43</v>
      </c>
      <c r="W12" s="21" t="s">
        <v>39</v>
      </c>
      <c r="X12" s="21" t="s">
        <v>5</v>
      </c>
      <c r="Y12" s="21" t="s">
        <v>6</v>
      </c>
      <c r="Z12" s="21" t="s">
        <v>7</v>
      </c>
      <c r="AA12" s="62" t="s">
        <v>93</v>
      </c>
      <c r="AB12" s="62" t="s">
        <v>85</v>
      </c>
      <c r="AC12" s="62" t="s">
        <v>84</v>
      </c>
      <c r="AD12" s="62" t="s">
        <v>86</v>
      </c>
      <c r="AE12" s="62" t="s">
        <v>87</v>
      </c>
      <c r="AF12" s="62" t="s">
        <v>94</v>
      </c>
      <c r="AG12" s="69" t="s">
        <v>89</v>
      </c>
      <c r="AH12" s="90" t="s">
        <v>53</v>
      </c>
      <c r="AI12" s="77" t="s">
        <v>54</v>
      </c>
      <c r="AJ12" s="73" t="s">
        <v>8</v>
      </c>
      <c r="AK12" s="70" t="s">
        <v>55</v>
      </c>
      <c r="AL12" s="107"/>
    </row>
    <row r="13" spans="1:38" s="33" customFormat="1" ht="12.6" thickBot="1" x14ac:dyDescent="0.35">
      <c r="A13" s="22">
        <v>0</v>
      </c>
      <c r="B13" s="23" t="s">
        <v>81</v>
      </c>
      <c r="C13" s="23" t="s">
        <v>80</v>
      </c>
      <c r="D13" s="24" t="s">
        <v>17</v>
      </c>
      <c r="E13" s="23" t="s">
        <v>19</v>
      </c>
      <c r="F13" s="24">
        <v>70</v>
      </c>
      <c r="G13" s="26" t="s">
        <v>50</v>
      </c>
      <c r="H13" s="26">
        <v>45808</v>
      </c>
      <c r="I13" s="26">
        <v>45812</v>
      </c>
      <c r="J13" s="72">
        <f>I13-H13</f>
        <v>4</v>
      </c>
      <c r="K13" s="25"/>
      <c r="L13" s="27" t="s">
        <v>47</v>
      </c>
      <c r="M13" s="28" t="s">
        <v>28</v>
      </c>
      <c r="N13" s="29">
        <v>45808</v>
      </c>
      <c r="O13" s="30">
        <v>0.46875</v>
      </c>
      <c r="P13" s="28" t="s">
        <v>74</v>
      </c>
      <c r="Q13" s="28" t="s">
        <v>75</v>
      </c>
      <c r="R13" s="28" t="s">
        <v>57</v>
      </c>
      <c r="S13" s="31" t="s">
        <v>79</v>
      </c>
      <c r="T13" s="28" t="s">
        <v>29</v>
      </c>
      <c r="U13" s="29">
        <v>45812</v>
      </c>
      <c r="V13" s="30">
        <v>0.41666666666666669</v>
      </c>
      <c r="W13" s="28" t="s">
        <v>58</v>
      </c>
      <c r="X13" s="28" t="s">
        <v>65</v>
      </c>
      <c r="Y13" s="28" t="s">
        <v>66</v>
      </c>
      <c r="Z13" s="31" t="s">
        <v>32</v>
      </c>
      <c r="AA13" s="64">
        <v>1</v>
      </c>
      <c r="AB13" s="65">
        <v>1</v>
      </c>
      <c r="AC13" s="65">
        <v>1</v>
      </c>
      <c r="AD13" s="65">
        <v>1</v>
      </c>
      <c r="AE13" s="65">
        <v>1</v>
      </c>
      <c r="AF13" s="65">
        <v>1</v>
      </c>
      <c r="AG13" s="68">
        <f>IF(SUM(AA13:AF13)*Data!$R$5=0,"",SUM(AA13:AF13)*Data!$R$5)</f>
        <v>150</v>
      </c>
      <c r="AH13" s="76">
        <f>IF(E13&lt;&gt;"",VLOOKUP(E13,Data!$B$5:C9,2,),"")</f>
        <v>25</v>
      </c>
      <c r="AI13" s="56">
        <f>IF(S13&lt;&gt;"",VLOOKUP(S13,Data!$G$5:$H$9,2,)+VLOOKUP(Z13,Data!$G$5:$H$9,2,),"")</f>
        <v>55</v>
      </c>
      <c r="AJ13" s="91">
        <f>IF(G13&lt;&gt;"",(VLOOKUP(G13,Data!$I$5:$J$16,2,)*J13)+(VLOOKUP(L13,Data!$O$5:$P$6,2,)*J13),"")</f>
        <v>720</v>
      </c>
      <c r="AK13" s="89">
        <f t="shared" ref="AK13:AK44" si="0">IF(B13&lt;&gt;"",AG13+AH13+AI13+AJ13,"")</f>
        <v>950</v>
      </c>
      <c r="AL13" s="32" t="s">
        <v>59</v>
      </c>
    </row>
    <row r="14" spans="1:38" x14ac:dyDescent="0.3">
      <c r="A14" s="34">
        <v>1</v>
      </c>
      <c r="B14" s="3"/>
      <c r="C14" s="4"/>
      <c r="D14" s="36"/>
      <c r="E14" s="4"/>
      <c r="F14" s="36"/>
      <c r="G14" s="38"/>
      <c r="H14" s="38"/>
      <c r="I14" s="38"/>
      <c r="J14" s="35">
        <f>I14-H14</f>
        <v>0</v>
      </c>
      <c r="K14" s="37"/>
      <c r="L14" s="44"/>
      <c r="M14" s="45"/>
      <c r="N14" s="46"/>
      <c r="O14" s="47"/>
      <c r="P14" s="45"/>
      <c r="Q14" s="45"/>
      <c r="R14" s="45"/>
      <c r="S14" s="48"/>
      <c r="T14" s="45"/>
      <c r="U14" s="46"/>
      <c r="V14" s="47"/>
      <c r="W14" s="45"/>
      <c r="X14" s="45"/>
      <c r="Y14" s="45"/>
      <c r="Z14" s="48"/>
      <c r="AA14" s="66"/>
      <c r="AB14" s="66"/>
      <c r="AC14" s="66"/>
      <c r="AD14" s="66"/>
      <c r="AE14" s="66"/>
      <c r="AF14" s="67"/>
      <c r="AG14" s="78" t="str">
        <f>IF(SUM(AA14:AF14)*Data!$R$5=0,"",SUM(AA14:AF14)*Data!$R$5)</f>
        <v/>
      </c>
      <c r="AH14" s="92" t="str">
        <f>IF(E14&lt;&gt;"",VLOOKUP(E14,Data!$B$5:C10,2,),"")</f>
        <v/>
      </c>
      <c r="AI14" s="93" t="str">
        <f>IF(S14&lt;&gt;"",VLOOKUP(S14,Data!$G$5:$H$9,2,)+VLOOKUP(Z14,Data!$G$5:$H$9,2,),"")</f>
        <v/>
      </c>
      <c r="AJ14" s="94" t="str">
        <f>IF(G14&lt;&gt;"",(VLOOKUP(G14,Data!$I$5:$J$16,2,)*J14)+(VLOOKUP(L14,Data!$O$5:$P$6,2,)*J14),"")</f>
        <v/>
      </c>
      <c r="AK14" s="95" t="str">
        <f t="shared" si="0"/>
        <v/>
      </c>
      <c r="AL14" s="96"/>
    </row>
    <row r="15" spans="1:38" x14ac:dyDescent="0.3">
      <c r="A15" s="34">
        <v>2</v>
      </c>
      <c r="B15" s="5"/>
      <c r="C15" s="2"/>
      <c r="D15" s="39"/>
      <c r="E15" s="2"/>
      <c r="F15" s="39"/>
      <c r="G15" s="40"/>
      <c r="H15" s="41"/>
      <c r="I15" s="41"/>
      <c r="J15" s="71">
        <f t="shared" ref="J15:J78" si="1">I15-H15</f>
        <v>0</v>
      </c>
      <c r="K15" s="49"/>
      <c r="L15" s="50"/>
      <c r="M15" s="51"/>
      <c r="N15" s="52"/>
      <c r="O15" s="53"/>
      <c r="P15" s="51"/>
      <c r="Q15" s="51"/>
      <c r="R15" s="51"/>
      <c r="S15" s="54"/>
      <c r="T15" s="51"/>
      <c r="U15" s="52"/>
      <c r="V15" s="53"/>
      <c r="W15" s="51"/>
      <c r="X15" s="51"/>
      <c r="Y15" s="51"/>
      <c r="Z15" s="54"/>
      <c r="AA15" s="66"/>
      <c r="AB15" s="66"/>
      <c r="AC15" s="66"/>
      <c r="AD15" s="66"/>
      <c r="AE15" s="66"/>
      <c r="AF15" s="67"/>
      <c r="AG15" s="78" t="str">
        <f>IF(SUM(AA15:AF15)*Data!$R$5=0,"",SUM(AA15:AF15)*Data!$R$5)</f>
        <v/>
      </c>
      <c r="AH15" s="97" t="str">
        <f>IF(E15&lt;&gt;"",VLOOKUP(E15,Data!$B$5:C11,2,),"")</f>
        <v/>
      </c>
      <c r="AI15" s="98" t="str">
        <f>IF(S15&lt;&gt;"",VLOOKUP(S15,Data!$G$5:$H$9,2,)+VLOOKUP(Z15,Data!$G$5:$H$9,2,),"")</f>
        <v/>
      </c>
      <c r="AJ15" s="99" t="str">
        <f>IF(G15&lt;&gt;"",(VLOOKUP(G15,Data!$I$5:$J$16,2,)*J15)+(VLOOKUP(L15,Data!$O$5:$P$6,2,)*J15),"")</f>
        <v/>
      </c>
      <c r="AK15" s="100" t="str">
        <f t="shared" si="0"/>
        <v/>
      </c>
      <c r="AL15" s="96"/>
    </row>
    <row r="16" spans="1:38" x14ac:dyDescent="0.3">
      <c r="A16" s="34">
        <v>3</v>
      </c>
      <c r="B16" s="5"/>
      <c r="C16" s="2"/>
      <c r="D16" s="39"/>
      <c r="E16" s="2"/>
      <c r="F16" s="39"/>
      <c r="G16" s="40"/>
      <c r="H16" s="41"/>
      <c r="I16" s="41"/>
      <c r="J16" s="71">
        <f t="shared" si="1"/>
        <v>0</v>
      </c>
      <c r="K16" s="49"/>
      <c r="L16" s="50"/>
      <c r="M16" s="51"/>
      <c r="N16" s="52"/>
      <c r="O16" s="53"/>
      <c r="P16" s="51"/>
      <c r="Q16" s="51"/>
      <c r="R16" s="51"/>
      <c r="S16" s="54"/>
      <c r="T16" s="51"/>
      <c r="U16" s="52"/>
      <c r="V16" s="53"/>
      <c r="W16" s="51"/>
      <c r="X16" s="51"/>
      <c r="Y16" s="51"/>
      <c r="Z16" s="54"/>
      <c r="AA16" s="66"/>
      <c r="AB16" s="66"/>
      <c r="AC16" s="66"/>
      <c r="AD16" s="66"/>
      <c r="AE16" s="66"/>
      <c r="AF16" s="67"/>
      <c r="AG16" s="78" t="str">
        <f>IF(SUM(AA16:AF16)*Data!$R$5=0,"",SUM(AA16:AF16)*Data!$R$5)</f>
        <v/>
      </c>
      <c r="AH16" s="97" t="str">
        <f>IF(E16&lt;&gt;"",VLOOKUP(E16,Data!$B$5:C12,2,),"")</f>
        <v/>
      </c>
      <c r="AI16" s="98" t="str">
        <f>IF(S16&lt;&gt;"",VLOOKUP(S16,Data!$G$5:$H$9,2,)+VLOOKUP(Z16,Data!$G$5:$H$9,2,),"")</f>
        <v/>
      </c>
      <c r="AJ16" s="99" t="str">
        <f>IF(G16&lt;&gt;"",(VLOOKUP(G16,Data!$I$5:$J$16,2,)*J16)+(VLOOKUP(L16,Data!$O$5:$P$6,2,)*J16),"")</f>
        <v/>
      </c>
      <c r="AK16" s="100" t="str">
        <f t="shared" si="0"/>
        <v/>
      </c>
      <c r="AL16" s="96"/>
    </row>
    <row r="17" spans="1:38" x14ac:dyDescent="0.3">
      <c r="A17" s="34">
        <v>4</v>
      </c>
      <c r="B17" s="5"/>
      <c r="C17" s="2"/>
      <c r="D17" s="39"/>
      <c r="E17" s="2"/>
      <c r="F17" s="39"/>
      <c r="G17" s="40"/>
      <c r="H17" s="41"/>
      <c r="I17" s="41"/>
      <c r="J17" s="71">
        <f t="shared" si="1"/>
        <v>0</v>
      </c>
      <c r="K17" s="49"/>
      <c r="L17" s="50"/>
      <c r="M17" s="51"/>
      <c r="N17" s="52"/>
      <c r="O17" s="53"/>
      <c r="P17" s="51"/>
      <c r="Q17" s="51"/>
      <c r="R17" s="51"/>
      <c r="S17" s="54"/>
      <c r="T17" s="51"/>
      <c r="U17" s="52"/>
      <c r="V17" s="53"/>
      <c r="W17" s="51"/>
      <c r="X17" s="51"/>
      <c r="Y17" s="51"/>
      <c r="Z17" s="54"/>
      <c r="AA17" s="66"/>
      <c r="AB17" s="66"/>
      <c r="AC17" s="66"/>
      <c r="AD17" s="66"/>
      <c r="AE17" s="66"/>
      <c r="AF17" s="67"/>
      <c r="AG17" s="78" t="str">
        <f>IF(SUM(AA17:AF17)*Data!$R$5=0,"",SUM(AA17:AF17)*Data!$R$5)</f>
        <v/>
      </c>
      <c r="AH17" s="97" t="str">
        <f>IF(E17&lt;&gt;"",VLOOKUP(E17,Data!$B$5:C13,2,),"")</f>
        <v/>
      </c>
      <c r="AI17" s="98" t="str">
        <f>IF(S17&lt;&gt;"",VLOOKUP(S17,Data!$G$5:$H$9,2,)+VLOOKUP(Z17,Data!$G$5:$H$9,2,),"")</f>
        <v/>
      </c>
      <c r="AJ17" s="99" t="str">
        <f>IF(G17&lt;&gt;"",(VLOOKUP(G17,Data!$I$5:$J$16,2,)*J17)+(VLOOKUP(L17,Data!$O$5:$P$6,2,)*J17),"")</f>
        <v/>
      </c>
      <c r="AK17" s="100" t="str">
        <f t="shared" si="0"/>
        <v/>
      </c>
      <c r="AL17" s="96"/>
    </row>
    <row r="18" spans="1:38" x14ac:dyDescent="0.3">
      <c r="A18" s="34">
        <v>5</v>
      </c>
      <c r="B18" s="5"/>
      <c r="C18" s="2"/>
      <c r="D18" s="39"/>
      <c r="E18" s="2"/>
      <c r="F18" s="39"/>
      <c r="G18" s="40"/>
      <c r="H18" s="41"/>
      <c r="I18" s="41"/>
      <c r="J18" s="71">
        <f t="shared" si="1"/>
        <v>0</v>
      </c>
      <c r="K18" s="49"/>
      <c r="L18" s="50"/>
      <c r="M18" s="51"/>
      <c r="N18" s="52"/>
      <c r="O18" s="53"/>
      <c r="P18" s="51"/>
      <c r="Q18" s="51"/>
      <c r="R18" s="51"/>
      <c r="S18" s="54"/>
      <c r="T18" s="51"/>
      <c r="U18" s="52"/>
      <c r="V18" s="53"/>
      <c r="W18" s="51"/>
      <c r="X18" s="51"/>
      <c r="Y18" s="51"/>
      <c r="Z18" s="54"/>
      <c r="AA18" s="66"/>
      <c r="AB18" s="66"/>
      <c r="AC18" s="66"/>
      <c r="AD18" s="66"/>
      <c r="AE18" s="66"/>
      <c r="AF18" s="67"/>
      <c r="AG18" s="78" t="str">
        <f>IF(SUM(AA18:AF18)*Data!$R$5=0,"",SUM(AA18:AF18)*Data!$R$5)</f>
        <v/>
      </c>
      <c r="AH18" s="97" t="str">
        <f>IF(E18&lt;&gt;"",VLOOKUP(E18,Data!$B$5:C14,2,),"")</f>
        <v/>
      </c>
      <c r="AI18" s="98" t="str">
        <f>IF(S18&lt;&gt;"",VLOOKUP(S18,Data!$G$5:$H$9,2,)+VLOOKUP(Z18,Data!$G$5:$H$9,2,),"")</f>
        <v/>
      </c>
      <c r="AJ18" s="99" t="str">
        <f>IF(G18&lt;&gt;"",(VLOOKUP(G18,Data!$I$5:$J$16,2,)*J18)+(VLOOKUP(L18,Data!$O$5:$P$6,2,)*J18),"")</f>
        <v/>
      </c>
      <c r="AK18" s="100" t="str">
        <f t="shared" si="0"/>
        <v/>
      </c>
      <c r="AL18" s="96"/>
    </row>
    <row r="19" spans="1:38" x14ac:dyDescent="0.3">
      <c r="A19" s="34">
        <v>6</v>
      </c>
      <c r="B19" s="5"/>
      <c r="C19" s="2"/>
      <c r="D19" s="39"/>
      <c r="E19" s="2"/>
      <c r="F19" s="39"/>
      <c r="G19" s="40"/>
      <c r="H19" s="41"/>
      <c r="I19" s="41"/>
      <c r="J19" s="71">
        <f t="shared" si="1"/>
        <v>0</v>
      </c>
      <c r="K19" s="49"/>
      <c r="L19" s="50"/>
      <c r="M19" s="51"/>
      <c r="N19" s="52"/>
      <c r="O19" s="53"/>
      <c r="P19" s="51"/>
      <c r="Q19" s="51"/>
      <c r="R19" s="51"/>
      <c r="S19" s="54"/>
      <c r="T19" s="51"/>
      <c r="U19" s="52"/>
      <c r="V19" s="53"/>
      <c r="W19" s="51"/>
      <c r="X19" s="51"/>
      <c r="Y19" s="51"/>
      <c r="Z19" s="54"/>
      <c r="AA19" s="66"/>
      <c r="AB19" s="66"/>
      <c r="AC19" s="66"/>
      <c r="AD19" s="66"/>
      <c r="AE19" s="66"/>
      <c r="AF19" s="67"/>
      <c r="AG19" s="78" t="str">
        <f>IF(SUM(AA19:AF19)*Data!$R$5=0,"",SUM(AA19:AF19)*Data!$R$5)</f>
        <v/>
      </c>
      <c r="AH19" s="97" t="str">
        <f>IF(E19&lt;&gt;"",VLOOKUP(E19,Data!$B$5:C15,2,),"")</f>
        <v/>
      </c>
      <c r="AI19" s="98" t="str">
        <f>IF(S19&lt;&gt;"",VLOOKUP(S19,Data!$G$5:$H$9,2,)+VLOOKUP(Z19,Data!$G$5:$H$9,2,),"")</f>
        <v/>
      </c>
      <c r="AJ19" s="99" t="str">
        <f>IF(G19&lt;&gt;"",(VLOOKUP(G19,Data!$I$5:$J$16,2,)*J19)+(VLOOKUP(L19,Data!$O$5:$P$6,2,)*J19),"")</f>
        <v/>
      </c>
      <c r="AK19" s="100" t="str">
        <f t="shared" si="0"/>
        <v/>
      </c>
      <c r="AL19" s="96"/>
    </row>
    <row r="20" spans="1:38" x14ac:dyDescent="0.3">
      <c r="A20" s="34">
        <v>7</v>
      </c>
      <c r="B20" s="5"/>
      <c r="C20" s="2"/>
      <c r="D20" s="39"/>
      <c r="E20" s="2"/>
      <c r="F20" s="39"/>
      <c r="G20" s="40"/>
      <c r="H20" s="41"/>
      <c r="I20" s="41"/>
      <c r="J20" s="71">
        <f t="shared" si="1"/>
        <v>0</v>
      </c>
      <c r="K20" s="49"/>
      <c r="L20" s="50"/>
      <c r="M20" s="51"/>
      <c r="N20" s="52"/>
      <c r="O20" s="53"/>
      <c r="P20" s="51"/>
      <c r="Q20" s="51"/>
      <c r="R20" s="51"/>
      <c r="S20" s="54"/>
      <c r="T20" s="51"/>
      <c r="U20" s="52"/>
      <c r="V20" s="53"/>
      <c r="W20" s="51"/>
      <c r="X20" s="51"/>
      <c r="Y20" s="51"/>
      <c r="Z20" s="54"/>
      <c r="AA20" s="66"/>
      <c r="AB20" s="66"/>
      <c r="AC20" s="66"/>
      <c r="AD20" s="66"/>
      <c r="AE20" s="66"/>
      <c r="AF20" s="67"/>
      <c r="AG20" s="78" t="str">
        <f>IF(SUM(AA20:AF20)*Data!$R$5=0,"",SUM(AA20:AF20)*Data!$R$5)</f>
        <v/>
      </c>
      <c r="AH20" s="97" t="str">
        <f>IF(E20&lt;&gt;"",VLOOKUP(E20,Data!$B$5:C16,2,),"")</f>
        <v/>
      </c>
      <c r="AI20" s="98" t="str">
        <f>IF(S20&lt;&gt;"",VLOOKUP(S20,Data!$G$5:$H$9,2,)+VLOOKUP(Z20,Data!$G$5:$H$9,2,),"")</f>
        <v/>
      </c>
      <c r="AJ20" s="99" t="str">
        <f>IF(G20&lt;&gt;"",(VLOOKUP(G20,Data!$I$5:$J$16,2,)*J20)+(VLOOKUP(L20,Data!$O$5:$P$6,2,)*J20),"")</f>
        <v/>
      </c>
      <c r="AK20" s="100" t="str">
        <f t="shared" si="0"/>
        <v/>
      </c>
      <c r="AL20" s="96"/>
    </row>
    <row r="21" spans="1:38" x14ac:dyDescent="0.3">
      <c r="A21" s="34">
        <v>8</v>
      </c>
      <c r="B21" s="5"/>
      <c r="C21" s="2"/>
      <c r="D21" s="39"/>
      <c r="E21" s="2"/>
      <c r="F21" s="39"/>
      <c r="G21" s="40"/>
      <c r="H21" s="41"/>
      <c r="I21" s="41"/>
      <c r="J21" s="71">
        <f t="shared" si="1"/>
        <v>0</v>
      </c>
      <c r="K21" s="49"/>
      <c r="L21" s="50"/>
      <c r="M21" s="51"/>
      <c r="N21" s="52"/>
      <c r="O21" s="53"/>
      <c r="P21" s="51"/>
      <c r="Q21" s="51"/>
      <c r="R21" s="51"/>
      <c r="S21" s="54"/>
      <c r="T21" s="51"/>
      <c r="U21" s="52"/>
      <c r="V21" s="53"/>
      <c r="W21" s="51"/>
      <c r="X21" s="51"/>
      <c r="Y21" s="51"/>
      <c r="Z21" s="54"/>
      <c r="AA21" s="66"/>
      <c r="AB21" s="66"/>
      <c r="AC21" s="66"/>
      <c r="AD21" s="66"/>
      <c r="AE21" s="66"/>
      <c r="AF21" s="67"/>
      <c r="AG21" s="78" t="str">
        <f>IF(SUM(AA21:AF21)*Data!$R$5=0,"",SUM(AA21:AF21)*Data!$R$5)</f>
        <v/>
      </c>
      <c r="AH21" s="97" t="str">
        <f>IF(E21&lt;&gt;"",VLOOKUP(E21,Data!$B$5:C17,2,),"")</f>
        <v/>
      </c>
      <c r="AI21" s="98" t="str">
        <f>IF(S21&lt;&gt;"",VLOOKUP(S21,Data!$G$5:$H$9,2,)+VLOOKUP(Z21,Data!$G$5:$H$9,2,),"")</f>
        <v/>
      </c>
      <c r="AJ21" s="99" t="str">
        <f>IF(G21&lt;&gt;"",(VLOOKUP(G21,Data!$I$5:$J$16,2,)*J21)+(VLOOKUP(L21,Data!$O$5:$P$6,2,)*J21),"")</f>
        <v/>
      </c>
      <c r="AK21" s="100" t="str">
        <f t="shared" si="0"/>
        <v/>
      </c>
      <c r="AL21" s="96"/>
    </row>
    <row r="22" spans="1:38" x14ac:dyDescent="0.3">
      <c r="A22" s="34">
        <v>9</v>
      </c>
      <c r="B22" s="5"/>
      <c r="C22" s="2"/>
      <c r="D22" s="39"/>
      <c r="E22" s="2"/>
      <c r="F22" s="39"/>
      <c r="G22" s="40"/>
      <c r="H22" s="41"/>
      <c r="I22" s="41"/>
      <c r="J22" s="71">
        <f t="shared" si="1"/>
        <v>0</v>
      </c>
      <c r="K22" s="49"/>
      <c r="L22" s="50"/>
      <c r="M22" s="51"/>
      <c r="N22" s="52"/>
      <c r="O22" s="53"/>
      <c r="P22" s="51"/>
      <c r="Q22" s="51"/>
      <c r="R22" s="51"/>
      <c r="S22" s="54"/>
      <c r="T22" s="51"/>
      <c r="U22" s="52"/>
      <c r="V22" s="53"/>
      <c r="W22" s="51"/>
      <c r="X22" s="51"/>
      <c r="Y22" s="51"/>
      <c r="Z22" s="54"/>
      <c r="AA22" s="66"/>
      <c r="AB22" s="66"/>
      <c r="AC22" s="66"/>
      <c r="AD22" s="66"/>
      <c r="AE22" s="66"/>
      <c r="AF22" s="67"/>
      <c r="AG22" s="78" t="str">
        <f>IF(SUM(AA22:AF22)*Data!$R$5=0,"",SUM(AA22:AF22)*Data!$R$5)</f>
        <v/>
      </c>
      <c r="AH22" s="97" t="str">
        <f>IF(E22&lt;&gt;"",VLOOKUP(E22,Data!$B$5:C18,2,),"")</f>
        <v/>
      </c>
      <c r="AI22" s="98" t="str">
        <f>IF(S22&lt;&gt;"",VLOOKUP(S22,Data!$G$5:$H$9,2,)+VLOOKUP(Z22,Data!$G$5:$H$9,2,),"")</f>
        <v/>
      </c>
      <c r="AJ22" s="99" t="str">
        <f>IF(G22&lt;&gt;"",(VLOOKUP(G22,Data!$I$5:$J$16,2,)*J22)+(VLOOKUP(L22,Data!$O$5:$P$6,2,)*J22),"")</f>
        <v/>
      </c>
      <c r="AK22" s="100" t="str">
        <f t="shared" si="0"/>
        <v/>
      </c>
      <c r="AL22" s="96"/>
    </row>
    <row r="23" spans="1:38" x14ac:dyDescent="0.3">
      <c r="A23" s="34">
        <v>10</v>
      </c>
      <c r="B23" s="5"/>
      <c r="C23" s="2"/>
      <c r="D23" s="39"/>
      <c r="E23" s="2"/>
      <c r="F23" s="39"/>
      <c r="G23" s="40"/>
      <c r="H23" s="41"/>
      <c r="I23" s="41"/>
      <c r="J23" s="71">
        <f t="shared" si="1"/>
        <v>0</v>
      </c>
      <c r="K23" s="49"/>
      <c r="L23" s="50"/>
      <c r="M23" s="51"/>
      <c r="N23" s="52"/>
      <c r="O23" s="53"/>
      <c r="P23" s="51"/>
      <c r="Q23" s="51"/>
      <c r="R23" s="51"/>
      <c r="S23" s="54"/>
      <c r="T23" s="51"/>
      <c r="U23" s="52"/>
      <c r="V23" s="53"/>
      <c r="W23" s="51"/>
      <c r="X23" s="51"/>
      <c r="Y23" s="51"/>
      <c r="Z23" s="54"/>
      <c r="AA23" s="66"/>
      <c r="AB23" s="66"/>
      <c r="AC23" s="66"/>
      <c r="AD23" s="66"/>
      <c r="AE23" s="66"/>
      <c r="AF23" s="67"/>
      <c r="AG23" s="78" t="str">
        <f>IF(SUM(AA23:AF23)*Data!$R$5=0,"",SUM(AA23:AF23)*Data!$R$5)</f>
        <v/>
      </c>
      <c r="AH23" s="97" t="str">
        <f>IF(E23&lt;&gt;"",VLOOKUP(E23,Data!$B$5:C19,2,),"")</f>
        <v/>
      </c>
      <c r="AI23" s="98" t="str">
        <f>IF(S23&lt;&gt;"",VLOOKUP(S23,Data!$G$5:$H$9,2,)+VLOOKUP(Z23,Data!$G$5:$H$9,2,),"")</f>
        <v/>
      </c>
      <c r="AJ23" s="99" t="str">
        <f>IF(G23&lt;&gt;"",(VLOOKUP(G23,Data!$I$5:$J$16,2,)*J23)+(VLOOKUP(L23,Data!$O$5:$P$6,2,)*J23),"")</f>
        <v/>
      </c>
      <c r="AK23" s="100" t="str">
        <f t="shared" si="0"/>
        <v/>
      </c>
      <c r="AL23" s="96"/>
    </row>
    <row r="24" spans="1:38" x14ac:dyDescent="0.3">
      <c r="A24" s="34">
        <v>11</v>
      </c>
      <c r="B24" s="5"/>
      <c r="C24" s="2"/>
      <c r="D24" s="39"/>
      <c r="E24" s="2"/>
      <c r="F24" s="39"/>
      <c r="G24" s="40"/>
      <c r="H24" s="41"/>
      <c r="I24" s="41"/>
      <c r="J24" s="71">
        <f t="shared" si="1"/>
        <v>0</v>
      </c>
      <c r="K24" s="49"/>
      <c r="L24" s="50"/>
      <c r="M24" s="51"/>
      <c r="N24" s="52"/>
      <c r="O24" s="53"/>
      <c r="P24" s="51"/>
      <c r="Q24" s="51"/>
      <c r="R24" s="51"/>
      <c r="S24" s="54"/>
      <c r="T24" s="51"/>
      <c r="U24" s="52"/>
      <c r="V24" s="53"/>
      <c r="W24" s="51"/>
      <c r="X24" s="51"/>
      <c r="Y24" s="51"/>
      <c r="Z24" s="54"/>
      <c r="AA24" s="66"/>
      <c r="AB24" s="66"/>
      <c r="AC24" s="66"/>
      <c r="AD24" s="66"/>
      <c r="AE24" s="66"/>
      <c r="AF24" s="67"/>
      <c r="AG24" s="78" t="str">
        <f>IF(SUM(AA24:AF24)*Data!$R$5=0,"",SUM(AA24:AF24)*Data!$R$5)</f>
        <v/>
      </c>
      <c r="AH24" s="97" t="str">
        <f>IF(E24&lt;&gt;"",VLOOKUP(E24,Data!$B$5:C20,2,),"")</f>
        <v/>
      </c>
      <c r="AI24" s="98" t="str">
        <f>IF(S24&lt;&gt;"",VLOOKUP(S24,Data!$G$5:$H$9,2,)+VLOOKUP(Z24,Data!$G$5:$H$9,2,),"")</f>
        <v/>
      </c>
      <c r="AJ24" s="99" t="str">
        <f>IF(G24&lt;&gt;"",(VLOOKUP(G24,Data!$I$5:$J$16,2,)*J24)+(VLOOKUP(L24,Data!$O$5:$P$6,2,)*J24),"")</f>
        <v/>
      </c>
      <c r="AK24" s="100" t="str">
        <f t="shared" si="0"/>
        <v/>
      </c>
      <c r="AL24" s="96"/>
    </row>
    <row r="25" spans="1:38" x14ac:dyDescent="0.3">
      <c r="A25" s="34">
        <v>12</v>
      </c>
      <c r="B25" s="5"/>
      <c r="C25" s="2"/>
      <c r="D25" s="39"/>
      <c r="E25" s="2"/>
      <c r="F25" s="39"/>
      <c r="G25" s="40"/>
      <c r="H25" s="41"/>
      <c r="I25" s="41"/>
      <c r="J25" s="71">
        <f t="shared" si="1"/>
        <v>0</v>
      </c>
      <c r="K25" s="49"/>
      <c r="L25" s="50"/>
      <c r="M25" s="51"/>
      <c r="N25" s="52"/>
      <c r="O25" s="53"/>
      <c r="P25" s="51"/>
      <c r="Q25" s="51"/>
      <c r="R25" s="51"/>
      <c r="S25" s="54"/>
      <c r="T25" s="51"/>
      <c r="U25" s="52"/>
      <c r="V25" s="53"/>
      <c r="W25" s="51"/>
      <c r="X25" s="51"/>
      <c r="Y25" s="51"/>
      <c r="Z25" s="54"/>
      <c r="AA25" s="66"/>
      <c r="AB25" s="66"/>
      <c r="AC25" s="66"/>
      <c r="AD25" s="66"/>
      <c r="AE25" s="66"/>
      <c r="AF25" s="67"/>
      <c r="AG25" s="78" t="str">
        <f>IF(SUM(AA25:AF25)*Data!$R$5=0,"",SUM(AA25:AF25)*Data!$R$5)</f>
        <v/>
      </c>
      <c r="AH25" s="97" t="str">
        <f>IF(E25&lt;&gt;"",VLOOKUP(E25,Data!$B$5:C21,2,),"")</f>
        <v/>
      </c>
      <c r="AI25" s="98" t="str">
        <f>IF(S25&lt;&gt;"",VLOOKUP(S25,Data!$G$5:$H$9,2,)+VLOOKUP(Z25,Data!$G$5:$H$9,2,),"")</f>
        <v/>
      </c>
      <c r="AJ25" s="99" t="str">
        <f>IF(G25&lt;&gt;"",(VLOOKUP(G25,Data!$I$5:$J$16,2,)*J25)+(VLOOKUP(L25,Data!$O$5:$P$6,2,)*J25),"")</f>
        <v/>
      </c>
      <c r="AK25" s="100" t="str">
        <f t="shared" si="0"/>
        <v/>
      </c>
      <c r="AL25" s="96"/>
    </row>
    <row r="26" spans="1:38" x14ac:dyDescent="0.3">
      <c r="A26" s="34">
        <v>13</v>
      </c>
      <c r="B26" s="5"/>
      <c r="C26" s="2"/>
      <c r="D26" s="39"/>
      <c r="E26" s="2"/>
      <c r="F26" s="39"/>
      <c r="G26" s="40"/>
      <c r="H26" s="41"/>
      <c r="I26" s="41"/>
      <c r="J26" s="71">
        <f t="shared" si="1"/>
        <v>0</v>
      </c>
      <c r="K26" s="49"/>
      <c r="L26" s="50"/>
      <c r="M26" s="51"/>
      <c r="N26" s="52"/>
      <c r="O26" s="53"/>
      <c r="P26" s="51"/>
      <c r="Q26" s="51"/>
      <c r="R26" s="51"/>
      <c r="S26" s="54"/>
      <c r="T26" s="51"/>
      <c r="U26" s="52"/>
      <c r="V26" s="53"/>
      <c r="W26" s="51"/>
      <c r="X26" s="51"/>
      <c r="Y26" s="51"/>
      <c r="Z26" s="54"/>
      <c r="AA26" s="66"/>
      <c r="AB26" s="66"/>
      <c r="AC26" s="66"/>
      <c r="AD26" s="66"/>
      <c r="AE26" s="66"/>
      <c r="AF26" s="67"/>
      <c r="AG26" s="78" t="str">
        <f>IF(SUM(AA26:AF26)*Data!$R$5=0,"",SUM(AA26:AF26)*Data!$R$5)</f>
        <v/>
      </c>
      <c r="AH26" s="97" t="str">
        <f>IF(E26&lt;&gt;"",VLOOKUP(E26,Data!$B$5:C22,2,),"")</f>
        <v/>
      </c>
      <c r="AI26" s="98" t="str">
        <f>IF(S26&lt;&gt;"",VLOOKUP(S26,Data!$G$5:$H$9,2,)+VLOOKUP(Z26,Data!$G$5:$H$9,2,),"")</f>
        <v/>
      </c>
      <c r="AJ26" s="99" t="str">
        <f>IF(G26&lt;&gt;"",(VLOOKUP(G26,Data!$I$5:$J$16,2,)*J26)+(VLOOKUP(L26,Data!$O$5:$P$6,2,)*J26),"")</f>
        <v/>
      </c>
      <c r="AK26" s="100" t="str">
        <f t="shared" si="0"/>
        <v/>
      </c>
      <c r="AL26" s="96"/>
    </row>
    <row r="27" spans="1:38" x14ac:dyDescent="0.3">
      <c r="A27" s="34">
        <v>14</v>
      </c>
      <c r="B27" s="5"/>
      <c r="C27" s="2"/>
      <c r="D27" s="39"/>
      <c r="E27" s="2"/>
      <c r="F27" s="39"/>
      <c r="G27" s="40"/>
      <c r="H27" s="41"/>
      <c r="I27" s="41"/>
      <c r="J27" s="71">
        <f t="shared" si="1"/>
        <v>0</v>
      </c>
      <c r="K27" s="49"/>
      <c r="L27" s="50"/>
      <c r="M27" s="51"/>
      <c r="N27" s="52"/>
      <c r="O27" s="53"/>
      <c r="P27" s="51"/>
      <c r="Q27" s="51"/>
      <c r="R27" s="51"/>
      <c r="S27" s="54"/>
      <c r="T27" s="51"/>
      <c r="U27" s="52"/>
      <c r="V27" s="53"/>
      <c r="W27" s="51"/>
      <c r="X27" s="51"/>
      <c r="Y27" s="51"/>
      <c r="Z27" s="54"/>
      <c r="AA27" s="66"/>
      <c r="AB27" s="66"/>
      <c r="AC27" s="66"/>
      <c r="AD27" s="66"/>
      <c r="AE27" s="66"/>
      <c r="AF27" s="67"/>
      <c r="AG27" s="78" t="str">
        <f>IF(SUM(AA27:AF27)*Data!$R$5=0,"",SUM(AA27:AF27)*Data!$R$5)</f>
        <v/>
      </c>
      <c r="AH27" s="97" t="str">
        <f>IF(E27&lt;&gt;"",VLOOKUP(E27,Data!$B$5:C23,2,),"")</f>
        <v/>
      </c>
      <c r="AI27" s="98" t="str">
        <f>IF(S27&lt;&gt;"",VLOOKUP(S27,Data!$G$5:$H$9,2,)+VLOOKUP(Z27,Data!$G$5:$H$9,2,),"")</f>
        <v/>
      </c>
      <c r="AJ27" s="99" t="str">
        <f>IF(G27&lt;&gt;"",(VLOOKUP(G27,Data!$I$5:$J$16,2,)*J27)+(VLOOKUP(L27,Data!$O$5:$P$6,2,)*J27),"")</f>
        <v/>
      </c>
      <c r="AK27" s="100" t="str">
        <f t="shared" si="0"/>
        <v/>
      </c>
      <c r="AL27" s="96"/>
    </row>
    <row r="28" spans="1:38" x14ac:dyDescent="0.3">
      <c r="A28" s="34">
        <v>15</v>
      </c>
      <c r="B28" s="5"/>
      <c r="C28" s="2"/>
      <c r="D28" s="39"/>
      <c r="E28" s="2"/>
      <c r="F28" s="39"/>
      <c r="G28" s="40"/>
      <c r="H28" s="41"/>
      <c r="I28" s="41"/>
      <c r="J28" s="71">
        <f t="shared" si="1"/>
        <v>0</v>
      </c>
      <c r="K28" s="49"/>
      <c r="L28" s="50"/>
      <c r="M28" s="51"/>
      <c r="N28" s="52"/>
      <c r="O28" s="53"/>
      <c r="P28" s="51"/>
      <c r="Q28" s="51"/>
      <c r="R28" s="51"/>
      <c r="S28" s="54"/>
      <c r="T28" s="51"/>
      <c r="U28" s="52"/>
      <c r="V28" s="53"/>
      <c r="W28" s="51"/>
      <c r="X28" s="51"/>
      <c r="Y28" s="51"/>
      <c r="Z28" s="54"/>
      <c r="AA28" s="66"/>
      <c r="AB28" s="66"/>
      <c r="AC28" s="66"/>
      <c r="AD28" s="66"/>
      <c r="AE28" s="66"/>
      <c r="AF28" s="67"/>
      <c r="AG28" s="78" t="str">
        <f>IF(SUM(AA28:AF28)*Data!$R$5=0,"",SUM(AA28:AF28)*Data!$R$5)</f>
        <v/>
      </c>
      <c r="AH28" s="97" t="str">
        <f>IF(E28&lt;&gt;"",VLOOKUP(E28,Data!$B$5:C24,2,),"")</f>
        <v/>
      </c>
      <c r="AI28" s="98" t="str">
        <f>IF(S28&lt;&gt;"",VLOOKUP(S28,Data!$G$5:$H$9,2,)+VLOOKUP(Z28,Data!$G$5:$H$9,2,),"")</f>
        <v/>
      </c>
      <c r="AJ28" s="99" t="str">
        <f>IF(G28&lt;&gt;"",(VLOOKUP(G28,Data!$I$5:$J$16,2,)*J28)+(VLOOKUP(L28,Data!$O$5:$P$6,2,)*J28),"")</f>
        <v/>
      </c>
      <c r="AK28" s="100" t="str">
        <f t="shared" si="0"/>
        <v/>
      </c>
      <c r="AL28" s="96"/>
    </row>
    <row r="29" spans="1:38" x14ac:dyDescent="0.3">
      <c r="A29" s="34">
        <v>16</v>
      </c>
      <c r="B29" s="5"/>
      <c r="C29" s="2"/>
      <c r="D29" s="39"/>
      <c r="E29" s="2"/>
      <c r="F29" s="39"/>
      <c r="G29" s="40"/>
      <c r="H29" s="41"/>
      <c r="I29" s="41"/>
      <c r="J29" s="71">
        <f t="shared" si="1"/>
        <v>0</v>
      </c>
      <c r="K29" s="49"/>
      <c r="L29" s="50"/>
      <c r="M29" s="51"/>
      <c r="N29" s="52"/>
      <c r="O29" s="53"/>
      <c r="P29" s="51"/>
      <c r="Q29" s="51"/>
      <c r="R29" s="51"/>
      <c r="S29" s="54"/>
      <c r="T29" s="51"/>
      <c r="U29" s="52"/>
      <c r="V29" s="53"/>
      <c r="W29" s="51"/>
      <c r="X29" s="51"/>
      <c r="Y29" s="51"/>
      <c r="Z29" s="54"/>
      <c r="AA29" s="66"/>
      <c r="AB29" s="66"/>
      <c r="AC29" s="66"/>
      <c r="AD29" s="66"/>
      <c r="AE29" s="66"/>
      <c r="AF29" s="67"/>
      <c r="AG29" s="78" t="str">
        <f>IF(SUM(AA29:AF29)*Data!$R$5=0,"",SUM(AA29:AF29)*Data!$R$5)</f>
        <v/>
      </c>
      <c r="AH29" s="97" t="str">
        <f>IF(E29&lt;&gt;"",VLOOKUP(E29,Data!$B$5:C25,2,),"")</f>
        <v/>
      </c>
      <c r="AI29" s="98" t="str">
        <f>IF(S29&lt;&gt;"",VLOOKUP(S29,Data!$G$5:$H$9,2,)+VLOOKUP(Z29,Data!$G$5:$H$9,2,),"")</f>
        <v/>
      </c>
      <c r="AJ29" s="99" t="str">
        <f>IF(G29&lt;&gt;"",(VLOOKUP(G29,Data!$I$5:$J$16,2,)*J29)+(VLOOKUP(L29,Data!$O$5:$P$6,2,)*J29),"")</f>
        <v/>
      </c>
      <c r="AK29" s="100" t="str">
        <f t="shared" si="0"/>
        <v/>
      </c>
      <c r="AL29" s="96"/>
    </row>
    <row r="30" spans="1:38" x14ac:dyDescent="0.3">
      <c r="A30" s="34">
        <v>17</v>
      </c>
      <c r="B30" s="5"/>
      <c r="C30" s="2"/>
      <c r="D30" s="39"/>
      <c r="E30" s="2"/>
      <c r="F30" s="39"/>
      <c r="G30" s="40"/>
      <c r="H30" s="41"/>
      <c r="I30" s="41"/>
      <c r="J30" s="71">
        <f t="shared" si="1"/>
        <v>0</v>
      </c>
      <c r="K30" s="49"/>
      <c r="L30" s="50"/>
      <c r="M30" s="51"/>
      <c r="N30" s="52"/>
      <c r="O30" s="53"/>
      <c r="P30" s="51"/>
      <c r="Q30" s="51"/>
      <c r="R30" s="51"/>
      <c r="S30" s="54"/>
      <c r="T30" s="51"/>
      <c r="U30" s="52"/>
      <c r="V30" s="53"/>
      <c r="W30" s="51"/>
      <c r="X30" s="51"/>
      <c r="Y30" s="51"/>
      <c r="Z30" s="54"/>
      <c r="AA30" s="66"/>
      <c r="AB30" s="66"/>
      <c r="AC30" s="66"/>
      <c r="AD30" s="66"/>
      <c r="AE30" s="66"/>
      <c r="AF30" s="67"/>
      <c r="AG30" s="78" t="str">
        <f>IF(SUM(AA30:AF30)*Data!$R$5=0,"",SUM(AA30:AF30)*Data!$R$5)</f>
        <v/>
      </c>
      <c r="AH30" s="97" t="str">
        <f>IF(E30&lt;&gt;"",VLOOKUP(E30,Data!$B$5:C26,2,),"")</f>
        <v/>
      </c>
      <c r="AI30" s="98" t="str">
        <f>IF(S30&lt;&gt;"",VLOOKUP(S30,Data!$G$5:$H$9,2,)+VLOOKUP(Z30,Data!$G$5:$H$9,2,),"")</f>
        <v/>
      </c>
      <c r="AJ30" s="99" t="str">
        <f>IF(G30&lt;&gt;"",(VLOOKUP(G30,Data!$I$5:$J$16,2,)*J30)+(VLOOKUP(L30,Data!$O$5:$P$6,2,)*J30),"")</f>
        <v/>
      </c>
      <c r="AK30" s="100" t="str">
        <f t="shared" si="0"/>
        <v/>
      </c>
      <c r="AL30" s="96"/>
    </row>
    <row r="31" spans="1:38" x14ac:dyDescent="0.3">
      <c r="A31" s="34">
        <v>18</v>
      </c>
      <c r="B31" s="5"/>
      <c r="C31" s="2"/>
      <c r="D31" s="39"/>
      <c r="E31" s="2"/>
      <c r="F31" s="39"/>
      <c r="G31" s="40"/>
      <c r="H31" s="41"/>
      <c r="I31" s="41"/>
      <c r="J31" s="71">
        <f t="shared" si="1"/>
        <v>0</v>
      </c>
      <c r="K31" s="49"/>
      <c r="L31" s="50"/>
      <c r="M31" s="51"/>
      <c r="N31" s="52"/>
      <c r="O31" s="53"/>
      <c r="P31" s="51"/>
      <c r="Q31" s="51"/>
      <c r="R31" s="51"/>
      <c r="S31" s="54"/>
      <c r="T31" s="51"/>
      <c r="U31" s="52"/>
      <c r="V31" s="53"/>
      <c r="W31" s="51"/>
      <c r="X31" s="51"/>
      <c r="Y31" s="51"/>
      <c r="Z31" s="54"/>
      <c r="AA31" s="66"/>
      <c r="AB31" s="66"/>
      <c r="AC31" s="66"/>
      <c r="AD31" s="66"/>
      <c r="AE31" s="66"/>
      <c r="AF31" s="67"/>
      <c r="AG31" s="78" t="str">
        <f>IF(SUM(AA31:AF31)*Data!$R$5=0,"",SUM(AA31:AF31)*Data!$R$5)</f>
        <v/>
      </c>
      <c r="AH31" s="97" t="str">
        <f>IF(E31&lt;&gt;"",VLOOKUP(E31,Data!$B$5:C27,2,),"")</f>
        <v/>
      </c>
      <c r="AI31" s="98" t="str">
        <f>IF(S31&lt;&gt;"",VLOOKUP(S31,Data!$G$5:$H$9,2,)+VLOOKUP(Z31,Data!$G$5:$H$9,2,),"")</f>
        <v/>
      </c>
      <c r="AJ31" s="99" t="str">
        <f>IF(G31&lt;&gt;"",(VLOOKUP(G31,Data!$I$5:$J$16,2,)*J31)+(VLOOKUP(L31,Data!$O$5:$P$6,2,)*J31),"")</f>
        <v/>
      </c>
      <c r="AK31" s="100" t="str">
        <f t="shared" si="0"/>
        <v/>
      </c>
      <c r="AL31" s="96"/>
    </row>
    <row r="32" spans="1:38" x14ac:dyDescent="0.3">
      <c r="A32" s="34">
        <v>19</v>
      </c>
      <c r="B32" s="5"/>
      <c r="C32" s="2"/>
      <c r="D32" s="39"/>
      <c r="E32" s="2"/>
      <c r="F32" s="39"/>
      <c r="G32" s="40"/>
      <c r="H32" s="41"/>
      <c r="I32" s="41"/>
      <c r="J32" s="71">
        <f t="shared" si="1"/>
        <v>0</v>
      </c>
      <c r="K32" s="49"/>
      <c r="L32" s="50"/>
      <c r="M32" s="51"/>
      <c r="N32" s="52"/>
      <c r="O32" s="53"/>
      <c r="P32" s="51"/>
      <c r="Q32" s="51"/>
      <c r="R32" s="51"/>
      <c r="S32" s="54"/>
      <c r="T32" s="51"/>
      <c r="U32" s="52"/>
      <c r="V32" s="53"/>
      <c r="W32" s="51"/>
      <c r="X32" s="51"/>
      <c r="Y32" s="51"/>
      <c r="Z32" s="54"/>
      <c r="AA32" s="66"/>
      <c r="AB32" s="66"/>
      <c r="AC32" s="66"/>
      <c r="AD32" s="66"/>
      <c r="AE32" s="66"/>
      <c r="AF32" s="67"/>
      <c r="AG32" s="78" t="str">
        <f>IF(SUM(AA32:AF32)*Data!$R$5=0,"",SUM(AA32:AF32)*Data!$R$5)</f>
        <v/>
      </c>
      <c r="AH32" s="97" t="str">
        <f>IF(E32&lt;&gt;"",VLOOKUP(E32,Data!$B$5:C28,2,),"")</f>
        <v/>
      </c>
      <c r="AI32" s="98" t="str">
        <f>IF(S32&lt;&gt;"",VLOOKUP(S32,Data!$G$5:$H$9,2,)+VLOOKUP(Z32,Data!$G$5:$H$9,2,),"")</f>
        <v/>
      </c>
      <c r="AJ32" s="99" t="str">
        <f>IF(G32&lt;&gt;"",(VLOOKUP(G32,Data!$I$5:$J$16,2,)*J32)+(VLOOKUP(L32,Data!$O$5:$P$6,2,)*J32),"")</f>
        <v/>
      </c>
      <c r="AK32" s="100" t="str">
        <f t="shared" si="0"/>
        <v/>
      </c>
      <c r="AL32" s="96"/>
    </row>
    <row r="33" spans="1:38" x14ac:dyDescent="0.3">
      <c r="A33" s="34">
        <v>20</v>
      </c>
      <c r="B33" s="5"/>
      <c r="C33" s="2"/>
      <c r="D33" s="39"/>
      <c r="E33" s="2"/>
      <c r="F33" s="39"/>
      <c r="G33" s="40"/>
      <c r="H33" s="41"/>
      <c r="I33" s="41"/>
      <c r="J33" s="71">
        <f t="shared" si="1"/>
        <v>0</v>
      </c>
      <c r="K33" s="49"/>
      <c r="L33" s="50"/>
      <c r="M33" s="51"/>
      <c r="N33" s="52"/>
      <c r="O33" s="53"/>
      <c r="P33" s="51"/>
      <c r="Q33" s="51"/>
      <c r="R33" s="51"/>
      <c r="S33" s="54"/>
      <c r="T33" s="51"/>
      <c r="U33" s="52"/>
      <c r="V33" s="53"/>
      <c r="W33" s="51"/>
      <c r="X33" s="51"/>
      <c r="Y33" s="51"/>
      <c r="Z33" s="54"/>
      <c r="AA33" s="66"/>
      <c r="AB33" s="66"/>
      <c r="AC33" s="66"/>
      <c r="AD33" s="66"/>
      <c r="AE33" s="66"/>
      <c r="AF33" s="67"/>
      <c r="AG33" s="78" t="str">
        <f>IF(SUM(AA33:AF33)*Data!$R$5=0,"",SUM(AA33:AF33)*Data!$R$5)</f>
        <v/>
      </c>
      <c r="AH33" s="97" t="str">
        <f>IF(E33&lt;&gt;"",VLOOKUP(E33,Data!$B$5:C29,2,),"")</f>
        <v/>
      </c>
      <c r="AI33" s="98" t="str">
        <f>IF(S33&lt;&gt;"",VLOOKUP(S33,Data!$G$5:$H$9,2,)+VLOOKUP(Z33,Data!$G$5:$H$9,2,),"")</f>
        <v/>
      </c>
      <c r="AJ33" s="99" t="str">
        <f>IF(G33&lt;&gt;"",(VLOOKUP(G33,Data!$I$5:$J$16,2,)*J33)+(VLOOKUP(L33,Data!$O$5:$P$6,2,)*J33),"")</f>
        <v/>
      </c>
      <c r="AK33" s="100" t="str">
        <f t="shared" si="0"/>
        <v/>
      </c>
      <c r="AL33" s="96"/>
    </row>
    <row r="34" spans="1:38" x14ac:dyDescent="0.3">
      <c r="A34" s="34">
        <v>21</v>
      </c>
      <c r="B34" s="5"/>
      <c r="C34" s="2"/>
      <c r="D34" s="39"/>
      <c r="E34" s="2"/>
      <c r="F34" s="39"/>
      <c r="G34" s="40"/>
      <c r="H34" s="41"/>
      <c r="I34" s="41"/>
      <c r="J34" s="71">
        <f t="shared" si="1"/>
        <v>0</v>
      </c>
      <c r="K34" s="49"/>
      <c r="L34" s="50"/>
      <c r="M34" s="51"/>
      <c r="N34" s="52"/>
      <c r="O34" s="53"/>
      <c r="P34" s="51"/>
      <c r="Q34" s="51"/>
      <c r="R34" s="51"/>
      <c r="S34" s="54"/>
      <c r="T34" s="51"/>
      <c r="U34" s="52"/>
      <c r="V34" s="53"/>
      <c r="W34" s="51"/>
      <c r="X34" s="51"/>
      <c r="Y34" s="51"/>
      <c r="Z34" s="54"/>
      <c r="AA34" s="66"/>
      <c r="AB34" s="66"/>
      <c r="AC34" s="66"/>
      <c r="AD34" s="66"/>
      <c r="AE34" s="66"/>
      <c r="AF34" s="67"/>
      <c r="AG34" s="78" t="str">
        <f>IF(SUM(AA34:AF34)*Data!$R$5=0,"",SUM(AA34:AF34)*Data!$R$5)</f>
        <v/>
      </c>
      <c r="AH34" s="97" t="str">
        <f>IF(E34&lt;&gt;"",VLOOKUP(E34,Data!$B$5:C30,2,),"")</f>
        <v/>
      </c>
      <c r="AI34" s="98" t="str">
        <f>IF(S34&lt;&gt;"",VLOOKUP(S34,Data!$G$5:$H$9,2,)+VLOOKUP(Z34,Data!$G$5:$H$9,2,),"")</f>
        <v/>
      </c>
      <c r="AJ34" s="99" t="str">
        <f>IF(G34&lt;&gt;"",(VLOOKUP(G34,Data!$I$5:$J$16,2,)*J34)+(VLOOKUP(L34,Data!$O$5:$P$6,2,)*J34),"")</f>
        <v/>
      </c>
      <c r="AK34" s="100" t="str">
        <f t="shared" si="0"/>
        <v/>
      </c>
      <c r="AL34" s="96"/>
    </row>
    <row r="35" spans="1:38" x14ac:dyDescent="0.3">
      <c r="A35" s="34">
        <v>22</v>
      </c>
      <c r="B35" s="5"/>
      <c r="C35" s="2"/>
      <c r="D35" s="39"/>
      <c r="E35" s="2"/>
      <c r="F35" s="39"/>
      <c r="G35" s="40"/>
      <c r="H35" s="41"/>
      <c r="I35" s="41"/>
      <c r="J35" s="71">
        <f t="shared" si="1"/>
        <v>0</v>
      </c>
      <c r="K35" s="49"/>
      <c r="L35" s="50"/>
      <c r="M35" s="51"/>
      <c r="N35" s="52"/>
      <c r="O35" s="53"/>
      <c r="P35" s="51"/>
      <c r="Q35" s="51"/>
      <c r="R35" s="51"/>
      <c r="S35" s="54"/>
      <c r="T35" s="51"/>
      <c r="U35" s="52"/>
      <c r="V35" s="53"/>
      <c r="W35" s="51"/>
      <c r="X35" s="51"/>
      <c r="Y35" s="51"/>
      <c r="Z35" s="54"/>
      <c r="AA35" s="66"/>
      <c r="AB35" s="66"/>
      <c r="AC35" s="66"/>
      <c r="AD35" s="66"/>
      <c r="AE35" s="66"/>
      <c r="AF35" s="67"/>
      <c r="AG35" s="78" t="str">
        <f>IF(SUM(AA35:AF35)*Data!$R$5=0,"",SUM(AA35:AF35)*Data!$R$5)</f>
        <v/>
      </c>
      <c r="AH35" s="97" t="str">
        <f>IF(E35&lt;&gt;"",VLOOKUP(E35,Data!$B$5:C31,2,),"")</f>
        <v/>
      </c>
      <c r="AI35" s="98" t="str">
        <f>IF(S35&lt;&gt;"",VLOOKUP(S35,Data!$G$5:$H$9,2,)+VLOOKUP(Z35,Data!$G$5:$H$9,2,),"")</f>
        <v/>
      </c>
      <c r="AJ35" s="99" t="str">
        <f>IF(G35&lt;&gt;"",(VLOOKUP(G35,Data!$I$5:$J$16,2,)*J35)+(VLOOKUP(L35,Data!$O$5:$P$6,2,)*J35),"")</f>
        <v/>
      </c>
      <c r="AK35" s="100" t="str">
        <f t="shared" si="0"/>
        <v/>
      </c>
      <c r="AL35" s="96"/>
    </row>
    <row r="36" spans="1:38" x14ac:dyDescent="0.3">
      <c r="A36" s="34">
        <v>23</v>
      </c>
      <c r="B36" s="5"/>
      <c r="C36" s="2"/>
      <c r="D36" s="39"/>
      <c r="E36" s="2"/>
      <c r="F36" s="39"/>
      <c r="G36" s="40"/>
      <c r="H36" s="41"/>
      <c r="I36" s="41"/>
      <c r="J36" s="71">
        <f t="shared" si="1"/>
        <v>0</v>
      </c>
      <c r="K36" s="49"/>
      <c r="L36" s="50"/>
      <c r="M36" s="51"/>
      <c r="N36" s="52"/>
      <c r="O36" s="53"/>
      <c r="P36" s="51"/>
      <c r="Q36" s="51"/>
      <c r="R36" s="51"/>
      <c r="S36" s="54"/>
      <c r="T36" s="51"/>
      <c r="U36" s="52"/>
      <c r="V36" s="53"/>
      <c r="W36" s="51"/>
      <c r="X36" s="51"/>
      <c r="Y36" s="51"/>
      <c r="Z36" s="54"/>
      <c r="AA36" s="66"/>
      <c r="AB36" s="66"/>
      <c r="AC36" s="66"/>
      <c r="AD36" s="66"/>
      <c r="AE36" s="66"/>
      <c r="AF36" s="67"/>
      <c r="AG36" s="78" t="str">
        <f>IF(SUM(AA36:AF36)*Data!$R$5=0,"",SUM(AA36:AF36)*Data!$R$5)</f>
        <v/>
      </c>
      <c r="AH36" s="97" t="str">
        <f>IF(E36&lt;&gt;"",VLOOKUP(E36,Data!$B$5:C32,2,),"")</f>
        <v/>
      </c>
      <c r="AI36" s="98" t="str">
        <f>IF(S36&lt;&gt;"",VLOOKUP(S36,Data!$G$5:$H$9,2,)+VLOOKUP(Z36,Data!$G$5:$H$9,2,),"")</f>
        <v/>
      </c>
      <c r="AJ36" s="99" t="str">
        <f>IF(G36&lt;&gt;"",(VLOOKUP(G36,Data!$I$5:$J$16,2,)*J36)+(VLOOKUP(L36,Data!$O$5:$P$6,2,)*J36),"")</f>
        <v/>
      </c>
      <c r="AK36" s="100" t="str">
        <f t="shared" si="0"/>
        <v/>
      </c>
      <c r="AL36" s="96"/>
    </row>
    <row r="37" spans="1:38" x14ac:dyDescent="0.3">
      <c r="A37" s="34">
        <v>24</v>
      </c>
      <c r="B37" s="5"/>
      <c r="C37" s="2"/>
      <c r="D37" s="39"/>
      <c r="E37" s="2"/>
      <c r="F37" s="39"/>
      <c r="G37" s="40"/>
      <c r="H37" s="41"/>
      <c r="I37" s="41"/>
      <c r="J37" s="71">
        <f t="shared" si="1"/>
        <v>0</v>
      </c>
      <c r="K37" s="49"/>
      <c r="L37" s="50"/>
      <c r="M37" s="51"/>
      <c r="N37" s="52"/>
      <c r="O37" s="53"/>
      <c r="P37" s="51"/>
      <c r="Q37" s="51"/>
      <c r="R37" s="51"/>
      <c r="S37" s="54"/>
      <c r="T37" s="51"/>
      <c r="U37" s="52"/>
      <c r="V37" s="53"/>
      <c r="W37" s="51"/>
      <c r="X37" s="51"/>
      <c r="Y37" s="51"/>
      <c r="Z37" s="54"/>
      <c r="AA37" s="66"/>
      <c r="AB37" s="66"/>
      <c r="AC37" s="66"/>
      <c r="AD37" s="66"/>
      <c r="AE37" s="66"/>
      <c r="AF37" s="67"/>
      <c r="AG37" s="78" t="str">
        <f>IF(SUM(AA37:AF37)*Data!$R$5=0,"",SUM(AA37:AF37)*Data!$R$5)</f>
        <v/>
      </c>
      <c r="AH37" s="97" t="str">
        <f>IF(E37&lt;&gt;"",VLOOKUP(E37,Data!$B$5:C33,2,),"")</f>
        <v/>
      </c>
      <c r="AI37" s="98" t="str">
        <f>IF(S37&lt;&gt;"",VLOOKUP(S37,Data!$G$5:$H$9,2,)+VLOOKUP(Z37,Data!$G$5:$H$9,2,),"")</f>
        <v/>
      </c>
      <c r="AJ37" s="99" t="str">
        <f>IF(G37&lt;&gt;"",(VLOOKUP(G37,Data!$I$5:$J$16,2,)*J37)+(VLOOKUP(L37,Data!$O$5:$P$6,2,)*J37),"")</f>
        <v/>
      </c>
      <c r="AK37" s="100" t="str">
        <f t="shared" si="0"/>
        <v/>
      </c>
      <c r="AL37" s="96"/>
    </row>
    <row r="38" spans="1:38" x14ac:dyDescent="0.3">
      <c r="A38" s="34">
        <v>25</v>
      </c>
      <c r="B38" s="5"/>
      <c r="C38" s="2"/>
      <c r="D38" s="39"/>
      <c r="E38" s="2"/>
      <c r="F38" s="39"/>
      <c r="G38" s="40"/>
      <c r="H38" s="41"/>
      <c r="I38" s="41"/>
      <c r="J38" s="71">
        <f t="shared" si="1"/>
        <v>0</v>
      </c>
      <c r="K38" s="49"/>
      <c r="L38" s="50"/>
      <c r="M38" s="51"/>
      <c r="N38" s="52"/>
      <c r="O38" s="53"/>
      <c r="P38" s="51"/>
      <c r="Q38" s="51"/>
      <c r="R38" s="51"/>
      <c r="S38" s="54"/>
      <c r="T38" s="51"/>
      <c r="U38" s="52"/>
      <c r="V38" s="53"/>
      <c r="W38" s="51"/>
      <c r="X38" s="51"/>
      <c r="Y38" s="51"/>
      <c r="Z38" s="54"/>
      <c r="AA38" s="66"/>
      <c r="AB38" s="66"/>
      <c r="AC38" s="66"/>
      <c r="AD38" s="66"/>
      <c r="AE38" s="66"/>
      <c r="AF38" s="67"/>
      <c r="AG38" s="78" t="str">
        <f>IF(SUM(AA38:AF38)*Data!$R$5=0,"",SUM(AA38:AF38)*Data!$R$5)</f>
        <v/>
      </c>
      <c r="AH38" s="97" t="str">
        <f>IF(E38&lt;&gt;"",VLOOKUP(E38,Data!$B$5:C34,2,),"")</f>
        <v/>
      </c>
      <c r="AI38" s="98" t="str">
        <f>IF(S38&lt;&gt;"",VLOOKUP(S38,Data!$G$5:$H$9,2,)+VLOOKUP(Z38,Data!$G$5:$H$9,2,),"")</f>
        <v/>
      </c>
      <c r="AJ38" s="99" t="str">
        <f>IF(G38&lt;&gt;"",(VLOOKUP(G38,Data!$I$5:$J$16,2,)*J38)+(VLOOKUP(L38,Data!$O$5:$P$6,2,)*J38),"")</f>
        <v/>
      </c>
      <c r="AK38" s="100" t="str">
        <f t="shared" si="0"/>
        <v/>
      </c>
      <c r="AL38" s="96"/>
    </row>
    <row r="39" spans="1:38" x14ac:dyDescent="0.3">
      <c r="A39" s="34">
        <v>26</v>
      </c>
      <c r="B39" s="5"/>
      <c r="C39" s="2"/>
      <c r="D39" s="39"/>
      <c r="E39" s="2"/>
      <c r="F39" s="39"/>
      <c r="G39" s="40"/>
      <c r="H39" s="41"/>
      <c r="I39" s="41"/>
      <c r="J39" s="71">
        <f t="shared" si="1"/>
        <v>0</v>
      </c>
      <c r="K39" s="49"/>
      <c r="L39" s="50"/>
      <c r="M39" s="51"/>
      <c r="N39" s="52"/>
      <c r="O39" s="53"/>
      <c r="P39" s="51"/>
      <c r="Q39" s="51"/>
      <c r="R39" s="51"/>
      <c r="S39" s="54"/>
      <c r="T39" s="51"/>
      <c r="U39" s="52"/>
      <c r="V39" s="53"/>
      <c r="W39" s="51"/>
      <c r="X39" s="51"/>
      <c r="Y39" s="51"/>
      <c r="Z39" s="54"/>
      <c r="AA39" s="66"/>
      <c r="AB39" s="66"/>
      <c r="AC39" s="66"/>
      <c r="AD39" s="66"/>
      <c r="AE39" s="66"/>
      <c r="AF39" s="67"/>
      <c r="AG39" s="78" t="str">
        <f>IF(SUM(AA39:AF39)*Data!$R$5=0,"",SUM(AA39:AF39)*Data!$R$5)</f>
        <v/>
      </c>
      <c r="AH39" s="97" t="str">
        <f>IF(E39&lt;&gt;"",VLOOKUP(E39,Data!$B$5:C35,2,),"")</f>
        <v/>
      </c>
      <c r="AI39" s="98" t="str">
        <f>IF(S39&lt;&gt;"",VLOOKUP(S39,Data!$G$5:$H$9,2,)+VLOOKUP(Z39,Data!$G$5:$H$9,2,),"")</f>
        <v/>
      </c>
      <c r="AJ39" s="99" t="str">
        <f>IF(G39&lt;&gt;"",(VLOOKUP(G39,Data!$I$5:$J$16,2,)*J39)+(VLOOKUP(L39,Data!$O$5:$P$6,2,)*J39),"")</f>
        <v/>
      </c>
      <c r="AK39" s="100" t="str">
        <f t="shared" si="0"/>
        <v/>
      </c>
      <c r="AL39" s="96"/>
    </row>
    <row r="40" spans="1:38" x14ac:dyDescent="0.3">
      <c r="A40" s="34">
        <v>27</v>
      </c>
      <c r="B40" s="5"/>
      <c r="C40" s="2"/>
      <c r="D40" s="39"/>
      <c r="E40" s="2"/>
      <c r="F40" s="39"/>
      <c r="G40" s="40"/>
      <c r="H40" s="41"/>
      <c r="I40" s="41"/>
      <c r="J40" s="71">
        <f t="shared" si="1"/>
        <v>0</v>
      </c>
      <c r="K40" s="49"/>
      <c r="L40" s="50"/>
      <c r="M40" s="51"/>
      <c r="N40" s="52"/>
      <c r="O40" s="53"/>
      <c r="P40" s="51"/>
      <c r="Q40" s="51"/>
      <c r="R40" s="51"/>
      <c r="S40" s="54"/>
      <c r="T40" s="51"/>
      <c r="U40" s="52"/>
      <c r="V40" s="53"/>
      <c r="W40" s="51"/>
      <c r="X40" s="51"/>
      <c r="Y40" s="51"/>
      <c r="Z40" s="54"/>
      <c r="AA40" s="66"/>
      <c r="AB40" s="66"/>
      <c r="AC40" s="66"/>
      <c r="AD40" s="66"/>
      <c r="AE40" s="66"/>
      <c r="AF40" s="67"/>
      <c r="AG40" s="78" t="str">
        <f>IF(SUM(AA40:AF40)*Data!$R$5=0,"",SUM(AA40:AF40)*Data!$R$5)</f>
        <v/>
      </c>
      <c r="AH40" s="97" t="str">
        <f>IF(E40&lt;&gt;"",VLOOKUP(E40,Data!$B$5:C36,2,),"")</f>
        <v/>
      </c>
      <c r="AI40" s="98" t="str">
        <f>IF(S40&lt;&gt;"",VLOOKUP(S40,Data!$G$5:$H$9,2,)+VLOOKUP(Z40,Data!$G$5:$H$9,2,),"")</f>
        <v/>
      </c>
      <c r="AJ40" s="99" t="str">
        <f>IF(G40&lt;&gt;"",(VLOOKUP(G40,Data!$I$5:$J$16,2,)*J40)+(VLOOKUP(L40,Data!$O$5:$P$6,2,)*J40),"")</f>
        <v/>
      </c>
      <c r="AK40" s="100" t="str">
        <f t="shared" si="0"/>
        <v/>
      </c>
      <c r="AL40" s="96"/>
    </row>
    <row r="41" spans="1:38" x14ac:dyDescent="0.3">
      <c r="A41" s="34">
        <v>28</v>
      </c>
      <c r="B41" s="5"/>
      <c r="C41" s="2"/>
      <c r="D41" s="39"/>
      <c r="E41" s="2"/>
      <c r="F41" s="39"/>
      <c r="G41" s="40"/>
      <c r="H41" s="41"/>
      <c r="I41" s="41"/>
      <c r="J41" s="71">
        <f t="shared" si="1"/>
        <v>0</v>
      </c>
      <c r="K41" s="49"/>
      <c r="L41" s="50"/>
      <c r="M41" s="51"/>
      <c r="N41" s="52"/>
      <c r="O41" s="53"/>
      <c r="P41" s="51"/>
      <c r="Q41" s="51"/>
      <c r="R41" s="51"/>
      <c r="S41" s="54"/>
      <c r="T41" s="51"/>
      <c r="U41" s="52"/>
      <c r="V41" s="53"/>
      <c r="W41" s="51"/>
      <c r="X41" s="51"/>
      <c r="Y41" s="51"/>
      <c r="Z41" s="54"/>
      <c r="AA41" s="66"/>
      <c r="AB41" s="66"/>
      <c r="AC41" s="66"/>
      <c r="AD41" s="66"/>
      <c r="AE41" s="66"/>
      <c r="AF41" s="67"/>
      <c r="AG41" s="78" t="str">
        <f>IF(SUM(AA41:AF41)*Data!$R$5=0,"",SUM(AA41:AF41)*Data!$R$5)</f>
        <v/>
      </c>
      <c r="AH41" s="97" t="str">
        <f>IF(E41&lt;&gt;"",VLOOKUP(E41,Data!$B$5:C37,2,),"")</f>
        <v/>
      </c>
      <c r="AI41" s="98" t="str">
        <f>IF(S41&lt;&gt;"",VLOOKUP(S41,Data!$G$5:$H$9,2,)+VLOOKUP(Z41,Data!$G$5:$H$9,2,),"")</f>
        <v/>
      </c>
      <c r="AJ41" s="99" t="str">
        <f>IF(G41&lt;&gt;"",(VLOOKUP(G41,Data!$I$5:$J$16,2,)*J41)+(VLOOKUP(L41,Data!$O$5:$P$6,2,)*J41),"")</f>
        <v/>
      </c>
      <c r="AK41" s="100" t="str">
        <f t="shared" si="0"/>
        <v/>
      </c>
      <c r="AL41" s="96"/>
    </row>
    <row r="42" spans="1:38" x14ac:dyDescent="0.3">
      <c r="A42" s="34">
        <v>29</v>
      </c>
      <c r="B42" s="5"/>
      <c r="C42" s="2"/>
      <c r="D42" s="39"/>
      <c r="E42" s="2"/>
      <c r="F42" s="39"/>
      <c r="G42" s="40"/>
      <c r="H42" s="41"/>
      <c r="I42" s="41"/>
      <c r="J42" s="71">
        <f t="shared" si="1"/>
        <v>0</v>
      </c>
      <c r="K42" s="49"/>
      <c r="L42" s="50"/>
      <c r="M42" s="51"/>
      <c r="N42" s="52"/>
      <c r="O42" s="53"/>
      <c r="P42" s="51"/>
      <c r="Q42" s="51"/>
      <c r="R42" s="51"/>
      <c r="S42" s="54"/>
      <c r="T42" s="51"/>
      <c r="U42" s="52"/>
      <c r="V42" s="53"/>
      <c r="W42" s="51"/>
      <c r="X42" s="51"/>
      <c r="Y42" s="51"/>
      <c r="Z42" s="54"/>
      <c r="AA42" s="66"/>
      <c r="AB42" s="66"/>
      <c r="AC42" s="66"/>
      <c r="AD42" s="66"/>
      <c r="AE42" s="66"/>
      <c r="AF42" s="67"/>
      <c r="AG42" s="78" t="str">
        <f>IF(SUM(AA42:AF42)*Data!$R$5=0,"",SUM(AA42:AF42)*Data!$R$5)</f>
        <v/>
      </c>
      <c r="AH42" s="97" t="str">
        <f>IF(E42&lt;&gt;"",VLOOKUP(E42,Data!$B$5:C38,2,),"")</f>
        <v/>
      </c>
      <c r="AI42" s="98" t="str">
        <f>IF(S42&lt;&gt;"",VLOOKUP(S42,Data!$G$5:$H$9,2,)+VLOOKUP(Z42,Data!$G$5:$H$9,2,),"")</f>
        <v/>
      </c>
      <c r="AJ42" s="99" t="str">
        <f>IF(G42&lt;&gt;"",(VLOOKUP(G42,Data!$I$5:$J$16,2,)*J42)+(VLOOKUP(L42,Data!$O$5:$P$6,2,)*J42),"")</f>
        <v/>
      </c>
      <c r="AK42" s="100" t="str">
        <f t="shared" si="0"/>
        <v/>
      </c>
      <c r="AL42" s="96"/>
    </row>
    <row r="43" spans="1:38" x14ac:dyDescent="0.3">
      <c r="A43" s="34">
        <v>30</v>
      </c>
      <c r="B43" s="5"/>
      <c r="C43" s="2"/>
      <c r="D43" s="39"/>
      <c r="E43" s="2"/>
      <c r="F43" s="39"/>
      <c r="G43" s="40"/>
      <c r="H43" s="41"/>
      <c r="I43" s="41"/>
      <c r="J43" s="71">
        <f t="shared" si="1"/>
        <v>0</v>
      </c>
      <c r="K43" s="49"/>
      <c r="L43" s="50"/>
      <c r="M43" s="51"/>
      <c r="N43" s="52"/>
      <c r="O43" s="53"/>
      <c r="P43" s="51"/>
      <c r="Q43" s="51"/>
      <c r="R43" s="51"/>
      <c r="S43" s="54"/>
      <c r="T43" s="51"/>
      <c r="U43" s="52"/>
      <c r="V43" s="53"/>
      <c r="W43" s="51"/>
      <c r="X43" s="51"/>
      <c r="Y43" s="51"/>
      <c r="Z43" s="54"/>
      <c r="AA43" s="66"/>
      <c r="AB43" s="66"/>
      <c r="AC43" s="66"/>
      <c r="AD43" s="66"/>
      <c r="AE43" s="66"/>
      <c r="AF43" s="67"/>
      <c r="AG43" s="78" t="str">
        <f>IF(SUM(AA43:AF43)*Data!$R$5=0,"",SUM(AA43:AF43)*Data!$R$5)</f>
        <v/>
      </c>
      <c r="AH43" s="97" t="str">
        <f>IF(E43&lt;&gt;"",VLOOKUP(E43,Data!$B$5:C39,2,),"")</f>
        <v/>
      </c>
      <c r="AI43" s="98" t="str">
        <f>IF(S43&lt;&gt;"",VLOOKUP(S43,Data!$G$5:$H$9,2,)+VLOOKUP(Z43,Data!$G$5:$H$9,2,),"")</f>
        <v/>
      </c>
      <c r="AJ43" s="99" t="str">
        <f>IF(G43&lt;&gt;"",(VLOOKUP(G43,Data!$I$5:$J$16,2,)*J43)+(VLOOKUP(L43,Data!$O$5:$P$6,2,)*J43),"")</f>
        <v/>
      </c>
      <c r="AK43" s="100" t="str">
        <f t="shared" si="0"/>
        <v/>
      </c>
      <c r="AL43" s="96"/>
    </row>
    <row r="44" spans="1:38" x14ac:dyDescent="0.3">
      <c r="A44" s="34">
        <v>31</v>
      </c>
      <c r="B44" s="5"/>
      <c r="C44" s="2"/>
      <c r="D44" s="39"/>
      <c r="E44" s="2"/>
      <c r="F44" s="39"/>
      <c r="G44" s="40"/>
      <c r="H44" s="41"/>
      <c r="I44" s="41"/>
      <c r="J44" s="71">
        <f t="shared" si="1"/>
        <v>0</v>
      </c>
      <c r="K44" s="49"/>
      <c r="L44" s="50"/>
      <c r="M44" s="51"/>
      <c r="N44" s="52"/>
      <c r="O44" s="53"/>
      <c r="P44" s="51"/>
      <c r="Q44" s="51"/>
      <c r="R44" s="51"/>
      <c r="S44" s="54"/>
      <c r="T44" s="51"/>
      <c r="U44" s="52"/>
      <c r="V44" s="53"/>
      <c r="W44" s="51"/>
      <c r="X44" s="51"/>
      <c r="Y44" s="51"/>
      <c r="Z44" s="54"/>
      <c r="AA44" s="66"/>
      <c r="AB44" s="66"/>
      <c r="AC44" s="66"/>
      <c r="AD44" s="66"/>
      <c r="AE44" s="66"/>
      <c r="AF44" s="67"/>
      <c r="AG44" s="78" t="str">
        <f>IF(SUM(AA44:AF44)*Data!$R$5=0,"",SUM(AA44:AF44)*Data!$R$5)</f>
        <v/>
      </c>
      <c r="AH44" s="97" t="str">
        <f>IF(E44&lt;&gt;"",VLOOKUP(E44,Data!$B$5:C40,2,),"")</f>
        <v/>
      </c>
      <c r="AI44" s="98" t="str">
        <f>IF(S44&lt;&gt;"",VLOOKUP(S44,Data!$G$5:$H$9,2,)+VLOOKUP(Z44,Data!$G$5:$H$9,2,),"")</f>
        <v/>
      </c>
      <c r="AJ44" s="99" t="str">
        <f>IF(G44&lt;&gt;"",(VLOOKUP(G44,Data!$I$5:$J$16,2,)*J44)+(VLOOKUP(L44,Data!$O$5:$P$6,2,)*J44),"")</f>
        <v/>
      </c>
      <c r="AK44" s="100" t="str">
        <f t="shared" si="0"/>
        <v/>
      </c>
      <c r="AL44" s="96"/>
    </row>
    <row r="45" spans="1:38" x14ac:dyDescent="0.3">
      <c r="A45" s="34">
        <v>32</v>
      </c>
      <c r="B45" s="5"/>
      <c r="C45" s="2"/>
      <c r="D45" s="39"/>
      <c r="E45" s="2"/>
      <c r="F45" s="39"/>
      <c r="G45" s="40"/>
      <c r="H45" s="41"/>
      <c r="I45" s="41"/>
      <c r="J45" s="71">
        <f t="shared" si="1"/>
        <v>0</v>
      </c>
      <c r="K45" s="49"/>
      <c r="L45" s="50"/>
      <c r="M45" s="51"/>
      <c r="N45" s="52"/>
      <c r="O45" s="53"/>
      <c r="P45" s="51"/>
      <c r="Q45" s="51"/>
      <c r="R45" s="51"/>
      <c r="S45" s="54"/>
      <c r="T45" s="51"/>
      <c r="U45" s="52"/>
      <c r="V45" s="53"/>
      <c r="W45" s="51"/>
      <c r="X45" s="51"/>
      <c r="Y45" s="51"/>
      <c r="Z45" s="54"/>
      <c r="AA45" s="66"/>
      <c r="AB45" s="66"/>
      <c r="AC45" s="66"/>
      <c r="AD45" s="66"/>
      <c r="AE45" s="66"/>
      <c r="AF45" s="67"/>
      <c r="AG45" s="78" t="str">
        <f>IF(SUM(AA45:AF45)*Data!$R$5=0,"",SUM(AA45:AF45)*Data!$R$5)</f>
        <v/>
      </c>
      <c r="AH45" s="97" t="str">
        <f>IF(E45&lt;&gt;"",VLOOKUP(E45,Data!$B$5:C41,2,),"")</f>
        <v/>
      </c>
      <c r="AI45" s="98" t="str">
        <f>IF(S45&lt;&gt;"",VLOOKUP(S45,Data!$G$5:$H$9,2,)+VLOOKUP(Z45,Data!$G$5:$H$9,2,),"")</f>
        <v/>
      </c>
      <c r="AJ45" s="99" t="str">
        <f>IF(G45&lt;&gt;"",(VLOOKUP(G45,Data!$I$5:$J$16,2,)*J45)+(VLOOKUP(L45,Data!$O$5:$P$6,2,)*J45),"")</f>
        <v/>
      </c>
      <c r="AK45" s="100" t="str">
        <f t="shared" ref="AK45:AK76" si="2">IF(B45&lt;&gt;"",AG45+AH45+AI45+AJ45,"")</f>
        <v/>
      </c>
      <c r="AL45" s="96"/>
    </row>
    <row r="46" spans="1:38" x14ac:dyDescent="0.3">
      <c r="A46" s="34">
        <v>33</v>
      </c>
      <c r="B46" s="5"/>
      <c r="C46" s="2"/>
      <c r="D46" s="39"/>
      <c r="E46" s="2"/>
      <c r="F46" s="39"/>
      <c r="G46" s="40"/>
      <c r="H46" s="41"/>
      <c r="I46" s="41"/>
      <c r="J46" s="71">
        <f t="shared" si="1"/>
        <v>0</v>
      </c>
      <c r="K46" s="49"/>
      <c r="L46" s="50"/>
      <c r="M46" s="51"/>
      <c r="N46" s="52"/>
      <c r="O46" s="53"/>
      <c r="P46" s="51"/>
      <c r="Q46" s="51"/>
      <c r="R46" s="51"/>
      <c r="S46" s="54"/>
      <c r="T46" s="51"/>
      <c r="U46" s="52"/>
      <c r="V46" s="53"/>
      <c r="W46" s="51"/>
      <c r="X46" s="51"/>
      <c r="Y46" s="51"/>
      <c r="Z46" s="54"/>
      <c r="AA46" s="66"/>
      <c r="AB46" s="66"/>
      <c r="AC46" s="66"/>
      <c r="AD46" s="66"/>
      <c r="AE46" s="66"/>
      <c r="AF46" s="67"/>
      <c r="AG46" s="78" t="str">
        <f>IF(SUM(AA46:AF46)*Data!$R$5=0,"",SUM(AA46:AF46)*Data!$R$5)</f>
        <v/>
      </c>
      <c r="AH46" s="97" t="str">
        <f>IF(E46&lt;&gt;"",VLOOKUP(E46,Data!$B$5:C42,2,),"")</f>
        <v/>
      </c>
      <c r="AI46" s="98" t="str">
        <f>IF(S46&lt;&gt;"",VLOOKUP(S46,Data!$G$5:$H$9,2,)+VLOOKUP(Z46,Data!$G$5:$H$9,2,),"")</f>
        <v/>
      </c>
      <c r="AJ46" s="99" t="str">
        <f>IF(G46&lt;&gt;"",(VLOOKUP(G46,Data!$I$5:$J$16,2,)*J46)+(VLOOKUP(L46,Data!$O$5:$P$6,2,)*J46),"")</f>
        <v/>
      </c>
      <c r="AK46" s="100" t="str">
        <f t="shared" si="2"/>
        <v/>
      </c>
      <c r="AL46" s="96"/>
    </row>
    <row r="47" spans="1:38" x14ac:dyDescent="0.3">
      <c r="A47" s="34">
        <v>34</v>
      </c>
      <c r="B47" s="5"/>
      <c r="C47" s="2"/>
      <c r="D47" s="39"/>
      <c r="E47" s="2"/>
      <c r="F47" s="39"/>
      <c r="G47" s="40"/>
      <c r="H47" s="41"/>
      <c r="I47" s="41"/>
      <c r="J47" s="71">
        <f t="shared" si="1"/>
        <v>0</v>
      </c>
      <c r="K47" s="49"/>
      <c r="L47" s="50"/>
      <c r="M47" s="51"/>
      <c r="N47" s="52"/>
      <c r="O47" s="53"/>
      <c r="P47" s="51"/>
      <c r="Q47" s="51"/>
      <c r="R47" s="51"/>
      <c r="S47" s="54"/>
      <c r="T47" s="51"/>
      <c r="U47" s="52"/>
      <c r="V47" s="53"/>
      <c r="W47" s="51"/>
      <c r="X47" s="51"/>
      <c r="Y47" s="51"/>
      <c r="Z47" s="54"/>
      <c r="AA47" s="66"/>
      <c r="AB47" s="66"/>
      <c r="AC47" s="66"/>
      <c r="AD47" s="66"/>
      <c r="AE47" s="66"/>
      <c r="AF47" s="67"/>
      <c r="AG47" s="78" t="str">
        <f>IF(SUM(AA47:AF47)*Data!$R$5=0,"",SUM(AA47:AF47)*Data!$R$5)</f>
        <v/>
      </c>
      <c r="AH47" s="97" t="str">
        <f>IF(E47&lt;&gt;"",VLOOKUP(E47,Data!$B$5:C43,2,),"")</f>
        <v/>
      </c>
      <c r="AI47" s="98" t="str">
        <f>IF(S47&lt;&gt;"",VLOOKUP(S47,Data!$G$5:$H$9,2,)+VLOOKUP(Z47,Data!$G$5:$H$9,2,),"")</f>
        <v/>
      </c>
      <c r="AJ47" s="99" t="str">
        <f>IF(G47&lt;&gt;"",(VLOOKUP(G47,Data!$I$5:$J$16,2,)*J47)+(VLOOKUP(L47,Data!$O$5:$P$6,2,)*J47),"")</f>
        <v/>
      </c>
      <c r="AK47" s="100" t="str">
        <f t="shared" si="2"/>
        <v/>
      </c>
      <c r="AL47" s="96"/>
    </row>
    <row r="48" spans="1:38" x14ac:dyDescent="0.3">
      <c r="A48" s="34">
        <v>35</v>
      </c>
      <c r="B48" s="5"/>
      <c r="C48" s="2"/>
      <c r="D48" s="39"/>
      <c r="E48" s="2"/>
      <c r="F48" s="39"/>
      <c r="G48" s="40"/>
      <c r="H48" s="41"/>
      <c r="I48" s="41"/>
      <c r="J48" s="71">
        <f t="shared" si="1"/>
        <v>0</v>
      </c>
      <c r="K48" s="49"/>
      <c r="L48" s="50"/>
      <c r="M48" s="51"/>
      <c r="N48" s="52"/>
      <c r="O48" s="53"/>
      <c r="P48" s="51"/>
      <c r="Q48" s="51"/>
      <c r="R48" s="51"/>
      <c r="S48" s="54"/>
      <c r="T48" s="51"/>
      <c r="U48" s="52"/>
      <c r="V48" s="53"/>
      <c r="W48" s="51"/>
      <c r="X48" s="51"/>
      <c r="Y48" s="51"/>
      <c r="Z48" s="54"/>
      <c r="AA48" s="66"/>
      <c r="AB48" s="66"/>
      <c r="AC48" s="66"/>
      <c r="AD48" s="66"/>
      <c r="AE48" s="66"/>
      <c r="AF48" s="67"/>
      <c r="AG48" s="78" t="str">
        <f>IF(SUM(AA48:AF48)*Data!$R$5=0,"",SUM(AA48:AF48)*Data!$R$5)</f>
        <v/>
      </c>
      <c r="AH48" s="97" t="str">
        <f>IF(E48&lt;&gt;"",VLOOKUP(E48,Data!$B$5:C44,2,),"")</f>
        <v/>
      </c>
      <c r="AI48" s="98" t="str">
        <f>IF(S48&lt;&gt;"",VLOOKUP(S48,Data!$G$5:$H$9,2,)+VLOOKUP(Z48,Data!$G$5:$H$9,2,),"")</f>
        <v/>
      </c>
      <c r="AJ48" s="99" t="str">
        <f>IF(G48&lt;&gt;"",(VLOOKUP(G48,Data!$I$5:$J$16,2,)*J48)+(VLOOKUP(L48,Data!$O$5:$P$6,2,)*J48),"")</f>
        <v/>
      </c>
      <c r="AK48" s="100" t="str">
        <f t="shared" si="2"/>
        <v/>
      </c>
      <c r="AL48" s="96"/>
    </row>
    <row r="49" spans="1:38" x14ac:dyDescent="0.3">
      <c r="A49" s="34">
        <v>36</v>
      </c>
      <c r="B49" s="5"/>
      <c r="C49" s="2"/>
      <c r="D49" s="39"/>
      <c r="E49" s="2"/>
      <c r="F49" s="39"/>
      <c r="G49" s="40"/>
      <c r="H49" s="41"/>
      <c r="I49" s="41"/>
      <c r="J49" s="71">
        <f t="shared" si="1"/>
        <v>0</v>
      </c>
      <c r="K49" s="49"/>
      <c r="L49" s="50"/>
      <c r="M49" s="51"/>
      <c r="N49" s="52"/>
      <c r="O49" s="53"/>
      <c r="P49" s="51"/>
      <c r="Q49" s="51"/>
      <c r="R49" s="51"/>
      <c r="S49" s="54"/>
      <c r="T49" s="51"/>
      <c r="U49" s="52"/>
      <c r="V49" s="53"/>
      <c r="W49" s="51"/>
      <c r="X49" s="51"/>
      <c r="Y49" s="51"/>
      <c r="Z49" s="54"/>
      <c r="AA49" s="66"/>
      <c r="AB49" s="66"/>
      <c r="AC49" s="66"/>
      <c r="AD49" s="66"/>
      <c r="AE49" s="66"/>
      <c r="AF49" s="67"/>
      <c r="AG49" s="78" t="str">
        <f>IF(SUM(AA49:AF49)*Data!$R$5=0,"",SUM(AA49:AF49)*Data!$R$5)</f>
        <v/>
      </c>
      <c r="AH49" s="97" t="str">
        <f>IF(E49&lt;&gt;"",VLOOKUP(E49,Data!$B$5:C45,2,),"")</f>
        <v/>
      </c>
      <c r="AI49" s="98" t="str">
        <f>IF(S49&lt;&gt;"",VLOOKUP(S49,Data!$G$5:$H$9,2,)+VLOOKUP(Z49,Data!$G$5:$H$9,2,),"")</f>
        <v/>
      </c>
      <c r="AJ49" s="99" t="str">
        <f>IF(G49&lt;&gt;"",(VLOOKUP(G49,Data!$I$5:$J$16,2,)*J49)+(VLOOKUP(L49,Data!$O$5:$P$6,2,)*J49),"")</f>
        <v/>
      </c>
      <c r="AK49" s="100" t="str">
        <f t="shared" si="2"/>
        <v/>
      </c>
      <c r="AL49" s="96"/>
    </row>
    <row r="50" spans="1:38" x14ac:dyDescent="0.3">
      <c r="A50" s="34">
        <v>37</v>
      </c>
      <c r="B50" s="5"/>
      <c r="C50" s="2"/>
      <c r="D50" s="39"/>
      <c r="E50" s="2"/>
      <c r="F50" s="39"/>
      <c r="G50" s="40"/>
      <c r="H50" s="41"/>
      <c r="I50" s="41"/>
      <c r="J50" s="71">
        <f t="shared" si="1"/>
        <v>0</v>
      </c>
      <c r="K50" s="49"/>
      <c r="L50" s="50"/>
      <c r="M50" s="51"/>
      <c r="N50" s="52"/>
      <c r="O50" s="53"/>
      <c r="P50" s="51"/>
      <c r="Q50" s="51"/>
      <c r="R50" s="51"/>
      <c r="S50" s="54"/>
      <c r="T50" s="51"/>
      <c r="U50" s="52"/>
      <c r="V50" s="53"/>
      <c r="W50" s="51"/>
      <c r="X50" s="51"/>
      <c r="Y50" s="51"/>
      <c r="Z50" s="54"/>
      <c r="AA50" s="66"/>
      <c r="AB50" s="66"/>
      <c r="AC50" s="66"/>
      <c r="AD50" s="66"/>
      <c r="AE50" s="66"/>
      <c r="AF50" s="67"/>
      <c r="AG50" s="78" t="str">
        <f>IF(SUM(AA50:AF50)*Data!$R$5=0,"",SUM(AA50:AF50)*Data!$R$5)</f>
        <v/>
      </c>
      <c r="AH50" s="97" t="str">
        <f>IF(E50&lt;&gt;"",VLOOKUP(E50,Data!$B$5:C46,2,),"")</f>
        <v/>
      </c>
      <c r="AI50" s="98" t="str">
        <f>IF(S50&lt;&gt;"",VLOOKUP(S50,Data!$G$5:$H$9,2,)+VLOOKUP(Z50,Data!$G$5:$H$9,2,),"")</f>
        <v/>
      </c>
      <c r="AJ50" s="99" t="str">
        <f>IF(G50&lt;&gt;"",(VLOOKUP(G50,Data!$I$5:$J$16,2,)*J50)+(VLOOKUP(L50,Data!$O$5:$P$6,2,)*J50),"")</f>
        <v/>
      </c>
      <c r="AK50" s="100" t="str">
        <f t="shared" si="2"/>
        <v/>
      </c>
      <c r="AL50" s="96"/>
    </row>
    <row r="51" spans="1:38" x14ac:dyDescent="0.3">
      <c r="A51" s="34">
        <v>38</v>
      </c>
      <c r="B51" s="5"/>
      <c r="C51" s="2"/>
      <c r="D51" s="39"/>
      <c r="E51" s="2"/>
      <c r="F51" s="39"/>
      <c r="G51" s="40"/>
      <c r="H51" s="41"/>
      <c r="I51" s="41"/>
      <c r="J51" s="71">
        <f t="shared" si="1"/>
        <v>0</v>
      </c>
      <c r="K51" s="49"/>
      <c r="L51" s="50"/>
      <c r="M51" s="51"/>
      <c r="N51" s="52"/>
      <c r="O51" s="53"/>
      <c r="P51" s="51"/>
      <c r="Q51" s="51"/>
      <c r="R51" s="51"/>
      <c r="S51" s="54"/>
      <c r="T51" s="51"/>
      <c r="U51" s="52"/>
      <c r="V51" s="53"/>
      <c r="W51" s="51"/>
      <c r="X51" s="51"/>
      <c r="Y51" s="51"/>
      <c r="Z51" s="54"/>
      <c r="AA51" s="66"/>
      <c r="AB51" s="66"/>
      <c r="AC51" s="66"/>
      <c r="AD51" s="66"/>
      <c r="AE51" s="66"/>
      <c r="AF51" s="67"/>
      <c r="AG51" s="78" t="str">
        <f>IF(SUM(AA51:AF51)*Data!$R$5=0,"",SUM(AA51:AF51)*Data!$R$5)</f>
        <v/>
      </c>
      <c r="AH51" s="97" t="str">
        <f>IF(E51&lt;&gt;"",VLOOKUP(E51,Data!$B$5:C47,2,),"")</f>
        <v/>
      </c>
      <c r="AI51" s="98" t="str">
        <f>IF(S51&lt;&gt;"",VLOOKUP(S51,Data!$G$5:$H$9,2,)+VLOOKUP(Z51,Data!$G$5:$H$9,2,),"")</f>
        <v/>
      </c>
      <c r="AJ51" s="99" t="str">
        <f>IF(G51&lt;&gt;"",(VLOOKUP(G51,Data!$I$5:$J$16,2,)*J51)+(VLOOKUP(L51,Data!$O$5:$P$6,2,)*J51),"")</f>
        <v/>
      </c>
      <c r="AK51" s="100" t="str">
        <f t="shared" si="2"/>
        <v/>
      </c>
      <c r="AL51" s="96"/>
    </row>
    <row r="52" spans="1:38" x14ac:dyDescent="0.3">
      <c r="A52" s="34">
        <v>39</v>
      </c>
      <c r="B52" s="5"/>
      <c r="C52" s="2"/>
      <c r="D52" s="39"/>
      <c r="E52" s="2"/>
      <c r="F52" s="39"/>
      <c r="G52" s="40"/>
      <c r="H52" s="41"/>
      <c r="I52" s="41"/>
      <c r="J52" s="71">
        <f t="shared" si="1"/>
        <v>0</v>
      </c>
      <c r="K52" s="49"/>
      <c r="L52" s="50"/>
      <c r="M52" s="51"/>
      <c r="N52" s="52"/>
      <c r="O52" s="53"/>
      <c r="P52" s="51"/>
      <c r="Q52" s="51"/>
      <c r="R52" s="51"/>
      <c r="S52" s="54"/>
      <c r="T52" s="51"/>
      <c r="U52" s="52"/>
      <c r="V52" s="53"/>
      <c r="W52" s="51"/>
      <c r="X52" s="51"/>
      <c r="Y52" s="51"/>
      <c r="Z52" s="54"/>
      <c r="AA52" s="66"/>
      <c r="AB52" s="66"/>
      <c r="AC52" s="66"/>
      <c r="AD52" s="66"/>
      <c r="AE52" s="66"/>
      <c r="AF52" s="67"/>
      <c r="AG52" s="78" t="str">
        <f>IF(SUM(AA52:AF52)*Data!$R$5=0,"",SUM(AA52:AF52)*Data!$R$5)</f>
        <v/>
      </c>
      <c r="AH52" s="97" t="str">
        <f>IF(E52&lt;&gt;"",VLOOKUP(E52,Data!$B$5:C48,2,),"")</f>
        <v/>
      </c>
      <c r="AI52" s="98" t="str">
        <f>IF(S52&lt;&gt;"",VLOOKUP(S52,Data!$G$5:$H$9,2,)+VLOOKUP(Z52,Data!$G$5:$H$9,2,),"")</f>
        <v/>
      </c>
      <c r="AJ52" s="99" t="str">
        <f>IF(G52&lt;&gt;"",(VLOOKUP(G52,Data!$I$5:$J$16,2,)*J52)+(VLOOKUP(L52,Data!$O$5:$P$6,2,)*J52),"")</f>
        <v/>
      </c>
      <c r="AK52" s="100" t="str">
        <f t="shared" si="2"/>
        <v/>
      </c>
      <c r="AL52" s="96"/>
    </row>
    <row r="53" spans="1:38" x14ac:dyDescent="0.3">
      <c r="A53" s="34">
        <v>40</v>
      </c>
      <c r="B53" s="5"/>
      <c r="C53" s="2"/>
      <c r="D53" s="39"/>
      <c r="E53" s="2"/>
      <c r="F53" s="39"/>
      <c r="G53" s="40"/>
      <c r="H53" s="41"/>
      <c r="I53" s="41"/>
      <c r="J53" s="71">
        <f t="shared" si="1"/>
        <v>0</v>
      </c>
      <c r="K53" s="49"/>
      <c r="L53" s="50"/>
      <c r="M53" s="51"/>
      <c r="N53" s="52"/>
      <c r="O53" s="53"/>
      <c r="P53" s="51"/>
      <c r="Q53" s="51"/>
      <c r="R53" s="51"/>
      <c r="S53" s="54"/>
      <c r="T53" s="51"/>
      <c r="U53" s="52"/>
      <c r="V53" s="53"/>
      <c r="W53" s="51"/>
      <c r="X53" s="51"/>
      <c r="Y53" s="51"/>
      <c r="Z53" s="54"/>
      <c r="AA53" s="66"/>
      <c r="AB53" s="66"/>
      <c r="AC53" s="66"/>
      <c r="AD53" s="66"/>
      <c r="AE53" s="66"/>
      <c r="AF53" s="67"/>
      <c r="AG53" s="78" t="str">
        <f>IF(SUM(AA53:AF53)*Data!$R$5=0,"",SUM(AA53:AF53)*Data!$R$5)</f>
        <v/>
      </c>
      <c r="AH53" s="97" t="str">
        <f>IF(E53&lt;&gt;"",VLOOKUP(E53,Data!$B$5:C49,2,),"")</f>
        <v/>
      </c>
      <c r="AI53" s="98" t="str">
        <f>IF(S53&lt;&gt;"",VLOOKUP(S53,Data!$G$5:$H$9,2,)+VLOOKUP(Z53,Data!$G$5:$H$9,2,),"")</f>
        <v/>
      </c>
      <c r="AJ53" s="99" t="str">
        <f>IF(G53&lt;&gt;"",(VLOOKUP(G53,Data!$I$5:$J$16,2,)*J53)+(VLOOKUP(L53,Data!$O$5:$P$6,2,)*J53),"")</f>
        <v/>
      </c>
      <c r="AK53" s="100" t="str">
        <f t="shared" si="2"/>
        <v/>
      </c>
      <c r="AL53" s="96"/>
    </row>
    <row r="54" spans="1:38" x14ac:dyDescent="0.3">
      <c r="A54" s="34">
        <v>41</v>
      </c>
      <c r="B54" s="5"/>
      <c r="C54" s="2"/>
      <c r="D54" s="39"/>
      <c r="E54" s="2"/>
      <c r="F54" s="39"/>
      <c r="G54" s="40"/>
      <c r="H54" s="41"/>
      <c r="I54" s="41"/>
      <c r="J54" s="71">
        <f t="shared" si="1"/>
        <v>0</v>
      </c>
      <c r="K54" s="49"/>
      <c r="L54" s="50"/>
      <c r="M54" s="51"/>
      <c r="N54" s="52"/>
      <c r="O54" s="53"/>
      <c r="P54" s="51"/>
      <c r="Q54" s="51"/>
      <c r="R54" s="51"/>
      <c r="S54" s="54"/>
      <c r="T54" s="51"/>
      <c r="U54" s="52"/>
      <c r="V54" s="53"/>
      <c r="W54" s="51"/>
      <c r="X54" s="51"/>
      <c r="Y54" s="51"/>
      <c r="Z54" s="54"/>
      <c r="AA54" s="66"/>
      <c r="AB54" s="66"/>
      <c r="AC54" s="66"/>
      <c r="AD54" s="66"/>
      <c r="AE54" s="66"/>
      <c r="AF54" s="67"/>
      <c r="AG54" s="78" t="str">
        <f>IF(SUM(AA54:AF54)*Data!$R$5=0,"",SUM(AA54:AF54)*Data!$R$5)</f>
        <v/>
      </c>
      <c r="AH54" s="97" t="str">
        <f>IF(E54&lt;&gt;"",VLOOKUP(E54,Data!$B$5:C50,2,),"")</f>
        <v/>
      </c>
      <c r="AI54" s="98" t="str">
        <f>IF(S54&lt;&gt;"",VLOOKUP(S54,Data!$G$5:$H$9,2,)+VLOOKUP(Z54,Data!$G$5:$H$9,2,),"")</f>
        <v/>
      </c>
      <c r="AJ54" s="99" t="str">
        <f>IF(G54&lt;&gt;"",(VLOOKUP(G54,Data!$I$5:$J$16,2,)*J54)+(VLOOKUP(L54,Data!$O$5:$P$6,2,)*J54),"")</f>
        <v/>
      </c>
      <c r="AK54" s="100" t="str">
        <f t="shared" si="2"/>
        <v/>
      </c>
      <c r="AL54" s="96"/>
    </row>
    <row r="55" spans="1:38" x14ac:dyDescent="0.3">
      <c r="A55" s="34">
        <v>42</v>
      </c>
      <c r="B55" s="5"/>
      <c r="C55" s="2"/>
      <c r="D55" s="39"/>
      <c r="E55" s="2"/>
      <c r="F55" s="39"/>
      <c r="G55" s="40"/>
      <c r="H55" s="41"/>
      <c r="I55" s="41"/>
      <c r="J55" s="71">
        <f t="shared" si="1"/>
        <v>0</v>
      </c>
      <c r="K55" s="49"/>
      <c r="L55" s="50"/>
      <c r="M55" s="51"/>
      <c r="N55" s="52"/>
      <c r="O55" s="53"/>
      <c r="P55" s="51"/>
      <c r="Q55" s="51"/>
      <c r="R55" s="51"/>
      <c r="S55" s="54"/>
      <c r="T55" s="51"/>
      <c r="U55" s="52"/>
      <c r="V55" s="53"/>
      <c r="W55" s="51"/>
      <c r="X55" s="51"/>
      <c r="Y55" s="51"/>
      <c r="Z55" s="54"/>
      <c r="AA55" s="66"/>
      <c r="AB55" s="66"/>
      <c r="AC55" s="66"/>
      <c r="AD55" s="66"/>
      <c r="AE55" s="66"/>
      <c r="AF55" s="67"/>
      <c r="AG55" s="78" t="str">
        <f>IF(SUM(AA55:AF55)*Data!$R$5=0,"",SUM(AA55:AF55)*Data!$R$5)</f>
        <v/>
      </c>
      <c r="AH55" s="97" t="str">
        <f>IF(E55&lt;&gt;"",VLOOKUP(E55,Data!$B$5:C51,2,),"")</f>
        <v/>
      </c>
      <c r="AI55" s="98" t="str">
        <f>IF(S55&lt;&gt;"",VLOOKUP(S55,Data!$G$5:$H$9,2,)+VLOOKUP(Z55,Data!$G$5:$H$9,2,),"")</f>
        <v/>
      </c>
      <c r="AJ55" s="99" t="str">
        <f>IF(G55&lt;&gt;"",(VLOOKUP(G55,Data!$I$5:$J$16,2,)*J55)+(VLOOKUP(L55,Data!$O$5:$P$6,2,)*J55),"")</f>
        <v/>
      </c>
      <c r="AK55" s="100" t="str">
        <f t="shared" si="2"/>
        <v/>
      </c>
      <c r="AL55" s="96"/>
    </row>
    <row r="56" spans="1:38" x14ac:dyDescent="0.3">
      <c r="A56" s="34">
        <v>43</v>
      </c>
      <c r="B56" s="5"/>
      <c r="C56" s="2"/>
      <c r="D56" s="39"/>
      <c r="E56" s="2"/>
      <c r="F56" s="39"/>
      <c r="G56" s="40"/>
      <c r="H56" s="41"/>
      <c r="I56" s="41"/>
      <c r="J56" s="71">
        <f t="shared" si="1"/>
        <v>0</v>
      </c>
      <c r="K56" s="49"/>
      <c r="L56" s="50"/>
      <c r="M56" s="51"/>
      <c r="N56" s="52"/>
      <c r="O56" s="53"/>
      <c r="P56" s="51"/>
      <c r="Q56" s="51"/>
      <c r="R56" s="51"/>
      <c r="S56" s="54"/>
      <c r="T56" s="51"/>
      <c r="U56" s="52"/>
      <c r="V56" s="53"/>
      <c r="W56" s="51"/>
      <c r="X56" s="51"/>
      <c r="Y56" s="51"/>
      <c r="Z56" s="54"/>
      <c r="AA56" s="66"/>
      <c r="AB56" s="66"/>
      <c r="AC56" s="66"/>
      <c r="AD56" s="66"/>
      <c r="AE56" s="66"/>
      <c r="AF56" s="67"/>
      <c r="AG56" s="78" t="str">
        <f>IF(SUM(AA56:AF56)*Data!$R$5=0,"",SUM(AA56:AF56)*Data!$R$5)</f>
        <v/>
      </c>
      <c r="AH56" s="97" t="str">
        <f>IF(E56&lt;&gt;"",VLOOKUP(E56,Data!$B$5:C52,2,),"")</f>
        <v/>
      </c>
      <c r="AI56" s="98" t="str">
        <f>IF(S56&lt;&gt;"",VLOOKUP(S56,Data!$G$5:$H$9,2,)+VLOOKUP(Z56,Data!$G$5:$H$9,2,),"")</f>
        <v/>
      </c>
      <c r="AJ56" s="99" t="str">
        <f>IF(G56&lt;&gt;"",(VLOOKUP(G56,Data!$I$5:$J$16,2,)*J56)+(VLOOKUP(L56,Data!$O$5:$P$6,2,)*J56),"")</f>
        <v/>
      </c>
      <c r="AK56" s="100" t="str">
        <f t="shared" si="2"/>
        <v/>
      </c>
      <c r="AL56" s="96"/>
    </row>
    <row r="57" spans="1:38" x14ac:dyDescent="0.3">
      <c r="A57" s="34">
        <v>44</v>
      </c>
      <c r="B57" s="5"/>
      <c r="C57" s="2"/>
      <c r="D57" s="39"/>
      <c r="E57" s="2"/>
      <c r="F57" s="39"/>
      <c r="G57" s="40"/>
      <c r="H57" s="41"/>
      <c r="I57" s="41"/>
      <c r="J57" s="71">
        <f t="shared" si="1"/>
        <v>0</v>
      </c>
      <c r="K57" s="49"/>
      <c r="L57" s="50"/>
      <c r="M57" s="51"/>
      <c r="N57" s="52"/>
      <c r="O57" s="53"/>
      <c r="P57" s="51"/>
      <c r="Q57" s="51"/>
      <c r="R57" s="51"/>
      <c r="S57" s="54"/>
      <c r="T57" s="51"/>
      <c r="U57" s="52"/>
      <c r="V57" s="53"/>
      <c r="W57" s="51"/>
      <c r="X57" s="51"/>
      <c r="Y57" s="51"/>
      <c r="Z57" s="54"/>
      <c r="AA57" s="66"/>
      <c r="AB57" s="66"/>
      <c r="AC57" s="66"/>
      <c r="AD57" s="66"/>
      <c r="AE57" s="66"/>
      <c r="AF57" s="67"/>
      <c r="AG57" s="78" t="str">
        <f>IF(SUM(AA57:AF57)*Data!$R$5=0,"",SUM(AA57:AF57)*Data!$R$5)</f>
        <v/>
      </c>
      <c r="AH57" s="97" t="str">
        <f>IF(E57&lt;&gt;"",VLOOKUP(E57,Data!$B$5:C53,2,),"")</f>
        <v/>
      </c>
      <c r="AI57" s="98" t="str">
        <f>IF(S57&lt;&gt;"",VLOOKUP(S57,Data!$G$5:$H$9,2,)+VLOOKUP(Z57,Data!$G$5:$H$9,2,),"")</f>
        <v/>
      </c>
      <c r="AJ57" s="99" t="str">
        <f>IF(G57&lt;&gt;"",(VLOOKUP(G57,Data!$I$5:$J$16,2,)*J57)+(VLOOKUP(L57,Data!$O$5:$P$6,2,)*J57),"")</f>
        <v/>
      </c>
      <c r="AK57" s="100" t="str">
        <f t="shared" si="2"/>
        <v/>
      </c>
      <c r="AL57" s="96"/>
    </row>
    <row r="58" spans="1:38" x14ac:dyDescent="0.3">
      <c r="A58" s="34">
        <v>45</v>
      </c>
      <c r="B58" s="5"/>
      <c r="C58" s="2"/>
      <c r="D58" s="39"/>
      <c r="E58" s="2"/>
      <c r="F58" s="39"/>
      <c r="G58" s="40"/>
      <c r="H58" s="41"/>
      <c r="I58" s="41"/>
      <c r="J58" s="71">
        <f t="shared" si="1"/>
        <v>0</v>
      </c>
      <c r="K58" s="49"/>
      <c r="L58" s="50"/>
      <c r="M58" s="51"/>
      <c r="N58" s="52"/>
      <c r="O58" s="53"/>
      <c r="P58" s="51"/>
      <c r="Q58" s="51"/>
      <c r="R58" s="51"/>
      <c r="S58" s="54"/>
      <c r="T58" s="51"/>
      <c r="U58" s="52"/>
      <c r="V58" s="53"/>
      <c r="W58" s="51"/>
      <c r="X58" s="51"/>
      <c r="Y58" s="51"/>
      <c r="Z58" s="54"/>
      <c r="AA58" s="66"/>
      <c r="AB58" s="66"/>
      <c r="AC58" s="66"/>
      <c r="AD58" s="66"/>
      <c r="AE58" s="66"/>
      <c r="AF58" s="67"/>
      <c r="AG58" s="78" t="str">
        <f>IF(SUM(AA58:AF58)*Data!$R$5=0,"",SUM(AA58:AF58)*Data!$R$5)</f>
        <v/>
      </c>
      <c r="AH58" s="97" t="str">
        <f>IF(E58&lt;&gt;"",VLOOKUP(E58,Data!$B$5:C54,2,),"")</f>
        <v/>
      </c>
      <c r="AI58" s="98" t="str">
        <f>IF(S58&lt;&gt;"",VLOOKUP(S58,Data!$G$5:$H$9,2,)+VLOOKUP(Z58,Data!$G$5:$H$9,2,),"")</f>
        <v/>
      </c>
      <c r="AJ58" s="99" t="str">
        <f>IF(G58&lt;&gt;"",(VLOOKUP(G58,Data!$I$5:$J$16,2,)*J58)+(VLOOKUP(L58,Data!$O$5:$P$6,2,)*J58),"")</f>
        <v/>
      </c>
      <c r="AK58" s="100" t="str">
        <f t="shared" si="2"/>
        <v/>
      </c>
      <c r="AL58" s="96"/>
    </row>
    <row r="59" spans="1:38" x14ac:dyDescent="0.3">
      <c r="A59" s="34">
        <v>46</v>
      </c>
      <c r="B59" s="5"/>
      <c r="C59" s="2"/>
      <c r="D59" s="39"/>
      <c r="E59" s="2"/>
      <c r="F59" s="39"/>
      <c r="G59" s="40"/>
      <c r="H59" s="41"/>
      <c r="I59" s="41"/>
      <c r="J59" s="71">
        <f t="shared" si="1"/>
        <v>0</v>
      </c>
      <c r="K59" s="49"/>
      <c r="L59" s="50"/>
      <c r="M59" s="51"/>
      <c r="N59" s="52"/>
      <c r="O59" s="53"/>
      <c r="P59" s="51"/>
      <c r="Q59" s="51"/>
      <c r="R59" s="51"/>
      <c r="S59" s="54"/>
      <c r="T59" s="51"/>
      <c r="U59" s="52"/>
      <c r="V59" s="53"/>
      <c r="W59" s="51"/>
      <c r="X59" s="51"/>
      <c r="Y59" s="51"/>
      <c r="Z59" s="54"/>
      <c r="AA59" s="66"/>
      <c r="AB59" s="66"/>
      <c r="AC59" s="66"/>
      <c r="AD59" s="66"/>
      <c r="AE59" s="66"/>
      <c r="AF59" s="67"/>
      <c r="AG59" s="78" t="str">
        <f>IF(SUM(AA59:AF59)*Data!$R$5=0,"",SUM(AA59:AF59)*Data!$R$5)</f>
        <v/>
      </c>
      <c r="AH59" s="97" t="str">
        <f>IF(E59&lt;&gt;"",VLOOKUP(E59,Data!$B$5:C55,2,),"")</f>
        <v/>
      </c>
      <c r="AI59" s="98" t="str">
        <f>IF(S59&lt;&gt;"",VLOOKUP(S59,Data!$G$5:$H$9,2,)+VLOOKUP(Z59,Data!$G$5:$H$9,2,),"")</f>
        <v/>
      </c>
      <c r="AJ59" s="99" t="str">
        <f>IF(G59&lt;&gt;"",(VLOOKUP(G59,Data!$I$5:$J$16,2,)*J59)+(VLOOKUP(L59,Data!$O$5:$P$6,2,)*J59),"")</f>
        <v/>
      </c>
      <c r="AK59" s="100" t="str">
        <f t="shared" si="2"/>
        <v/>
      </c>
      <c r="AL59" s="96"/>
    </row>
    <row r="60" spans="1:38" x14ac:dyDescent="0.3">
      <c r="A60" s="34">
        <v>47</v>
      </c>
      <c r="B60" s="5"/>
      <c r="C60" s="2"/>
      <c r="D60" s="39"/>
      <c r="E60" s="2"/>
      <c r="F60" s="39"/>
      <c r="G60" s="40"/>
      <c r="H60" s="41"/>
      <c r="I60" s="41"/>
      <c r="J60" s="71">
        <f t="shared" si="1"/>
        <v>0</v>
      </c>
      <c r="K60" s="49"/>
      <c r="L60" s="50"/>
      <c r="M60" s="51"/>
      <c r="N60" s="52"/>
      <c r="O60" s="53"/>
      <c r="P60" s="51"/>
      <c r="Q60" s="51"/>
      <c r="R60" s="51"/>
      <c r="S60" s="54"/>
      <c r="T60" s="51"/>
      <c r="U60" s="52"/>
      <c r="V60" s="53"/>
      <c r="W60" s="51"/>
      <c r="X60" s="51"/>
      <c r="Y60" s="51"/>
      <c r="Z60" s="54"/>
      <c r="AA60" s="66"/>
      <c r="AB60" s="66"/>
      <c r="AC60" s="66"/>
      <c r="AD60" s="66"/>
      <c r="AE60" s="66"/>
      <c r="AF60" s="67"/>
      <c r="AG60" s="78" t="str">
        <f>IF(SUM(AA60:AF60)*Data!$R$5=0,"",SUM(AA60:AF60)*Data!$R$5)</f>
        <v/>
      </c>
      <c r="AH60" s="97" t="str">
        <f>IF(E60&lt;&gt;"",VLOOKUP(E60,Data!$B$5:C56,2,),"")</f>
        <v/>
      </c>
      <c r="AI60" s="98" t="str">
        <f>IF(S60&lt;&gt;"",VLOOKUP(S60,Data!$G$5:$H$9,2,)+VLOOKUP(Z60,Data!$G$5:$H$9,2,),"")</f>
        <v/>
      </c>
      <c r="AJ60" s="99" t="str">
        <f>IF(G60&lt;&gt;"",(VLOOKUP(G60,Data!$I$5:$J$16,2,)*J60)+(VLOOKUP(L60,Data!$O$5:$P$6,2,)*J60),"")</f>
        <v/>
      </c>
      <c r="AK60" s="100" t="str">
        <f t="shared" si="2"/>
        <v/>
      </c>
      <c r="AL60" s="96"/>
    </row>
    <row r="61" spans="1:38" x14ac:dyDescent="0.3">
      <c r="A61" s="34">
        <v>48</v>
      </c>
      <c r="B61" s="5"/>
      <c r="C61" s="2"/>
      <c r="D61" s="39"/>
      <c r="E61" s="2"/>
      <c r="F61" s="39"/>
      <c r="G61" s="40"/>
      <c r="H61" s="41"/>
      <c r="I61" s="41"/>
      <c r="J61" s="71">
        <f t="shared" si="1"/>
        <v>0</v>
      </c>
      <c r="K61" s="49"/>
      <c r="L61" s="50"/>
      <c r="M61" s="51"/>
      <c r="N61" s="52"/>
      <c r="O61" s="53"/>
      <c r="P61" s="51"/>
      <c r="Q61" s="51"/>
      <c r="R61" s="51"/>
      <c r="S61" s="54"/>
      <c r="T61" s="51"/>
      <c r="U61" s="52"/>
      <c r="V61" s="53"/>
      <c r="W61" s="51"/>
      <c r="X61" s="51"/>
      <c r="Y61" s="51"/>
      <c r="Z61" s="54"/>
      <c r="AA61" s="66"/>
      <c r="AB61" s="66"/>
      <c r="AC61" s="66"/>
      <c r="AD61" s="66"/>
      <c r="AE61" s="66"/>
      <c r="AF61" s="67"/>
      <c r="AG61" s="78" t="str">
        <f>IF(SUM(AA61:AF61)*Data!$R$5=0,"",SUM(AA61:AF61)*Data!$R$5)</f>
        <v/>
      </c>
      <c r="AH61" s="97" t="str">
        <f>IF(E61&lt;&gt;"",VLOOKUP(E61,Data!$B$5:C57,2,),"")</f>
        <v/>
      </c>
      <c r="AI61" s="98" t="str">
        <f>IF(S61&lt;&gt;"",VLOOKUP(S61,Data!$G$5:$H$9,2,)+VLOOKUP(Z61,Data!$G$5:$H$9,2,),"")</f>
        <v/>
      </c>
      <c r="AJ61" s="99" t="str">
        <f>IF(G61&lt;&gt;"",(VLOOKUP(G61,Data!$I$5:$J$16,2,)*J61)+(VLOOKUP(L61,Data!$O$5:$P$6,2,)*J61),"")</f>
        <v/>
      </c>
      <c r="AK61" s="100" t="str">
        <f t="shared" si="2"/>
        <v/>
      </c>
      <c r="AL61" s="96"/>
    </row>
    <row r="62" spans="1:38" x14ac:dyDescent="0.3">
      <c r="A62" s="34">
        <v>49</v>
      </c>
      <c r="B62" s="5"/>
      <c r="C62" s="2"/>
      <c r="D62" s="39"/>
      <c r="E62" s="2"/>
      <c r="F62" s="39"/>
      <c r="G62" s="40"/>
      <c r="H62" s="41"/>
      <c r="I62" s="41"/>
      <c r="J62" s="71">
        <f t="shared" si="1"/>
        <v>0</v>
      </c>
      <c r="K62" s="49"/>
      <c r="L62" s="50"/>
      <c r="M62" s="51"/>
      <c r="N62" s="52"/>
      <c r="O62" s="53"/>
      <c r="P62" s="51"/>
      <c r="Q62" s="51"/>
      <c r="R62" s="51"/>
      <c r="S62" s="54"/>
      <c r="T62" s="51"/>
      <c r="U62" s="52"/>
      <c r="V62" s="53"/>
      <c r="W62" s="51"/>
      <c r="X62" s="51"/>
      <c r="Y62" s="51"/>
      <c r="Z62" s="54"/>
      <c r="AA62" s="66"/>
      <c r="AB62" s="66"/>
      <c r="AC62" s="66"/>
      <c r="AD62" s="66"/>
      <c r="AE62" s="66"/>
      <c r="AF62" s="67"/>
      <c r="AG62" s="78" t="str">
        <f>IF(SUM(AA62:AF62)*Data!$R$5=0,"",SUM(AA62:AF62)*Data!$R$5)</f>
        <v/>
      </c>
      <c r="AH62" s="97" t="str">
        <f>IF(E62&lt;&gt;"",VLOOKUP(E62,Data!$B$5:C58,2,),"")</f>
        <v/>
      </c>
      <c r="AI62" s="98" t="str">
        <f>IF(S62&lt;&gt;"",VLOOKUP(S62,Data!$G$5:$H$9,2,)+VLOOKUP(Z62,Data!$G$5:$H$9,2,),"")</f>
        <v/>
      </c>
      <c r="AJ62" s="99" t="str">
        <f>IF(G62&lt;&gt;"",(VLOOKUP(G62,Data!$I$5:$J$16,2,)*J62)+(VLOOKUP(L62,Data!$O$5:$P$6,2,)*J62),"")</f>
        <v/>
      </c>
      <c r="AK62" s="100" t="str">
        <f t="shared" si="2"/>
        <v/>
      </c>
      <c r="AL62" s="96"/>
    </row>
    <row r="63" spans="1:38" x14ac:dyDescent="0.3">
      <c r="A63" s="34">
        <v>50</v>
      </c>
      <c r="B63" s="5"/>
      <c r="C63" s="2"/>
      <c r="D63" s="39"/>
      <c r="E63" s="2"/>
      <c r="F63" s="39"/>
      <c r="G63" s="40"/>
      <c r="H63" s="41"/>
      <c r="I63" s="41"/>
      <c r="J63" s="71">
        <f t="shared" si="1"/>
        <v>0</v>
      </c>
      <c r="K63" s="49"/>
      <c r="L63" s="50"/>
      <c r="M63" s="51"/>
      <c r="N63" s="52"/>
      <c r="O63" s="53"/>
      <c r="P63" s="51"/>
      <c r="Q63" s="51"/>
      <c r="R63" s="51"/>
      <c r="S63" s="54"/>
      <c r="T63" s="51"/>
      <c r="U63" s="52"/>
      <c r="V63" s="53"/>
      <c r="W63" s="51"/>
      <c r="X63" s="51"/>
      <c r="Y63" s="51"/>
      <c r="Z63" s="54"/>
      <c r="AA63" s="66"/>
      <c r="AB63" s="66"/>
      <c r="AC63" s="66"/>
      <c r="AD63" s="66"/>
      <c r="AE63" s="66"/>
      <c r="AF63" s="67"/>
      <c r="AG63" s="78" t="str">
        <f>IF(SUM(AA63:AF63)*Data!$R$5=0,"",SUM(AA63:AF63)*Data!$R$5)</f>
        <v/>
      </c>
      <c r="AH63" s="97" t="str">
        <f>IF(E63&lt;&gt;"",VLOOKUP(E63,Data!$B$5:C59,2,),"")</f>
        <v/>
      </c>
      <c r="AI63" s="98" t="str">
        <f>IF(S63&lt;&gt;"",VLOOKUP(S63,Data!$G$5:$H$9,2,)+VLOOKUP(Z63,Data!$G$5:$H$9,2,),"")</f>
        <v/>
      </c>
      <c r="AJ63" s="99" t="str">
        <f>IF(G63&lt;&gt;"",(VLOOKUP(G63,Data!$I$5:$J$16,2,)*J63)+(VLOOKUP(L63,Data!$O$5:$P$6,2,)*J63),"")</f>
        <v/>
      </c>
      <c r="AK63" s="100" t="str">
        <f t="shared" si="2"/>
        <v/>
      </c>
      <c r="AL63" s="96"/>
    </row>
    <row r="64" spans="1:38" x14ac:dyDescent="0.3">
      <c r="A64" s="34">
        <v>51</v>
      </c>
      <c r="B64" s="5"/>
      <c r="C64" s="2"/>
      <c r="D64" s="39"/>
      <c r="E64" s="2"/>
      <c r="F64" s="39"/>
      <c r="G64" s="40"/>
      <c r="H64" s="41"/>
      <c r="I64" s="41"/>
      <c r="J64" s="71">
        <f t="shared" si="1"/>
        <v>0</v>
      </c>
      <c r="K64" s="49"/>
      <c r="L64" s="50"/>
      <c r="M64" s="51"/>
      <c r="N64" s="52"/>
      <c r="O64" s="53"/>
      <c r="P64" s="51"/>
      <c r="Q64" s="51"/>
      <c r="R64" s="51"/>
      <c r="S64" s="54"/>
      <c r="T64" s="51"/>
      <c r="U64" s="52"/>
      <c r="V64" s="53"/>
      <c r="W64" s="51"/>
      <c r="X64" s="51"/>
      <c r="Y64" s="51"/>
      <c r="Z64" s="54"/>
      <c r="AA64" s="66"/>
      <c r="AB64" s="66"/>
      <c r="AC64" s="66"/>
      <c r="AD64" s="66"/>
      <c r="AE64" s="66"/>
      <c r="AF64" s="67"/>
      <c r="AG64" s="78" t="str">
        <f>IF(SUM(AA64:AF64)*Data!$R$5=0,"",SUM(AA64:AF64)*Data!$R$5)</f>
        <v/>
      </c>
      <c r="AH64" s="97" t="str">
        <f>IF(E64&lt;&gt;"",VLOOKUP(E64,Data!$B$5:C60,2,),"")</f>
        <v/>
      </c>
      <c r="AI64" s="98" t="str">
        <f>IF(S64&lt;&gt;"",VLOOKUP(S64,Data!$G$5:$H$9,2,)+VLOOKUP(Z64,Data!$G$5:$H$9,2,),"")</f>
        <v/>
      </c>
      <c r="AJ64" s="99" t="str">
        <f>IF(G64&lt;&gt;"",(VLOOKUP(G64,Data!$I$5:$J$16,2,)*J64)+(VLOOKUP(L64,Data!$O$5:$P$6,2,)*J64),"")</f>
        <v/>
      </c>
      <c r="AK64" s="100" t="str">
        <f t="shared" si="2"/>
        <v/>
      </c>
      <c r="AL64" s="96"/>
    </row>
    <row r="65" spans="1:38" x14ac:dyDescent="0.3">
      <c r="A65" s="34">
        <v>52</v>
      </c>
      <c r="B65" s="5"/>
      <c r="C65" s="2"/>
      <c r="D65" s="39"/>
      <c r="E65" s="2"/>
      <c r="F65" s="39"/>
      <c r="G65" s="40"/>
      <c r="H65" s="41"/>
      <c r="I65" s="41"/>
      <c r="J65" s="71">
        <f t="shared" si="1"/>
        <v>0</v>
      </c>
      <c r="K65" s="49"/>
      <c r="L65" s="50"/>
      <c r="M65" s="51"/>
      <c r="N65" s="52"/>
      <c r="O65" s="53"/>
      <c r="P65" s="51"/>
      <c r="Q65" s="51"/>
      <c r="R65" s="51"/>
      <c r="S65" s="54"/>
      <c r="T65" s="51"/>
      <c r="U65" s="52"/>
      <c r="V65" s="53"/>
      <c r="W65" s="51"/>
      <c r="X65" s="51"/>
      <c r="Y65" s="51"/>
      <c r="Z65" s="54"/>
      <c r="AA65" s="66"/>
      <c r="AB65" s="66"/>
      <c r="AC65" s="66"/>
      <c r="AD65" s="66"/>
      <c r="AE65" s="66"/>
      <c r="AF65" s="67"/>
      <c r="AG65" s="78" t="str">
        <f>IF(SUM(AA65:AF65)*Data!$R$5=0,"",SUM(AA65:AF65)*Data!$R$5)</f>
        <v/>
      </c>
      <c r="AH65" s="97" t="str">
        <f>IF(E65&lt;&gt;"",VLOOKUP(E65,Data!$B$5:C61,2,),"")</f>
        <v/>
      </c>
      <c r="AI65" s="98" t="str">
        <f>IF(S65&lt;&gt;"",VLOOKUP(S65,Data!$G$5:$H$9,2,)+VLOOKUP(Z65,Data!$G$5:$H$9,2,),"")</f>
        <v/>
      </c>
      <c r="AJ65" s="99" t="str">
        <f>IF(G65&lt;&gt;"",(VLOOKUP(G65,Data!$I$5:$J$16,2,)*J65)+(VLOOKUP(L65,Data!$O$5:$P$6,2,)*J65),"")</f>
        <v/>
      </c>
      <c r="AK65" s="100" t="str">
        <f t="shared" si="2"/>
        <v/>
      </c>
      <c r="AL65" s="96"/>
    </row>
    <row r="66" spans="1:38" x14ac:dyDescent="0.3">
      <c r="A66" s="34">
        <v>53</v>
      </c>
      <c r="B66" s="5"/>
      <c r="C66" s="2"/>
      <c r="D66" s="39"/>
      <c r="E66" s="2"/>
      <c r="F66" s="39"/>
      <c r="G66" s="40"/>
      <c r="H66" s="41"/>
      <c r="I66" s="41"/>
      <c r="J66" s="71">
        <f t="shared" si="1"/>
        <v>0</v>
      </c>
      <c r="K66" s="49"/>
      <c r="L66" s="50"/>
      <c r="M66" s="51"/>
      <c r="N66" s="52"/>
      <c r="O66" s="53"/>
      <c r="P66" s="51"/>
      <c r="Q66" s="51"/>
      <c r="R66" s="51"/>
      <c r="S66" s="54"/>
      <c r="T66" s="51"/>
      <c r="U66" s="52"/>
      <c r="V66" s="53"/>
      <c r="W66" s="51"/>
      <c r="X66" s="51"/>
      <c r="Y66" s="51"/>
      <c r="Z66" s="54"/>
      <c r="AA66" s="66"/>
      <c r="AB66" s="66"/>
      <c r="AC66" s="66"/>
      <c r="AD66" s="66"/>
      <c r="AE66" s="66"/>
      <c r="AF66" s="67"/>
      <c r="AG66" s="78" t="str">
        <f>IF(SUM(AA66:AF66)*Data!$R$5=0,"",SUM(AA66:AF66)*Data!$R$5)</f>
        <v/>
      </c>
      <c r="AH66" s="97" t="str">
        <f>IF(E66&lt;&gt;"",VLOOKUP(E66,Data!$B$5:C62,2,),"")</f>
        <v/>
      </c>
      <c r="AI66" s="98" t="str">
        <f>IF(S66&lt;&gt;"",VLOOKUP(S66,Data!$G$5:$H$9,2,)+VLOOKUP(Z66,Data!$G$5:$H$9,2,),"")</f>
        <v/>
      </c>
      <c r="AJ66" s="99" t="str">
        <f>IF(G66&lt;&gt;"",(VLOOKUP(G66,Data!$I$5:$J$16,2,)*J66)+(VLOOKUP(L66,Data!$O$5:$P$6,2,)*J66),"")</f>
        <v/>
      </c>
      <c r="AK66" s="100" t="str">
        <f t="shared" si="2"/>
        <v/>
      </c>
      <c r="AL66" s="96"/>
    </row>
    <row r="67" spans="1:38" x14ac:dyDescent="0.3">
      <c r="A67" s="34">
        <v>54</v>
      </c>
      <c r="B67" s="5"/>
      <c r="C67" s="2"/>
      <c r="D67" s="39"/>
      <c r="E67" s="2"/>
      <c r="F67" s="39"/>
      <c r="G67" s="40"/>
      <c r="H67" s="41"/>
      <c r="I67" s="41"/>
      <c r="J67" s="71">
        <f t="shared" si="1"/>
        <v>0</v>
      </c>
      <c r="K67" s="49"/>
      <c r="L67" s="50"/>
      <c r="M67" s="51"/>
      <c r="N67" s="52"/>
      <c r="O67" s="53"/>
      <c r="P67" s="51"/>
      <c r="Q67" s="51"/>
      <c r="R67" s="51"/>
      <c r="S67" s="54"/>
      <c r="T67" s="51"/>
      <c r="U67" s="52"/>
      <c r="V67" s="53"/>
      <c r="W67" s="51"/>
      <c r="X67" s="51"/>
      <c r="Y67" s="51"/>
      <c r="Z67" s="54"/>
      <c r="AA67" s="66"/>
      <c r="AB67" s="66"/>
      <c r="AC67" s="66"/>
      <c r="AD67" s="66"/>
      <c r="AE67" s="66"/>
      <c r="AF67" s="67"/>
      <c r="AG67" s="78" t="str">
        <f>IF(SUM(AA67:AF67)*Data!$R$5=0,"",SUM(AA67:AF67)*Data!$R$5)</f>
        <v/>
      </c>
      <c r="AH67" s="97" t="str">
        <f>IF(E67&lt;&gt;"",VLOOKUP(E67,Data!$B$5:C63,2,),"")</f>
        <v/>
      </c>
      <c r="AI67" s="98" t="str">
        <f>IF(S67&lt;&gt;"",VLOOKUP(S67,Data!$G$5:$H$9,2,)+VLOOKUP(Z67,Data!$G$5:$H$9,2,),"")</f>
        <v/>
      </c>
      <c r="AJ67" s="99" t="str">
        <f>IF(G67&lt;&gt;"",(VLOOKUP(G67,Data!$I$5:$J$16,2,)*J67)+(VLOOKUP(L67,Data!$O$5:$P$6,2,)*J67),"")</f>
        <v/>
      </c>
      <c r="AK67" s="100" t="str">
        <f t="shared" si="2"/>
        <v/>
      </c>
      <c r="AL67" s="96"/>
    </row>
    <row r="68" spans="1:38" x14ac:dyDescent="0.3">
      <c r="A68" s="34">
        <v>55</v>
      </c>
      <c r="B68" s="5"/>
      <c r="C68" s="2"/>
      <c r="D68" s="39"/>
      <c r="E68" s="2"/>
      <c r="F68" s="39"/>
      <c r="G68" s="40"/>
      <c r="H68" s="41"/>
      <c r="I68" s="41"/>
      <c r="J68" s="71">
        <f t="shared" si="1"/>
        <v>0</v>
      </c>
      <c r="K68" s="49"/>
      <c r="L68" s="50"/>
      <c r="M68" s="51"/>
      <c r="N68" s="52"/>
      <c r="O68" s="53"/>
      <c r="P68" s="51"/>
      <c r="Q68" s="51"/>
      <c r="R68" s="51"/>
      <c r="S68" s="54"/>
      <c r="T68" s="51"/>
      <c r="U68" s="52"/>
      <c r="V68" s="53"/>
      <c r="W68" s="51"/>
      <c r="X68" s="51"/>
      <c r="Y68" s="51"/>
      <c r="Z68" s="54"/>
      <c r="AA68" s="66"/>
      <c r="AB68" s="66"/>
      <c r="AC68" s="66"/>
      <c r="AD68" s="66"/>
      <c r="AE68" s="66"/>
      <c r="AF68" s="67"/>
      <c r="AG68" s="78" t="str">
        <f>IF(SUM(AA68:AF68)*Data!$R$5=0,"",SUM(AA68:AF68)*Data!$R$5)</f>
        <v/>
      </c>
      <c r="AH68" s="97" t="str">
        <f>IF(E68&lt;&gt;"",VLOOKUP(E68,Data!$B$5:C64,2,),"")</f>
        <v/>
      </c>
      <c r="AI68" s="98" t="str">
        <f>IF(S68&lt;&gt;"",VLOOKUP(S68,Data!$G$5:$H$9,2,)+VLOOKUP(Z68,Data!$G$5:$H$9,2,),"")</f>
        <v/>
      </c>
      <c r="AJ68" s="99" t="str">
        <f>IF(G68&lt;&gt;"",(VLOOKUP(G68,Data!$I$5:$J$16,2,)*J68)+(VLOOKUP(L68,Data!$O$5:$P$6,2,)*J68),"")</f>
        <v/>
      </c>
      <c r="AK68" s="100" t="str">
        <f t="shared" si="2"/>
        <v/>
      </c>
      <c r="AL68" s="96"/>
    </row>
    <row r="69" spans="1:38" x14ac:dyDescent="0.3">
      <c r="A69" s="34">
        <v>56</v>
      </c>
      <c r="B69" s="5"/>
      <c r="C69" s="2"/>
      <c r="D69" s="39"/>
      <c r="E69" s="2"/>
      <c r="F69" s="39"/>
      <c r="G69" s="40"/>
      <c r="H69" s="41"/>
      <c r="I69" s="41"/>
      <c r="J69" s="71">
        <f t="shared" si="1"/>
        <v>0</v>
      </c>
      <c r="K69" s="49"/>
      <c r="L69" s="50"/>
      <c r="M69" s="51"/>
      <c r="N69" s="52"/>
      <c r="O69" s="53"/>
      <c r="P69" s="51"/>
      <c r="Q69" s="51"/>
      <c r="R69" s="51"/>
      <c r="S69" s="54"/>
      <c r="T69" s="51"/>
      <c r="U69" s="52"/>
      <c r="V69" s="53"/>
      <c r="W69" s="51"/>
      <c r="X69" s="51"/>
      <c r="Y69" s="51"/>
      <c r="Z69" s="54"/>
      <c r="AA69" s="66"/>
      <c r="AB69" s="66"/>
      <c r="AC69" s="66"/>
      <c r="AD69" s="66"/>
      <c r="AE69" s="66"/>
      <c r="AF69" s="67"/>
      <c r="AG69" s="78" t="str">
        <f>IF(SUM(AA69:AF69)*Data!$R$5=0,"",SUM(AA69:AF69)*Data!$R$5)</f>
        <v/>
      </c>
      <c r="AH69" s="97" t="str">
        <f>IF(E69&lt;&gt;"",VLOOKUP(E69,Data!$B$5:C65,2,),"")</f>
        <v/>
      </c>
      <c r="AI69" s="98" t="str">
        <f>IF(S69&lt;&gt;"",VLOOKUP(S69,Data!$G$5:$H$9,2,)+VLOOKUP(Z69,Data!$G$5:$H$9,2,),"")</f>
        <v/>
      </c>
      <c r="AJ69" s="99" t="str">
        <f>IF(G69&lt;&gt;"",(VLOOKUP(G69,Data!$I$5:$J$16,2,)*J69)+(VLOOKUP(L69,Data!$O$5:$P$6,2,)*J69),"")</f>
        <v/>
      </c>
      <c r="AK69" s="100" t="str">
        <f t="shared" si="2"/>
        <v/>
      </c>
      <c r="AL69" s="96"/>
    </row>
    <row r="70" spans="1:38" x14ac:dyDescent="0.3">
      <c r="A70" s="34">
        <v>57</v>
      </c>
      <c r="B70" s="5"/>
      <c r="C70" s="2"/>
      <c r="D70" s="39"/>
      <c r="E70" s="2"/>
      <c r="F70" s="39"/>
      <c r="G70" s="40"/>
      <c r="H70" s="41"/>
      <c r="I70" s="41"/>
      <c r="J70" s="71">
        <f t="shared" si="1"/>
        <v>0</v>
      </c>
      <c r="K70" s="49"/>
      <c r="L70" s="50"/>
      <c r="M70" s="51"/>
      <c r="N70" s="52"/>
      <c r="O70" s="53"/>
      <c r="P70" s="51"/>
      <c r="Q70" s="51"/>
      <c r="R70" s="51"/>
      <c r="S70" s="54"/>
      <c r="T70" s="51"/>
      <c r="U70" s="52"/>
      <c r="V70" s="53"/>
      <c r="W70" s="51"/>
      <c r="X70" s="51"/>
      <c r="Y70" s="51"/>
      <c r="Z70" s="54"/>
      <c r="AA70" s="66"/>
      <c r="AB70" s="66"/>
      <c r="AC70" s="66"/>
      <c r="AD70" s="66"/>
      <c r="AE70" s="66"/>
      <c r="AF70" s="67"/>
      <c r="AG70" s="78" t="str">
        <f>IF(SUM(AA70:AF70)*Data!$R$5=0,"",SUM(AA70:AF70)*Data!$R$5)</f>
        <v/>
      </c>
      <c r="AH70" s="97" t="str">
        <f>IF(E70&lt;&gt;"",VLOOKUP(E70,Data!$B$5:C66,2,),"")</f>
        <v/>
      </c>
      <c r="AI70" s="98" t="str">
        <f>IF(S70&lt;&gt;"",VLOOKUP(S70,Data!$G$5:$H$9,2,)+VLOOKUP(Z70,Data!$G$5:$H$9,2,),"")</f>
        <v/>
      </c>
      <c r="AJ70" s="99" t="str">
        <f>IF(G70&lt;&gt;"",(VLOOKUP(G70,Data!$I$5:$J$16,2,)*J70)+(VLOOKUP(L70,Data!$O$5:$P$6,2,)*J70),"")</f>
        <v/>
      </c>
      <c r="AK70" s="100" t="str">
        <f t="shared" si="2"/>
        <v/>
      </c>
      <c r="AL70" s="96"/>
    </row>
    <row r="71" spans="1:38" x14ac:dyDescent="0.3">
      <c r="A71" s="34">
        <v>58</v>
      </c>
      <c r="B71" s="5"/>
      <c r="C71" s="2"/>
      <c r="D71" s="39"/>
      <c r="E71" s="2"/>
      <c r="F71" s="39"/>
      <c r="G71" s="40"/>
      <c r="H71" s="41"/>
      <c r="I71" s="41"/>
      <c r="J71" s="71">
        <f t="shared" si="1"/>
        <v>0</v>
      </c>
      <c r="K71" s="49"/>
      <c r="L71" s="50"/>
      <c r="M71" s="51"/>
      <c r="N71" s="52"/>
      <c r="O71" s="53"/>
      <c r="P71" s="51"/>
      <c r="Q71" s="51"/>
      <c r="R71" s="51"/>
      <c r="S71" s="54"/>
      <c r="T71" s="51"/>
      <c r="U71" s="52"/>
      <c r="V71" s="53"/>
      <c r="W71" s="51"/>
      <c r="X71" s="51"/>
      <c r="Y71" s="51"/>
      <c r="Z71" s="54"/>
      <c r="AA71" s="66"/>
      <c r="AB71" s="66"/>
      <c r="AC71" s="66"/>
      <c r="AD71" s="66"/>
      <c r="AE71" s="66"/>
      <c r="AF71" s="67"/>
      <c r="AG71" s="78" t="str">
        <f>IF(SUM(AA71:AF71)*Data!$R$5=0,"",SUM(AA71:AF71)*Data!$R$5)</f>
        <v/>
      </c>
      <c r="AH71" s="97" t="str">
        <f>IF(E71&lt;&gt;"",VLOOKUP(E71,Data!$B$5:C67,2,),"")</f>
        <v/>
      </c>
      <c r="AI71" s="98" t="str">
        <f>IF(S71&lt;&gt;"",VLOOKUP(S71,Data!$G$5:$H$9,2,)+VLOOKUP(Z71,Data!$G$5:$H$9,2,),"")</f>
        <v/>
      </c>
      <c r="AJ71" s="99" t="str">
        <f>IF(G71&lt;&gt;"",(VLOOKUP(G71,Data!$I$5:$J$16,2,)*J71)+(VLOOKUP(L71,Data!$O$5:$P$6,2,)*J71),"")</f>
        <v/>
      </c>
      <c r="AK71" s="100" t="str">
        <f t="shared" si="2"/>
        <v/>
      </c>
      <c r="AL71" s="96"/>
    </row>
    <row r="72" spans="1:38" x14ac:dyDescent="0.3">
      <c r="A72" s="34">
        <v>59</v>
      </c>
      <c r="B72" s="5"/>
      <c r="C72" s="2"/>
      <c r="D72" s="39"/>
      <c r="E72" s="2"/>
      <c r="F72" s="39"/>
      <c r="G72" s="40"/>
      <c r="H72" s="41"/>
      <c r="I72" s="41"/>
      <c r="J72" s="71">
        <f t="shared" si="1"/>
        <v>0</v>
      </c>
      <c r="K72" s="49"/>
      <c r="L72" s="50"/>
      <c r="M72" s="51"/>
      <c r="N72" s="52"/>
      <c r="O72" s="53"/>
      <c r="P72" s="51"/>
      <c r="Q72" s="51"/>
      <c r="R72" s="51"/>
      <c r="S72" s="54"/>
      <c r="T72" s="51"/>
      <c r="U72" s="52"/>
      <c r="V72" s="53"/>
      <c r="W72" s="51"/>
      <c r="X72" s="51"/>
      <c r="Y72" s="51"/>
      <c r="Z72" s="54"/>
      <c r="AA72" s="66"/>
      <c r="AB72" s="66"/>
      <c r="AC72" s="66"/>
      <c r="AD72" s="66"/>
      <c r="AE72" s="66"/>
      <c r="AF72" s="67"/>
      <c r="AG72" s="78" t="str">
        <f>IF(SUM(AA72:AF72)*Data!$R$5=0,"",SUM(AA72:AF72)*Data!$R$5)</f>
        <v/>
      </c>
      <c r="AH72" s="97" t="str">
        <f>IF(E72&lt;&gt;"",VLOOKUP(E72,Data!$B$5:C68,2,),"")</f>
        <v/>
      </c>
      <c r="AI72" s="98" t="str">
        <f>IF(S72&lt;&gt;"",VLOOKUP(S72,Data!$G$5:$H$9,2,)+VLOOKUP(Z72,Data!$G$5:$H$9,2,),"")</f>
        <v/>
      </c>
      <c r="AJ72" s="99" t="str">
        <f>IF(G72&lt;&gt;"",(VLOOKUP(G72,Data!$I$5:$J$16,2,)*J72)+(VLOOKUP(L72,Data!$O$5:$P$6,2,)*J72),"")</f>
        <v/>
      </c>
      <c r="AK72" s="100" t="str">
        <f t="shared" si="2"/>
        <v/>
      </c>
      <c r="AL72" s="96"/>
    </row>
    <row r="73" spans="1:38" x14ac:dyDescent="0.3">
      <c r="A73" s="34">
        <v>60</v>
      </c>
      <c r="B73" s="5"/>
      <c r="C73" s="2"/>
      <c r="D73" s="39"/>
      <c r="E73" s="2"/>
      <c r="F73" s="39"/>
      <c r="G73" s="40"/>
      <c r="H73" s="41"/>
      <c r="I73" s="41"/>
      <c r="J73" s="71">
        <f t="shared" si="1"/>
        <v>0</v>
      </c>
      <c r="K73" s="49"/>
      <c r="L73" s="50"/>
      <c r="M73" s="51"/>
      <c r="N73" s="52"/>
      <c r="O73" s="53"/>
      <c r="P73" s="51"/>
      <c r="Q73" s="51"/>
      <c r="R73" s="51"/>
      <c r="S73" s="54"/>
      <c r="T73" s="51"/>
      <c r="U73" s="52"/>
      <c r="V73" s="53"/>
      <c r="W73" s="51"/>
      <c r="X73" s="51"/>
      <c r="Y73" s="51"/>
      <c r="Z73" s="54"/>
      <c r="AA73" s="66"/>
      <c r="AB73" s="66"/>
      <c r="AC73" s="66"/>
      <c r="AD73" s="66"/>
      <c r="AE73" s="66"/>
      <c r="AF73" s="67"/>
      <c r="AG73" s="78" t="str">
        <f>IF(SUM(AA73:AF73)*Data!$R$5=0,"",SUM(AA73:AF73)*Data!$R$5)</f>
        <v/>
      </c>
      <c r="AH73" s="97" t="str">
        <f>IF(E73&lt;&gt;"",VLOOKUP(E73,Data!$B$5:C69,2,),"")</f>
        <v/>
      </c>
      <c r="AI73" s="98" t="str">
        <f>IF(S73&lt;&gt;"",VLOOKUP(S73,Data!$G$5:$H$9,2,)+VLOOKUP(Z73,Data!$G$5:$H$9,2,),"")</f>
        <v/>
      </c>
      <c r="AJ73" s="99" t="str">
        <f>IF(G73&lt;&gt;"",(VLOOKUP(G73,Data!$I$5:$J$16,2,)*J73)+(VLOOKUP(L73,Data!$O$5:$P$6,2,)*J73),"")</f>
        <v/>
      </c>
      <c r="AK73" s="100" t="str">
        <f t="shared" si="2"/>
        <v/>
      </c>
      <c r="AL73" s="96"/>
    </row>
    <row r="74" spans="1:38" x14ac:dyDescent="0.3">
      <c r="A74" s="34">
        <v>61</v>
      </c>
      <c r="B74" s="5"/>
      <c r="C74" s="2"/>
      <c r="D74" s="39"/>
      <c r="E74" s="2"/>
      <c r="F74" s="39"/>
      <c r="G74" s="40"/>
      <c r="H74" s="41"/>
      <c r="I74" s="41"/>
      <c r="J74" s="71">
        <f t="shared" si="1"/>
        <v>0</v>
      </c>
      <c r="K74" s="49"/>
      <c r="L74" s="50"/>
      <c r="M74" s="51"/>
      <c r="N74" s="52"/>
      <c r="O74" s="53"/>
      <c r="P74" s="51"/>
      <c r="Q74" s="51"/>
      <c r="R74" s="51"/>
      <c r="S74" s="54"/>
      <c r="T74" s="51"/>
      <c r="U74" s="52"/>
      <c r="V74" s="53"/>
      <c r="W74" s="51"/>
      <c r="X74" s="51"/>
      <c r="Y74" s="51"/>
      <c r="Z74" s="54"/>
      <c r="AA74" s="66"/>
      <c r="AB74" s="66"/>
      <c r="AC74" s="66"/>
      <c r="AD74" s="66"/>
      <c r="AE74" s="66"/>
      <c r="AF74" s="67"/>
      <c r="AG74" s="78" t="str">
        <f>IF(SUM(AA74:AF74)*Data!$R$5=0,"",SUM(AA74:AF74)*Data!$R$5)</f>
        <v/>
      </c>
      <c r="AH74" s="97" t="str">
        <f>IF(E74&lt;&gt;"",VLOOKUP(E74,Data!$B$5:C70,2,),"")</f>
        <v/>
      </c>
      <c r="AI74" s="98" t="str">
        <f>IF(S74&lt;&gt;"",VLOOKUP(S74,Data!$G$5:$H$9,2,)+VLOOKUP(Z74,Data!$G$5:$H$9,2,),"")</f>
        <v/>
      </c>
      <c r="AJ74" s="99" t="str">
        <f>IF(G74&lt;&gt;"",(VLOOKUP(G74,Data!$I$5:$J$16,2,)*J74)+(VLOOKUP(L74,Data!$O$5:$P$6,2,)*J74),"")</f>
        <v/>
      </c>
      <c r="AK74" s="100" t="str">
        <f t="shared" si="2"/>
        <v/>
      </c>
      <c r="AL74" s="96"/>
    </row>
    <row r="75" spans="1:38" x14ac:dyDescent="0.3">
      <c r="A75" s="34">
        <v>62</v>
      </c>
      <c r="B75" s="5"/>
      <c r="C75" s="2"/>
      <c r="D75" s="39"/>
      <c r="E75" s="2"/>
      <c r="F75" s="39"/>
      <c r="G75" s="40"/>
      <c r="H75" s="41"/>
      <c r="I75" s="41"/>
      <c r="J75" s="71">
        <f t="shared" si="1"/>
        <v>0</v>
      </c>
      <c r="K75" s="49"/>
      <c r="L75" s="50"/>
      <c r="M75" s="51"/>
      <c r="N75" s="52"/>
      <c r="O75" s="53"/>
      <c r="P75" s="51"/>
      <c r="Q75" s="51"/>
      <c r="R75" s="51"/>
      <c r="S75" s="54"/>
      <c r="T75" s="51"/>
      <c r="U75" s="52"/>
      <c r="V75" s="53"/>
      <c r="W75" s="51"/>
      <c r="X75" s="51"/>
      <c r="Y75" s="51"/>
      <c r="Z75" s="54"/>
      <c r="AA75" s="66"/>
      <c r="AB75" s="66"/>
      <c r="AC75" s="66"/>
      <c r="AD75" s="66"/>
      <c r="AE75" s="66"/>
      <c r="AF75" s="67"/>
      <c r="AG75" s="78" t="str">
        <f>IF(SUM(AA75:AF75)*Data!$R$5=0,"",SUM(AA75:AF75)*Data!$R$5)</f>
        <v/>
      </c>
      <c r="AH75" s="97" t="str">
        <f>IF(E75&lt;&gt;"",VLOOKUP(E75,Data!$B$5:C71,2,),"")</f>
        <v/>
      </c>
      <c r="AI75" s="98" t="str">
        <f>IF(S75&lt;&gt;"",VLOOKUP(S75,Data!$G$5:$H$9,2,)+VLOOKUP(Z75,Data!$G$5:$H$9,2,),"")</f>
        <v/>
      </c>
      <c r="AJ75" s="99" t="str">
        <f>IF(G75&lt;&gt;"",(VLOOKUP(G75,Data!$I$5:$J$16,2,)*J75)+(VLOOKUP(L75,Data!$O$5:$P$6,2,)*J75),"")</f>
        <v/>
      </c>
      <c r="AK75" s="100" t="str">
        <f t="shared" si="2"/>
        <v/>
      </c>
      <c r="AL75" s="96"/>
    </row>
    <row r="76" spans="1:38" x14ac:dyDescent="0.3">
      <c r="A76" s="34">
        <v>63</v>
      </c>
      <c r="B76" s="5"/>
      <c r="C76" s="2"/>
      <c r="D76" s="39"/>
      <c r="E76" s="2"/>
      <c r="F76" s="39"/>
      <c r="G76" s="40"/>
      <c r="H76" s="41"/>
      <c r="I76" s="41"/>
      <c r="J76" s="71">
        <f t="shared" si="1"/>
        <v>0</v>
      </c>
      <c r="K76" s="49"/>
      <c r="L76" s="50"/>
      <c r="M76" s="51"/>
      <c r="N76" s="52"/>
      <c r="O76" s="53"/>
      <c r="P76" s="51"/>
      <c r="Q76" s="51"/>
      <c r="R76" s="51"/>
      <c r="S76" s="54"/>
      <c r="T76" s="51"/>
      <c r="U76" s="52"/>
      <c r="V76" s="53"/>
      <c r="W76" s="51"/>
      <c r="X76" s="51"/>
      <c r="Y76" s="51"/>
      <c r="Z76" s="54"/>
      <c r="AA76" s="66"/>
      <c r="AB76" s="66"/>
      <c r="AC76" s="66"/>
      <c r="AD76" s="66"/>
      <c r="AE76" s="66"/>
      <c r="AF76" s="67"/>
      <c r="AG76" s="78" t="str">
        <f>IF(SUM(AA76:AF76)*Data!$R$5=0,"",SUM(AA76:AF76)*Data!$R$5)</f>
        <v/>
      </c>
      <c r="AH76" s="97" t="str">
        <f>IF(E76&lt;&gt;"",VLOOKUP(E76,Data!$B$5:C72,2,),"")</f>
        <v/>
      </c>
      <c r="AI76" s="98" t="str">
        <f>IF(S76&lt;&gt;"",VLOOKUP(S76,Data!$G$5:$H$9,2,)+VLOOKUP(Z76,Data!$G$5:$H$9,2,),"")</f>
        <v/>
      </c>
      <c r="AJ76" s="99" t="str">
        <f>IF(G76&lt;&gt;"",(VLOOKUP(G76,Data!$I$5:$J$16,2,)*J76)+(VLOOKUP(L76,Data!$O$5:$P$6,2,)*J76),"")</f>
        <v/>
      </c>
      <c r="AK76" s="100" t="str">
        <f t="shared" si="2"/>
        <v/>
      </c>
      <c r="AL76" s="96"/>
    </row>
    <row r="77" spans="1:38" x14ac:dyDescent="0.3">
      <c r="A77" s="34">
        <v>64</v>
      </c>
      <c r="B77" s="5"/>
      <c r="C77" s="2"/>
      <c r="D77" s="39"/>
      <c r="E77" s="2"/>
      <c r="F77" s="39"/>
      <c r="G77" s="40"/>
      <c r="H77" s="41"/>
      <c r="I77" s="41"/>
      <c r="J77" s="71">
        <f t="shared" si="1"/>
        <v>0</v>
      </c>
      <c r="K77" s="49"/>
      <c r="L77" s="50"/>
      <c r="M77" s="51"/>
      <c r="N77" s="52"/>
      <c r="O77" s="53"/>
      <c r="P77" s="51"/>
      <c r="Q77" s="51"/>
      <c r="R77" s="51"/>
      <c r="S77" s="54"/>
      <c r="T77" s="51"/>
      <c r="U77" s="52"/>
      <c r="V77" s="53"/>
      <c r="W77" s="51"/>
      <c r="X77" s="51"/>
      <c r="Y77" s="51"/>
      <c r="Z77" s="54"/>
      <c r="AA77" s="66"/>
      <c r="AB77" s="66"/>
      <c r="AC77" s="66"/>
      <c r="AD77" s="66"/>
      <c r="AE77" s="66"/>
      <c r="AF77" s="67"/>
      <c r="AG77" s="78" t="str">
        <f>IF(SUM(AA77:AF77)*Data!$R$5=0,"",SUM(AA77:AF77)*Data!$R$5)</f>
        <v/>
      </c>
      <c r="AH77" s="97" t="str">
        <f>IF(E77&lt;&gt;"",VLOOKUP(E77,Data!$B$5:C73,2,),"")</f>
        <v/>
      </c>
      <c r="AI77" s="98" t="str">
        <f>IF(S77&lt;&gt;"",VLOOKUP(S77,Data!$G$5:$H$9,2,)+VLOOKUP(Z77,Data!$G$5:$H$9,2,),"")</f>
        <v/>
      </c>
      <c r="AJ77" s="99" t="str">
        <f>IF(G77&lt;&gt;"",(VLOOKUP(G77,Data!$I$5:$J$16,2,)*J77)+(VLOOKUP(L77,Data!$O$5:$P$6,2,)*J77),"")</f>
        <v/>
      </c>
      <c r="AK77" s="100" t="str">
        <f t="shared" ref="AK77:AK93" si="3">IF(B77&lt;&gt;"",AG77+AH77+AI77+AJ77,"")</f>
        <v/>
      </c>
      <c r="AL77" s="96"/>
    </row>
    <row r="78" spans="1:38" x14ac:dyDescent="0.3">
      <c r="A78" s="34">
        <v>65</v>
      </c>
      <c r="B78" s="5"/>
      <c r="C78" s="2"/>
      <c r="D78" s="39"/>
      <c r="E78" s="2"/>
      <c r="F78" s="39"/>
      <c r="G78" s="40"/>
      <c r="H78" s="41"/>
      <c r="I78" s="41"/>
      <c r="J78" s="71">
        <f t="shared" si="1"/>
        <v>0</v>
      </c>
      <c r="K78" s="49"/>
      <c r="L78" s="50"/>
      <c r="M78" s="51"/>
      <c r="N78" s="52"/>
      <c r="O78" s="53"/>
      <c r="P78" s="51"/>
      <c r="Q78" s="51"/>
      <c r="R78" s="51"/>
      <c r="S78" s="54"/>
      <c r="T78" s="51"/>
      <c r="U78" s="52"/>
      <c r="V78" s="53"/>
      <c r="W78" s="51"/>
      <c r="X78" s="51"/>
      <c r="Y78" s="51"/>
      <c r="Z78" s="54"/>
      <c r="AA78" s="66"/>
      <c r="AB78" s="66"/>
      <c r="AC78" s="66"/>
      <c r="AD78" s="66"/>
      <c r="AE78" s="66"/>
      <c r="AF78" s="67"/>
      <c r="AG78" s="78" t="str">
        <f>IF(SUM(AA78:AF78)*Data!$R$5=0,"",SUM(AA78:AF78)*Data!$R$5)</f>
        <v/>
      </c>
      <c r="AH78" s="97" t="str">
        <f>IF(E78&lt;&gt;"",VLOOKUP(E78,Data!$B$5:C74,2,),"")</f>
        <v/>
      </c>
      <c r="AI78" s="98" t="str">
        <f>IF(S78&lt;&gt;"",VLOOKUP(S78,Data!$G$5:$H$9,2,)+VLOOKUP(Z78,Data!$G$5:$H$9,2,),"")</f>
        <v/>
      </c>
      <c r="AJ78" s="99" t="str">
        <f>IF(G78&lt;&gt;"",(VLOOKUP(G78,Data!$I$5:$J$16,2,)*J78)+(VLOOKUP(L78,Data!$O$5:$P$6,2,)*J78),"")</f>
        <v/>
      </c>
      <c r="AK78" s="100" t="str">
        <f t="shared" si="3"/>
        <v/>
      </c>
      <c r="AL78" s="96"/>
    </row>
    <row r="79" spans="1:38" x14ac:dyDescent="0.3">
      <c r="A79" s="34">
        <v>66</v>
      </c>
      <c r="B79" s="5"/>
      <c r="C79" s="2"/>
      <c r="D79" s="39"/>
      <c r="E79" s="2"/>
      <c r="F79" s="39"/>
      <c r="G79" s="40"/>
      <c r="H79" s="41"/>
      <c r="I79" s="41"/>
      <c r="J79" s="71">
        <f t="shared" ref="J79:J93" si="4">I79-H79</f>
        <v>0</v>
      </c>
      <c r="K79" s="49"/>
      <c r="L79" s="50"/>
      <c r="M79" s="51"/>
      <c r="N79" s="52"/>
      <c r="O79" s="53"/>
      <c r="P79" s="51"/>
      <c r="Q79" s="51"/>
      <c r="R79" s="51"/>
      <c r="S79" s="54"/>
      <c r="T79" s="51"/>
      <c r="U79" s="52"/>
      <c r="V79" s="53"/>
      <c r="W79" s="51"/>
      <c r="X79" s="51"/>
      <c r="Y79" s="51"/>
      <c r="Z79" s="54"/>
      <c r="AA79" s="66"/>
      <c r="AB79" s="66"/>
      <c r="AC79" s="66"/>
      <c r="AD79" s="66"/>
      <c r="AE79" s="66"/>
      <c r="AF79" s="67"/>
      <c r="AG79" s="78" t="str">
        <f>IF(SUM(AA79:AF79)*Data!$R$5=0,"",SUM(AA79:AF79)*Data!$R$5)</f>
        <v/>
      </c>
      <c r="AH79" s="97" t="str">
        <f>IF(E79&lt;&gt;"",VLOOKUP(E79,Data!$B$5:C75,2,),"")</f>
        <v/>
      </c>
      <c r="AI79" s="98" t="str">
        <f>IF(S79&lt;&gt;"",VLOOKUP(S79,Data!$G$5:$H$9,2,)+VLOOKUP(Z79,Data!$G$5:$H$9,2,),"")</f>
        <v/>
      </c>
      <c r="AJ79" s="99" t="str">
        <f>IF(G79&lt;&gt;"",(VLOOKUP(G79,Data!$I$5:$J$16,2,)*J79)+(VLOOKUP(L79,Data!$O$5:$P$6,2,)*J79),"")</f>
        <v/>
      </c>
      <c r="AK79" s="100" t="str">
        <f t="shared" si="3"/>
        <v/>
      </c>
      <c r="AL79" s="96"/>
    </row>
    <row r="80" spans="1:38" x14ac:dyDescent="0.3">
      <c r="A80" s="34">
        <v>67</v>
      </c>
      <c r="B80" s="5"/>
      <c r="C80" s="2"/>
      <c r="D80" s="39"/>
      <c r="E80" s="2"/>
      <c r="F80" s="39"/>
      <c r="G80" s="40"/>
      <c r="H80" s="41"/>
      <c r="I80" s="41"/>
      <c r="J80" s="71">
        <f t="shared" si="4"/>
        <v>0</v>
      </c>
      <c r="K80" s="49"/>
      <c r="L80" s="50"/>
      <c r="M80" s="51"/>
      <c r="N80" s="52"/>
      <c r="O80" s="53"/>
      <c r="P80" s="51"/>
      <c r="Q80" s="51"/>
      <c r="R80" s="51"/>
      <c r="S80" s="54"/>
      <c r="T80" s="51"/>
      <c r="U80" s="52"/>
      <c r="V80" s="53"/>
      <c r="W80" s="51"/>
      <c r="X80" s="51"/>
      <c r="Y80" s="51"/>
      <c r="Z80" s="54"/>
      <c r="AA80" s="66"/>
      <c r="AB80" s="66"/>
      <c r="AC80" s="66"/>
      <c r="AD80" s="66"/>
      <c r="AE80" s="66"/>
      <c r="AF80" s="67"/>
      <c r="AG80" s="78" t="str">
        <f>IF(SUM(AA80:AF80)*Data!$R$5=0,"",SUM(AA80:AF80)*Data!$R$5)</f>
        <v/>
      </c>
      <c r="AH80" s="97" t="str">
        <f>IF(E80&lt;&gt;"",VLOOKUP(E80,Data!$B$5:C76,2,),"")</f>
        <v/>
      </c>
      <c r="AI80" s="98" t="str">
        <f>IF(S80&lt;&gt;"",VLOOKUP(S80,Data!$G$5:$H$9,2,)+VLOOKUP(Z80,Data!$G$5:$H$9,2,),"")</f>
        <v/>
      </c>
      <c r="AJ80" s="99" t="str">
        <f>IF(G80&lt;&gt;"",(VLOOKUP(G80,Data!$I$5:$J$16,2,)*J80)+(VLOOKUP(L80,Data!$O$5:$P$6,2,)*J80),"")</f>
        <v/>
      </c>
      <c r="AK80" s="100" t="str">
        <f t="shared" si="3"/>
        <v/>
      </c>
      <c r="AL80" s="96"/>
    </row>
    <row r="81" spans="1:38" x14ac:dyDescent="0.3">
      <c r="A81" s="34">
        <v>68</v>
      </c>
      <c r="B81" s="5"/>
      <c r="C81" s="2"/>
      <c r="D81" s="39"/>
      <c r="E81" s="2"/>
      <c r="F81" s="39"/>
      <c r="G81" s="40"/>
      <c r="H81" s="41"/>
      <c r="I81" s="41"/>
      <c r="J81" s="71">
        <f t="shared" si="4"/>
        <v>0</v>
      </c>
      <c r="K81" s="49"/>
      <c r="L81" s="50"/>
      <c r="M81" s="51"/>
      <c r="N81" s="52"/>
      <c r="O81" s="53"/>
      <c r="P81" s="51"/>
      <c r="Q81" s="51"/>
      <c r="R81" s="51"/>
      <c r="S81" s="54"/>
      <c r="T81" s="51"/>
      <c r="U81" s="52"/>
      <c r="V81" s="53"/>
      <c r="W81" s="51"/>
      <c r="X81" s="51"/>
      <c r="Y81" s="51"/>
      <c r="Z81" s="54"/>
      <c r="AA81" s="66"/>
      <c r="AB81" s="66"/>
      <c r="AC81" s="66"/>
      <c r="AD81" s="66"/>
      <c r="AE81" s="66"/>
      <c r="AF81" s="67"/>
      <c r="AG81" s="78" t="str">
        <f>IF(SUM(AA81:AF81)*Data!$R$5=0,"",SUM(AA81:AF81)*Data!$R$5)</f>
        <v/>
      </c>
      <c r="AH81" s="97" t="str">
        <f>IF(E81&lt;&gt;"",VLOOKUP(E81,Data!$B$5:C77,2,),"")</f>
        <v/>
      </c>
      <c r="AI81" s="98" t="str">
        <f>IF(S81&lt;&gt;"",VLOOKUP(S81,Data!$G$5:$H$9,2,)+VLOOKUP(Z81,Data!$G$5:$H$9,2,),"")</f>
        <v/>
      </c>
      <c r="AJ81" s="99" t="str">
        <f>IF(G81&lt;&gt;"",(VLOOKUP(G81,Data!$I$5:$J$16,2,)*J81)+(VLOOKUP(L81,Data!$O$5:$P$6,2,)*J81),"")</f>
        <v/>
      </c>
      <c r="AK81" s="100" t="str">
        <f t="shared" si="3"/>
        <v/>
      </c>
      <c r="AL81" s="96"/>
    </row>
    <row r="82" spans="1:38" x14ac:dyDescent="0.3">
      <c r="A82" s="34">
        <v>69</v>
      </c>
      <c r="B82" s="5"/>
      <c r="C82" s="2"/>
      <c r="D82" s="39"/>
      <c r="E82" s="2"/>
      <c r="F82" s="39"/>
      <c r="G82" s="40"/>
      <c r="H82" s="41"/>
      <c r="I82" s="41"/>
      <c r="J82" s="71">
        <f t="shared" si="4"/>
        <v>0</v>
      </c>
      <c r="K82" s="49"/>
      <c r="L82" s="50"/>
      <c r="M82" s="51"/>
      <c r="N82" s="52"/>
      <c r="O82" s="53"/>
      <c r="P82" s="51"/>
      <c r="Q82" s="51"/>
      <c r="R82" s="51"/>
      <c r="S82" s="54"/>
      <c r="T82" s="51"/>
      <c r="U82" s="52"/>
      <c r="V82" s="53"/>
      <c r="W82" s="51"/>
      <c r="X82" s="51"/>
      <c r="Y82" s="51"/>
      <c r="Z82" s="54"/>
      <c r="AA82" s="66"/>
      <c r="AB82" s="66"/>
      <c r="AC82" s="66"/>
      <c r="AD82" s="66"/>
      <c r="AE82" s="66"/>
      <c r="AF82" s="67"/>
      <c r="AG82" s="78" t="str">
        <f>IF(SUM(AA82:AF82)*Data!$R$5=0,"",SUM(AA82:AF82)*Data!$R$5)</f>
        <v/>
      </c>
      <c r="AH82" s="97" t="str">
        <f>IF(E82&lt;&gt;"",VLOOKUP(E82,Data!$B$5:C78,2,),"")</f>
        <v/>
      </c>
      <c r="AI82" s="98" t="str">
        <f>IF(S82&lt;&gt;"",VLOOKUP(S82,Data!$G$5:$H$9,2,)+VLOOKUP(Z82,Data!$G$5:$H$9,2,),"")</f>
        <v/>
      </c>
      <c r="AJ82" s="99" t="str">
        <f>IF(G82&lt;&gt;"",(VLOOKUP(G82,Data!$I$5:$J$16,2,)*J82)+(VLOOKUP(L82,Data!$O$5:$P$6,2,)*J82),"")</f>
        <v/>
      </c>
      <c r="AK82" s="100" t="str">
        <f t="shared" si="3"/>
        <v/>
      </c>
      <c r="AL82" s="96"/>
    </row>
    <row r="83" spans="1:38" x14ac:dyDescent="0.3">
      <c r="A83" s="34">
        <v>70</v>
      </c>
      <c r="B83" s="5"/>
      <c r="C83" s="2"/>
      <c r="D83" s="39"/>
      <c r="E83" s="2"/>
      <c r="F83" s="39"/>
      <c r="G83" s="40"/>
      <c r="H83" s="41"/>
      <c r="I83" s="41"/>
      <c r="J83" s="71">
        <f t="shared" si="4"/>
        <v>0</v>
      </c>
      <c r="K83" s="49"/>
      <c r="L83" s="50"/>
      <c r="M83" s="51"/>
      <c r="N83" s="52"/>
      <c r="O83" s="53"/>
      <c r="P83" s="51"/>
      <c r="Q83" s="51"/>
      <c r="R83" s="51"/>
      <c r="S83" s="54"/>
      <c r="T83" s="51"/>
      <c r="U83" s="52"/>
      <c r="V83" s="53"/>
      <c r="W83" s="51"/>
      <c r="X83" s="51"/>
      <c r="Y83" s="51"/>
      <c r="Z83" s="54"/>
      <c r="AA83" s="66"/>
      <c r="AB83" s="66"/>
      <c r="AC83" s="66"/>
      <c r="AD83" s="66"/>
      <c r="AE83" s="66"/>
      <c r="AF83" s="67"/>
      <c r="AG83" s="78" t="str">
        <f>IF(SUM(AA83:AF83)*Data!$R$5=0,"",SUM(AA83:AF83)*Data!$R$5)</f>
        <v/>
      </c>
      <c r="AH83" s="97" t="str">
        <f>IF(E83&lt;&gt;"",VLOOKUP(E83,Data!$B$5:C79,2,),"")</f>
        <v/>
      </c>
      <c r="AI83" s="98" t="str">
        <f>IF(S83&lt;&gt;"",VLOOKUP(S83,Data!$G$5:$H$9,2,)+VLOOKUP(Z83,Data!$G$5:$H$9,2,),"")</f>
        <v/>
      </c>
      <c r="AJ83" s="99" t="str">
        <f>IF(G83&lt;&gt;"",(VLOOKUP(G83,Data!$I$5:$J$16,2,)*J83)+(VLOOKUP(L83,Data!$O$5:$P$6,2,)*J83),"")</f>
        <v/>
      </c>
      <c r="AK83" s="100" t="str">
        <f t="shared" si="3"/>
        <v/>
      </c>
      <c r="AL83" s="96"/>
    </row>
    <row r="84" spans="1:38" x14ac:dyDescent="0.3">
      <c r="A84" s="34">
        <v>71</v>
      </c>
      <c r="B84" s="5"/>
      <c r="C84" s="2"/>
      <c r="D84" s="39"/>
      <c r="E84" s="2"/>
      <c r="F84" s="39"/>
      <c r="G84" s="40"/>
      <c r="H84" s="41"/>
      <c r="I84" s="41"/>
      <c r="J84" s="71">
        <f t="shared" si="4"/>
        <v>0</v>
      </c>
      <c r="K84" s="49"/>
      <c r="L84" s="50"/>
      <c r="M84" s="51"/>
      <c r="N84" s="52"/>
      <c r="O84" s="53"/>
      <c r="P84" s="51"/>
      <c r="Q84" s="51"/>
      <c r="R84" s="51"/>
      <c r="S84" s="54"/>
      <c r="T84" s="51"/>
      <c r="U84" s="52"/>
      <c r="V84" s="53"/>
      <c r="W84" s="51"/>
      <c r="X84" s="51"/>
      <c r="Y84" s="51"/>
      <c r="Z84" s="54"/>
      <c r="AA84" s="66"/>
      <c r="AB84" s="66"/>
      <c r="AC84" s="66"/>
      <c r="AD84" s="66"/>
      <c r="AE84" s="66"/>
      <c r="AF84" s="67"/>
      <c r="AG84" s="78" t="str">
        <f>IF(SUM(AA84:AF84)*Data!$R$5=0,"",SUM(AA84:AF84)*Data!$R$5)</f>
        <v/>
      </c>
      <c r="AH84" s="97" t="str">
        <f>IF(E84&lt;&gt;"",VLOOKUP(E84,Data!$B$5:C80,2,),"")</f>
        <v/>
      </c>
      <c r="AI84" s="98" t="str">
        <f>IF(S84&lt;&gt;"",VLOOKUP(S84,Data!$G$5:$H$9,2,)+VLOOKUP(Z84,Data!$G$5:$H$9,2,),"")</f>
        <v/>
      </c>
      <c r="AJ84" s="99" t="str">
        <f>IF(G84&lt;&gt;"",(VLOOKUP(G84,Data!$I$5:$J$16,2,)*J84)+(VLOOKUP(L84,Data!$O$5:$P$6,2,)*J84),"")</f>
        <v/>
      </c>
      <c r="AK84" s="100" t="str">
        <f t="shared" si="3"/>
        <v/>
      </c>
      <c r="AL84" s="96"/>
    </row>
    <row r="85" spans="1:38" x14ac:dyDescent="0.3">
      <c r="A85" s="34">
        <v>72</v>
      </c>
      <c r="B85" s="5"/>
      <c r="C85" s="2"/>
      <c r="D85" s="39"/>
      <c r="E85" s="2"/>
      <c r="F85" s="39"/>
      <c r="G85" s="40"/>
      <c r="H85" s="41"/>
      <c r="I85" s="41"/>
      <c r="J85" s="71">
        <f t="shared" si="4"/>
        <v>0</v>
      </c>
      <c r="K85" s="49"/>
      <c r="L85" s="50"/>
      <c r="M85" s="51"/>
      <c r="N85" s="52"/>
      <c r="O85" s="53"/>
      <c r="P85" s="51"/>
      <c r="Q85" s="51"/>
      <c r="R85" s="51"/>
      <c r="S85" s="54"/>
      <c r="T85" s="51"/>
      <c r="U85" s="52"/>
      <c r="V85" s="53"/>
      <c r="W85" s="51"/>
      <c r="X85" s="51"/>
      <c r="Y85" s="51"/>
      <c r="Z85" s="54"/>
      <c r="AA85" s="66"/>
      <c r="AB85" s="66"/>
      <c r="AC85" s="66"/>
      <c r="AD85" s="66"/>
      <c r="AE85" s="66"/>
      <c r="AF85" s="67"/>
      <c r="AG85" s="78" t="str">
        <f>IF(SUM(AA85:AF85)*Data!$R$5=0,"",SUM(AA85:AF85)*Data!$R$5)</f>
        <v/>
      </c>
      <c r="AH85" s="97" t="str">
        <f>IF(E85&lt;&gt;"",VLOOKUP(E85,Data!$B$5:C81,2,),"")</f>
        <v/>
      </c>
      <c r="AI85" s="98" t="str">
        <f>IF(S85&lt;&gt;"",VLOOKUP(S85,Data!$G$5:$H$9,2,)+VLOOKUP(Z85,Data!$G$5:$H$9,2,),"")</f>
        <v/>
      </c>
      <c r="AJ85" s="99" t="str">
        <f>IF(G85&lt;&gt;"",(VLOOKUP(G85,Data!$I$5:$J$16,2,)*J85)+(VLOOKUP(L85,Data!$O$5:$P$6,2,)*J85),"")</f>
        <v/>
      </c>
      <c r="AK85" s="100" t="str">
        <f t="shared" si="3"/>
        <v/>
      </c>
      <c r="AL85" s="96"/>
    </row>
    <row r="86" spans="1:38" x14ac:dyDescent="0.3">
      <c r="A86" s="34">
        <v>73</v>
      </c>
      <c r="B86" s="5"/>
      <c r="C86" s="2"/>
      <c r="D86" s="39"/>
      <c r="E86" s="2"/>
      <c r="F86" s="39"/>
      <c r="G86" s="40"/>
      <c r="H86" s="41"/>
      <c r="I86" s="41"/>
      <c r="J86" s="71">
        <f t="shared" si="4"/>
        <v>0</v>
      </c>
      <c r="K86" s="49"/>
      <c r="L86" s="50"/>
      <c r="M86" s="51"/>
      <c r="N86" s="52"/>
      <c r="O86" s="53"/>
      <c r="P86" s="51"/>
      <c r="Q86" s="51"/>
      <c r="R86" s="51"/>
      <c r="S86" s="54"/>
      <c r="T86" s="51"/>
      <c r="U86" s="52"/>
      <c r="V86" s="53"/>
      <c r="W86" s="51"/>
      <c r="X86" s="51"/>
      <c r="Y86" s="51"/>
      <c r="Z86" s="54"/>
      <c r="AA86" s="66"/>
      <c r="AB86" s="66"/>
      <c r="AC86" s="66"/>
      <c r="AD86" s="66"/>
      <c r="AE86" s="66"/>
      <c r="AF86" s="67"/>
      <c r="AG86" s="78" t="str">
        <f>IF(SUM(AA86:AF86)*Data!$R$5=0,"",SUM(AA86:AF86)*Data!$R$5)</f>
        <v/>
      </c>
      <c r="AH86" s="97" t="str">
        <f>IF(E86&lt;&gt;"",VLOOKUP(E86,Data!$B$5:C82,2,),"")</f>
        <v/>
      </c>
      <c r="AI86" s="98" t="str">
        <f>IF(S86&lt;&gt;"",VLOOKUP(S86,Data!$G$5:$H$9,2,)+VLOOKUP(Z86,Data!$G$5:$H$9,2,),"")</f>
        <v/>
      </c>
      <c r="AJ86" s="99" t="str">
        <f>IF(G86&lt;&gt;"",(VLOOKUP(G86,Data!$I$5:$J$16,2,)*J86)+(VLOOKUP(L86,Data!$O$5:$P$6,2,)*J86),"")</f>
        <v/>
      </c>
      <c r="AK86" s="100" t="str">
        <f t="shared" si="3"/>
        <v/>
      </c>
      <c r="AL86" s="96"/>
    </row>
    <row r="87" spans="1:38" x14ac:dyDescent="0.3">
      <c r="A87" s="34">
        <v>74</v>
      </c>
      <c r="B87" s="5"/>
      <c r="C87" s="2"/>
      <c r="D87" s="39"/>
      <c r="E87" s="2"/>
      <c r="F87" s="39"/>
      <c r="G87" s="40"/>
      <c r="H87" s="41"/>
      <c r="I87" s="41"/>
      <c r="J87" s="71">
        <f t="shared" si="4"/>
        <v>0</v>
      </c>
      <c r="K87" s="49"/>
      <c r="L87" s="50"/>
      <c r="M87" s="51"/>
      <c r="N87" s="52"/>
      <c r="O87" s="53"/>
      <c r="P87" s="51"/>
      <c r="Q87" s="51"/>
      <c r="R87" s="51"/>
      <c r="S87" s="54"/>
      <c r="T87" s="51"/>
      <c r="U87" s="52"/>
      <c r="V87" s="53"/>
      <c r="W87" s="51"/>
      <c r="X87" s="51"/>
      <c r="Y87" s="51"/>
      <c r="Z87" s="54"/>
      <c r="AA87" s="66"/>
      <c r="AB87" s="66"/>
      <c r="AC87" s="66"/>
      <c r="AD87" s="66"/>
      <c r="AE87" s="66"/>
      <c r="AF87" s="67"/>
      <c r="AG87" s="78" t="str">
        <f>IF(SUM(AA87:AF87)*Data!$R$5=0,"",SUM(AA87:AF87)*Data!$R$5)</f>
        <v/>
      </c>
      <c r="AH87" s="97" t="str">
        <f>IF(E87&lt;&gt;"",VLOOKUP(E87,Data!$B$5:C83,2,),"")</f>
        <v/>
      </c>
      <c r="AI87" s="98" t="str">
        <f>IF(S87&lt;&gt;"",VLOOKUP(S87,Data!$G$5:$H$9,2,)+VLOOKUP(Z87,Data!$G$5:$H$9,2,),"")</f>
        <v/>
      </c>
      <c r="AJ87" s="99" t="str">
        <f>IF(G87&lt;&gt;"",(VLOOKUP(G87,Data!$I$5:$J$16,2,)*J87)+(VLOOKUP(L87,Data!$O$5:$P$6,2,)*J87),"")</f>
        <v/>
      </c>
      <c r="AK87" s="100" t="str">
        <f t="shared" si="3"/>
        <v/>
      </c>
      <c r="AL87" s="96"/>
    </row>
    <row r="88" spans="1:38" x14ac:dyDescent="0.3">
      <c r="A88" s="34">
        <v>75</v>
      </c>
      <c r="B88" s="5"/>
      <c r="C88" s="2"/>
      <c r="D88" s="39"/>
      <c r="E88" s="2"/>
      <c r="F88" s="39"/>
      <c r="G88" s="40"/>
      <c r="H88" s="41"/>
      <c r="I88" s="41"/>
      <c r="J88" s="71">
        <f t="shared" si="4"/>
        <v>0</v>
      </c>
      <c r="K88" s="49"/>
      <c r="L88" s="50"/>
      <c r="M88" s="51"/>
      <c r="N88" s="52"/>
      <c r="O88" s="53"/>
      <c r="P88" s="51"/>
      <c r="Q88" s="51"/>
      <c r="R88" s="51"/>
      <c r="S88" s="54"/>
      <c r="T88" s="51"/>
      <c r="U88" s="52"/>
      <c r="V88" s="53"/>
      <c r="W88" s="51"/>
      <c r="X88" s="51"/>
      <c r="Y88" s="51"/>
      <c r="Z88" s="54"/>
      <c r="AA88" s="66"/>
      <c r="AB88" s="66"/>
      <c r="AC88" s="66"/>
      <c r="AD88" s="66"/>
      <c r="AE88" s="66"/>
      <c r="AF88" s="67"/>
      <c r="AG88" s="78" t="str">
        <f>IF(SUM(AA88:AF88)*Data!$R$5=0,"",SUM(AA88:AF88)*Data!$R$5)</f>
        <v/>
      </c>
      <c r="AH88" s="97" t="str">
        <f>IF(E88&lt;&gt;"",VLOOKUP(E88,Data!$B$5:C84,2,),"")</f>
        <v/>
      </c>
      <c r="AI88" s="98" t="str">
        <f>IF(S88&lt;&gt;"",VLOOKUP(S88,Data!$G$5:$H$9,2,)+VLOOKUP(Z88,Data!$G$5:$H$9,2,),"")</f>
        <v/>
      </c>
      <c r="AJ88" s="99" t="str">
        <f>IF(G88&lt;&gt;"",(VLOOKUP(G88,Data!$I$5:$J$16,2,)*J88)+(VLOOKUP(L88,Data!$O$5:$P$6,2,)*J88),"")</f>
        <v/>
      </c>
      <c r="AK88" s="100" t="str">
        <f t="shared" si="3"/>
        <v/>
      </c>
      <c r="AL88" s="96"/>
    </row>
    <row r="89" spans="1:38" x14ac:dyDescent="0.3">
      <c r="A89" s="34">
        <v>76</v>
      </c>
      <c r="B89" s="5"/>
      <c r="C89" s="2"/>
      <c r="D89" s="39"/>
      <c r="E89" s="2"/>
      <c r="F89" s="39"/>
      <c r="G89" s="40"/>
      <c r="H89" s="41"/>
      <c r="I89" s="41"/>
      <c r="J89" s="71">
        <f t="shared" si="4"/>
        <v>0</v>
      </c>
      <c r="K89" s="49"/>
      <c r="L89" s="50"/>
      <c r="M89" s="51"/>
      <c r="N89" s="52"/>
      <c r="O89" s="53"/>
      <c r="P89" s="51"/>
      <c r="Q89" s="51"/>
      <c r="R89" s="51"/>
      <c r="S89" s="54"/>
      <c r="T89" s="51"/>
      <c r="U89" s="52"/>
      <c r="V89" s="53"/>
      <c r="W89" s="51"/>
      <c r="X89" s="51"/>
      <c r="Y89" s="51"/>
      <c r="Z89" s="54"/>
      <c r="AA89" s="66"/>
      <c r="AB89" s="66"/>
      <c r="AC89" s="66"/>
      <c r="AD89" s="66"/>
      <c r="AE89" s="66"/>
      <c r="AF89" s="67"/>
      <c r="AG89" s="78" t="str">
        <f>IF(SUM(AA89:AF89)*Data!$R$5=0,"",SUM(AA89:AF89)*Data!$R$5)</f>
        <v/>
      </c>
      <c r="AH89" s="97" t="str">
        <f>IF(E89&lt;&gt;"",VLOOKUP(E89,Data!$B$5:C85,2,),"")</f>
        <v/>
      </c>
      <c r="AI89" s="98" t="str">
        <f>IF(S89&lt;&gt;"",VLOOKUP(S89,Data!$G$5:$H$9,2,)+VLOOKUP(Z89,Data!$G$5:$H$9,2,),"")</f>
        <v/>
      </c>
      <c r="AJ89" s="99" t="str">
        <f>IF(G89&lt;&gt;"",(VLOOKUP(G89,Data!$I$5:$J$16,2,)*J89)+(VLOOKUP(L89,Data!$O$5:$P$6,2,)*J89),"")</f>
        <v/>
      </c>
      <c r="AK89" s="100" t="str">
        <f t="shared" si="3"/>
        <v/>
      </c>
      <c r="AL89" s="96"/>
    </row>
    <row r="90" spans="1:38" x14ac:dyDescent="0.3">
      <c r="A90" s="34">
        <v>77</v>
      </c>
      <c r="B90" s="5"/>
      <c r="C90" s="2"/>
      <c r="D90" s="39"/>
      <c r="E90" s="2"/>
      <c r="F90" s="39"/>
      <c r="G90" s="40"/>
      <c r="H90" s="41"/>
      <c r="I90" s="41"/>
      <c r="J90" s="71">
        <f t="shared" si="4"/>
        <v>0</v>
      </c>
      <c r="K90" s="49"/>
      <c r="L90" s="50"/>
      <c r="M90" s="51"/>
      <c r="N90" s="52"/>
      <c r="O90" s="53"/>
      <c r="P90" s="51"/>
      <c r="Q90" s="51"/>
      <c r="R90" s="51"/>
      <c r="S90" s="54"/>
      <c r="T90" s="51"/>
      <c r="U90" s="52"/>
      <c r="V90" s="53"/>
      <c r="W90" s="51"/>
      <c r="X90" s="51"/>
      <c r="Y90" s="51"/>
      <c r="Z90" s="54"/>
      <c r="AA90" s="66"/>
      <c r="AB90" s="66"/>
      <c r="AC90" s="66"/>
      <c r="AD90" s="66"/>
      <c r="AE90" s="66"/>
      <c r="AF90" s="67"/>
      <c r="AG90" s="78" t="str">
        <f>IF(SUM(AA90:AF90)*Data!$R$5=0,"",SUM(AA90:AF90)*Data!$R$5)</f>
        <v/>
      </c>
      <c r="AH90" s="97" t="str">
        <f>IF(E90&lt;&gt;"",VLOOKUP(E90,Data!$B$5:C86,2,),"")</f>
        <v/>
      </c>
      <c r="AI90" s="98" t="str">
        <f>IF(S90&lt;&gt;"",VLOOKUP(S90,Data!$G$5:$H$9,2,)+VLOOKUP(Z90,Data!$G$5:$H$9,2,),"")</f>
        <v/>
      </c>
      <c r="AJ90" s="99" t="str">
        <f>IF(G90&lt;&gt;"",(VLOOKUP(G90,Data!$I$5:$J$16,2,)*J90)+(VLOOKUP(L90,Data!$O$5:$P$6,2,)*J90),"")</f>
        <v/>
      </c>
      <c r="AK90" s="100" t="str">
        <f t="shared" si="3"/>
        <v/>
      </c>
      <c r="AL90" s="96"/>
    </row>
    <row r="91" spans="1:38" x14ac:dyDescent="0.3">
      <c r="A91" s="34">
        <v>78</v>
      </c>
      <c r="B91" s="5"/>
      <c r="C91" s="2"/>
      <c r="D91" s="39"/>
      <c r="E91" s="2"/>
      <c r="F91" s="39"/>
      <c r="G91" s="40"/>
      <c r="H91" s="41"/>
      <c r="I91" s="41"/>
      <c r="J91" s="71">
        <f t="shared" si="4"/>
        <v>0</v>
      </c>
      <c r="K91" s="49"/>
      <c r="L91" s="50"/>
      <c r="M91" s="51"/>
      <c r="N91" s="52"/>
      <c r="O91" s="53"/>
      <c r="P91" s="51"/>
      <c r="Q91" s="51"/>
      <c r="R91" s="51"/>
      <c r="S91" s="54"/>
      <c r="T91" s="51"/>
      <c r="U91" s="52"/>
      <c r="V91" s="53"/>
      <c r="W91" s="51"/>
      <c r="X91" s="51"/>
      <c r="Y91" s="51"/>
      <c r="Z91" s="54"/>
      <c r="AA91" s="66"/>
      <c r="AB91" s="66"/>
      <c r="AC91" s="66"/>
      <c r="AD91" s="66"/>
      <c r="AE91" s="66"/>
      <c r="AF91" s="67"/>
      <c r="AG91" s="78" t="str">
        <f>IF(SUM(AA91:AF91)*Data!$R$5=0,"",SUM(AA91:AF91)*Data!$R$5)</f>
        <v/>
      </c>
      <c r="AH91" s="97" t="str">
        <f>IF(E91&lt;&gt;"",VLOOKUP(E91,Data!$B$5:C87,2,),"")</f>
        <v/>
      </c>
      <c r="AI91" s="98" t="str">
        <f>IF(S91&lt;&gt;"",VLOOKUP(S91,Data!$G$5:$H$9,2,)+VLOOKUP(Z91,Data!$G$5:$H$9,2,),"")</f>
        <v/>
      </c>
      <c r="AJ91" s="99" t="str">
        <f>IF(G91&lt;&gt;"",(VLOOKUP(G91,Data!$I$5:$J$16,2,)*J91)+(VLOOKUP(L91,Data!$O$5:$P$6,2,)*J91),"")</f>
        <v/>
      </c>
      <c r="AK91" s="100" t="str">
        <f t="shared" si="3"/>
        <v/>
      </c>
      <c r="AL91" s="96"/>
    </row>
    <row r="92" spans="1:38" x14ac:dyDescent="0.3">
      <c r="A92" s="34">
        <v>79</v>
      </c>
      <c r="B92" s="5"/>
      <c r="C92" s="2"/>
      <c r="D92" s="39"/>
      <c r="E92" s="2"/>
      <c r="F92" s="39"/>
      <c r="G92" s="40"/>
      <c r="H92" s="41"/>
      <c r="I92" s="41"/>
      <c r="J92" s="71">
        <f t="shared" si="4"/>
        <v>0</v>
      </c>
      <c r="K92" s="49"/>
      <c r="L92" s="50"/>
      <c r="M92" s="51"/>
      <c r="N92" s="52"/>
      <c r="O92" s="53"/>
      <c r="P92" s="51"/>
      <c r="Q92" s="51"/>
      <c r="R92" s="51"/>
      <c r="S92" s="54"/>
      <c r="T92" s="51"/>
      <c r="U92" s="52"/>
      <c r="V92" s="53"/>
      <c r="W92" s="51"/>
      <c r="X92" s="51"/>
      <c r="Y92" s="51"/>
      <c r="Z92" s="54"/>
      <c r="AA92" s="66"/>
      <c r="AB92" s="66"/>
      <c r="AC92" s="66"/>
      <c r="AD92" s="66"/>
      <c r="AE92" s="66"/>
      <c r="AF92" s="67"/>
      <c r="AG92" s="78" t="str">
        <f>IF(SUM(AA92:AF92)*Data!$R$5=0,"",SUM(AA92:AF92)*Data!$R$5)</f>
        <v/>
      </c>
      <c r="AH92" s="97" t="str">
        <f>IF(E92&lt;&gt;"",VLOOKUP(E92,Data!$B$5:C88,2,),"")</f>
        <v/>
      </c>
      <c r="AI92" s="98" t="str">
        <f>IF(S92&lt;&gt;"",VLOOKUP(S92,Data!$G$5:$H$9,2,)+VLOOKUP(Z92,Data!$G$5:$H$9,2,),"")</f>
        <v/>
      </c>
      <c r="AJ92" s="99" t="str">
        <f>IF(G92&lt;&gt;"",(VLOOKUP(G92,Data!$I$5:$J$16,2,)*J92)+(VLOOKUP(L92,Data!$O$5:$P$6,2,)*J92),"")</f>
        <v/>
      </c>
      <c r="AK92" s="100" t="str">
        <f t="shared" si="3"/>
        <v/>
      </c>
      <c r="AL92" s="96"/>
    </row>
    <row r="93" spans="1:38" ht="12.6" thickBot="1" x14ac:dyDescent="0.35">
      <c r="A93" s="34">
        <v>80</v>
      </c>
      <c r="B93" s="6"/>
      <c r="C93" s="7"/>
      <c r="D93" s="42"/>
      <c r="E93" s="7"/>
      <c r="F93" s="42"/>
      <c r="G93" s="43"/>
      <c r="H93" s="43"/>
      <c r="I93" s="80"/>
      <c r="J93" s="81">
        <f t="shared" si="4"/>
        <v>0</v>
      </c>
      <c r="K93" s="55"/>
      <c r="L93" s="82"/>
      <c r="M93" s="83"/>
      <c r="N93" s="84"/>
      <c r="O93" s="85"/>
      <c r="P93" s="83"/>
      <c r="Q93" s="83"/>
      <c r="R93" s="83"/>
      <c r="S93" s="86"/>
      <c r="T93" s="83"/>
      <c r="U93" s="84"/>
      <c r="V93" s="85"/>
      <c r="W93" s="83"/>
      <c r="X93" s="83"/>
      <c r="Y93" s="83"/>
      <c r="Z93" s="86"/>
      <c r="AA93" s="87"/>
      <c r="AB93" s="87"/>
      <c r="AC93" s="87"/>
      <c r="AD93" s="87"/>
      <c r="AE93" s="87"/>
      <c r="AF93" s="88"/>
      <c r="AG93" s="79" t="str">
        <f>IF(SUM(AA93:AF93)*Data!$R$5=0,"",SUM(AA93:AF93)*Data!$R$5)</f>
        <v/>
      </c>
      <c r="AH93" s="101" t="str">
        <f>IF(E93&lt;&gt;"",VLOOKUP(E93,Data!$B$5:C89,2,),"")</f>
        <v/>
      </c>
      <c r="AI93" s="102" t="str">
        <f>IF(S93&lt;&gt;"",VLOOKUP(S93,Data!$G$5:$H$9,2,)+VLOOKUP(Z93,Data!$G$5:$H$9,2,),"")</f>
        <v/>
      </c>
      <c r="AJ93" s="103" t="str">
        <f>IF(G93&lt;&gt;"",(VLOOKUP(G93,Data!$I$5:$J$16,2,)*J93)+(VLOOKUP(L93,Data!$O$5:$P$6,2,)*J93),"")</f>
        <v/>
      </c>
      <c r="AK93" s="104" t="str">
        <f t="shared" si="3"/>
        <v/>
      </c>
      <c r="AL93" s="96"/>
    </row>
    <row r="94" spans="1:38" x14ac:dyDescent="0.3">
      <c r="G94" s="1"/>
      <c r="K94" s="1"/>
      <c r="M94" s="8"/>
      <c r="S94" s="1"/>
      <c r="T94" s="8"/>
      <c r="U94" s="8"/>
      <c r="Y94" s="8"/>
      <c r="Z94" s="1"/>
      <c r="AA94" s="1"/>
      <c r="AB94" s="1"/>
      <c r="AC94" s="1"/>
      <c r="AD94" s="1"/>
      <c r="AE94" s="1"/>
      <c r="AF94" s="1"/>
      <c r="AG94" s="1"/>
    </row>
  </sheetData>
  <sheetProtection algorithmName="SHA-512" hashValue="AXgIDBDn++X82Bcpdjzpn93bqRLvS0sxP5iMl48e42Z74RKZp4DqbkxgnMbGYytez9AXddzLMaF5wjOgvZcrZA==" saltValue="gE4TOvJ9s0RkkmiErpkVKA==" spinCount="100000" sheet="1" formatCells="0"/>
  <mergeCells count="18">
    <mergeCell ref="AK4:AK8"/>
    <mergeCell ref="B8:N8"/>
    <mergeCell ref="B7:N7"/>
    <mergeCell ref="C5:E5"/>
    <mergeCell ref="C3:E3"/>
    <mergeCell ref="J5:K5"/>
    <mergeCell ref="J3:K3"/>
    <mergeCell ref="G5:H5"/>
    <mergeCell ref="G3:H3"/>
    <mergeCell ref="M3:N3"/>
    <mergeCell ref="B9:N9"/>
    <mergeCell ref="AL11:AL12"/>
    <mergeCell ref="M11:S11"/>
    <mergeCell ref="G11:L11"/>
    <mergeCell ref="T11:Z11"/>
    <mergeCell ref="A11:F11"/>
    <mergeCell ref="AA11:AF11"/>
    <mergeCell ref="AG11:AK11"/>
  </mergeCells>
  <phoneticPr fontId="10" type="noConversion"/>
  <dataValidations count="1">
    <dataValidation showDropDown="1" showInputMessage="1" showErrorMessage="1" sqref="J14:J93" xr:uid="{4A1FC04D-5544-4E96-A314-A5415A6FE9CD}"/>
  </dataValidations>
  <pageMargins left="0.7" right="0.7" top="0.78740157499999996" bottom="0.78740157499999996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2C5DC490-E93E-4892-AF39-CBE69EFCBC5A}">
          <x14:formula1>
            <xm:f>Data!$E$5:$E$7</xm:f>
          </x14:formula1>
          <xm:sqref>M13:M93 T13:T93</xm:sqref>
        </x14:dataValidation>
        <x14:dataValidation type="list" allowBlank="1" showInputMessage="1" showErrorMessage="1" xr:uid="{644C5D76-5107-4AEE-94C9-702A5E8A398B}">
          <x14:formula1>
            <xm:f>Data!$A$5:$A$7</xm:f>
          </x14:formula1>
          <xm:sqref>D13:D93</xm:sqref>
        </x14:dataValidation>
        <x14:dataValidation type="list" allowBlank="1" showInputMessage="1" showErrorMessage="1" xr:uid="{F0F916D4-19C5-4082-8F50-725E105F27E3}">
          <x14:formula1>
            <xm:f>Data!$B$5:$B$10</xm:f>
          </x14:formula1>
          <xm:sqref>E13</xm:sqref>
        </x14:dataValidation>
        <x14:dataValidation type="list" allowBlank="1" showInputMessage="1" showErrorMessage="1" xr:uid="{896A18E6-B1A2-48B5-B6B0-69ACFEF76AD2}">
          <x14:formula1>
            <xm:f>Data!$G$5:$G$9</xm:f>
          </x14:formula1>
          <xm:sqref>S13:S93 Z13:Z93</xm:sqref>
        </x14:dataValidation>
        <x14:dataValidation type="list" allowBlank="1" showInputMessage="1" showErrorMessage="1" xr:uid="{BA526E08-D52D-482D-9366-D7CE1466827F}">
          <x14:formula1>
            <xm:f>Data!$M$5:$M$10</xm:f>
          </x14:formula1>
          <xm:sqref>I13:I93</xm:sqref>
        </x14:dataValidation>
        <x14:dataValidation type="list" allowBlank="1" showInputMessage="1" showErrorMessage="1" xr:uid="{19180FB4-3C24-456A-9545-3E4B1B54F6DC}">
          <x14:formula1>
            <xm:f>Data!$D$5:$D$19</xm:f>
          </x14:formula1>
          <xm:sqref>F13:F93 J13:K13 I13:I93</xm:sqref>
        </x14:dataValidation>
        <x14:dataValidation type="list" allowBlank="1" showInputMessage="1" showErrorMessage="1" xr:uid="{0E679D74-9486-4EF2-9349-96C009459169}">
          <x14:formula1>
            <xm:f>Data!$L$5:$L$11</xm:f>
          </x14:formula1>
          <xm:sqref>H13:H93</xm:sqref>
        </x14:dataValidation>
        <x14:dataValidation type="list" allowBlank="1" showInputMessage="1" showErrorMessage="1" xr:uid="{A9D8B12D-0D6C-4C79-909A-D651DE49BB6B}">
          <x14:formula1>
            <xm:f>Data!$F$5:$F$13</xm:f>
          </x14:formula1>
          <xm:sqref>N13:N93 U13:U93</xm:sqref>
        </x14:dataValidation>
        <x14:dataValidation type="list" allowBlank="1" showInputMessage="1" showErrorMessage="1" xr:uid="{9DCA18BC-337D-42AD-B20B-FDBD756BF277}">
          <x14:formula1>
            <xm:f>Data!$B$5:$B$11</xm:f>
          </x14:formula1>
          <xm:sqref>E14:E93</xm:sqref>
        </x14:dataValidation>
        <x14:dataValidation type="list" allowBlank="1" showInputMessage="1" showErrorMessage="1" xr:uid="{E6C248A0-10A1-4DF1-8835-91053244988E}">
          <x14:formula1>
            <xm:f>Data!$Q$5</xm:f>
          </x14:formula1>
          <xm:sqref>AA13:AF93</xm:sqref>
        </x14:dataValidation>
        <x14:dataValidation type="list" allowBlank="1" showInputMessage="1" showErrorMessage="1" xr:uid="{0C824717-3AA1-4FF3-8DD1-A18C9A4E34E1}">
          <x14:formula1>
            <xm:f>Data!$I$5:$I$13</xm:f>
          </x14:formula1>
          <xm:sqref>G13</xm:sqref>
        </x14:dataValidation>
        <x14:dataValidation type="list" allowBlank="1" showInputMessage="1" showErrorMessage="1" xr:uid="{B4431E47-CE98-443F-AD10-CEFE85C662EB}">
          <x14:formula1>
            <xm:f>Data!$I$5:$I$16</xm:f>
          </x14:formula1>
          <xm:sqref>G14:G93</xm:sqref>
        </x14:dataValidation>
        <x14:dataValidation type="list" allowBlank="1" showInputMessage="1" showErrorMessage="1" xr:uid="{345FA911-3252-480A-93ED-47E9ABAA4521}">
          <x14:formula1>
            <xm:f>Data!$O$5:$O$6</xm:f>
          </x14:formula1>
          <xm:sqref>L13:L93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1F498-DE29-4584-A5CB-A205B998AD4C}">
  <sheetPr codeName="Tabelle2"/>
  <dimension ref="A3:V52"/>
  <sheetViews>
    <sheetView workbookViewId="0">
      <selection activeCell="A4" sqref="A4:T19"/>
    </sheetView>
  </sheetViews>
  <sheetFormatPr baseColWidth="10" defaultColWidth="11.44140625" defaultRowHeight="14.4" x14ac:dyDescent="0.3"/>
  <cols>
    <col min="1" max="1" width="3.44140625" bestFit="1" customWidth="1"/>
    <col min="2" max="2" width="13.44140625" bestFit="1" customWidth="1"/>
    <col min="3" max="3" width="2.6640625" bestFit="1" customWidth="1"/>
    <col min="4" max="4" width="9.109375" bestFit="1" customWidth="1"/>
    <col min="5" max="5" width="7" bestFit="1" customWidth="1"/>
    <col min="6" max="6" width="8.6640625" bestFit="1" customWidth="1"/>
    <col min="7" max="7" width="27.33203125" bestFit="1" customWidth="1"/>
    <col min="8" max="8" width="2.6640625" bestFit="1" customWidth="1"/>
    <col min="9" max="9" width="21.6640625" bestFit="1" customWidth="1"/>
    <col min="10" max="10" width="3.44140625" bestFit="1" customWidth="1"/>
    <col min="16" max="16" width="3" bestFit="1" customWidth="1"/>
    <col min="17" max="17" width="17.109375" customWidth="1"/>
    <col min="18" max="18" width="4" bestFit="1" customWidth="1"/>
    <col min="20" max="20" width="4" bestFit="1" customWidth="1"/>
    <col min="22" max="22" width="3" bestFit="1" customWidth="1"/>
  </cols>
  <sheetData>
    <row r="3" spans="1:22" ht="15" thickBot="1" x14ac:dyDescent="0.35"/>
    <row r="4" spans="1:22" x14ac:dyDescent="0.3">
      <c r="A4" s="136" t="s">
        <v>2</v>
      </c>
      <c r="B4" s="137" t="s">
        <v>3</v>
      </c>
      <c r="C4" s="137"/>
      <c r="D4" s="138" t="s">
        <v>40</v>
      </c>
      <c r="E4" s="138" t="s">
        <v>41</v>
      </c>
      <c r="F4" s="138" t="s">
        <v>42</v>
      </c>
      <c r="G4" s="137" t="s">
        <v>7</v>
      </c>
      <c r="H4" s="137"/>
      <c r="I4" s="137" t="s">
        <v>34</v>
      </c>
      <c r="J4" s="137"/>
      <c r="K4" s="138"/>
      <c r="L4" s="138" t="s">
        <v>9</v>
      </c>
      <c r="M4" s="138" t="s">
        <v>10</v>
      </c>
      <c r="N4" s="138" t="s">
        <v>11</v>
      </c>
      <c r="O4" s="137" t="s">
        <v>15</v>
      </c>
      <c r="P4" s="137"/>
      <c r="Q4" s="137" t="s">
        <v>88</v>
      </c>
      <c r="R4" s="137"/>
      <c r="S4" s="137"/>
      <c r="T4" s="137"/>
      <c r="U4" s="134"/>
      <c r="V4" s="135"/>
    </row>
    <row r="5" spans="1:22" x14ac:dyDescent="0.3">
      <c r="A5" s="139" t="s">
        <v>16</v>
      </c>
      <c r="B5" s="140" t="s">
        <v>19</v>
      </c>
      <c r="C5" s="140">
        <v>25</v>
      </c>
      <c r="D5" s="141" t="s">
        <v>45</v>
      </c>
      <c r="E5" s="140" t="s">
        <v>31</v>
      </c>
      <c r="F5" s="142">
        <v>45805</v>
      </c>
      <c r="G5" s="140" t="s">
        <v>44</v>
      </c>
      <c r="H5" s="140">
        <v>0</v>
      </c>
      <c r="I5" s="140" t="s">
        <v>68</v>
      </c>
      <c r="J5" s="140">
        <v>150</v>
      </c>
      <c r="K5" s="140"/>
      <c r="L5" s="142">
        <v>45805</v>
      </c>
      <c r="M5" s="142">
        <v>45808</v>
      </c>
      <c r="N5" s="140" t="s">
        <v>35</v>
      </c>
      <c r="O5" s="140" t="s">
        <v>46</v>
      </c>
      <c r="P5" s="140">
        <v>0</v>
      </c>
      <c r="Q5" s="140">
        <v>1</v>
      </c>
      <c r="R5" s="143">
        <v>25</v>
      </c>
      <c r="S5" s="140"/>
      <c r="T5" s="143"/>
      <c r="U5" s="57"/>
      <c r="V5" s="59"/>
    </row>
    <row r="6" spans="1:22" x14ac:dyDescent="0.3">
      <c r="A6" s="139" t="s">
        <v>17</v>
      </c>
      <c r="B6" s="140" t="s">
        <v>18</v>
      </c>
      <c r="C6" s="140">
        <v>0</v>
      </c>
      <c r="D6" s="141">
        <v>60</v>
      </c>
      <c r="E6" s="140" t="s">
        <v>28</v>
      </c>
      <c r="F6" s="142">
        <v>45806</v>
      </c>
      <c r="G6" s="140" t="s">
        <v>30</v>
      </c>
      <c r="H6" s="140">
        <v>0</v>
      </c>
      <c r="I6" s="140" t="s">
        <v>69</v>
      </c>
      <c r="J6" s="140">
        <v>117</v>
      </c>
      <c r="K6" s="140"/>
      <c r="L6" s="142">
        <v>45806</v>
      </c>
      <c r="M6" s="142">
        <v>45809</v>
      </c>
      <c r="N6" s="140" t="s">
        <v>36</v>
      </c>
      <c r="O6" s="140" t="s">
        <v>47</v>
      </c>
      <c r="P6" s="140">
        <v>30</v>
      </c>
      <c r="Q6" s="143"/>
      <c r="R6" s="143"/>
      <c r="S6" s="140"/>
      <c r="T6" s="143"/>
      <c r="U6" s="57"/>
      <c r="V6" s="59"/>
    </row>
    <row r="7" spans="1:22" x14ac:dyDescent="0.3">
      <c r="A7" s="139" t="s">
        <v>62</v>
      </c>
      <c r="B7" s="140" t="s">
        <v>20</v>
      </c>
      <c r="C7" s="140">
        <v>0</v>
      </c>
      <c r="D7" s="141">
        <v>66</v>
      </c>
      <c r="E7" s="140" t="s">
        <v>29</v>
      </c>
      <c r="F7" s="142">
        <v>45807</v>
      </c>
      <c r="G7" s="140" t="s">
        <v>79</v>
      </c>
      <c r="H7" s="140">
        <v>55</v>
      </c>
      <c r="I7" s="140" t="s">
        <v>50</v>
      </c>
      <c r="J7" s="140">
        <v>150</v>
      </c>
      <c r="K7" s="140"/>
      <c r="L7" s="142">
        <v>45807</v>
      </c>
      <c r="M7" s="142">
        <v>45810</v>
      </c>
      <c r="N7" s="140" t="s">
        <v>37</v>
      </c>
      <c r="O7" s="140" t="s">
        <v>48</v>
      </c>
      <c r="P7" s="140">
        <v>55</v>
      </c>
      <c r="Q7" s="140"/>
      <c r="R7" s="140"/>
      <c r="S7" s="143"/>
      <c r="T7" s="143"/>
      <c r="U7" s="58"/>
      <c r="V7" s="59"/>
    </row>
    <row r="8" spans="1:22" x14ac:dyDescent="0.3">
      <c r="A8" s="139"/>
      <c r="B8" s="140" t="s">
        <v>21</v>
      </c>
      <c r="C8" s="140">
        <v>0</v>
      </c>
      <c r="D8" s="141">
        <v>73</v>
      </c>
      <c r="E8" s="140"/>
      <c r="F8" s="142">
        <v>45808</v>
      </c>
      <c r="G8" s="140" t="s">
        <v>32</v>
      </c>
      <c r="H8" s="140">
        <v>0</v>
      </c>
      <c r="I8" s="140" t="s">
        <v>51</v>
      </c>
      <c r="J8" s="140">
        <v>117</v>
      </c>
      <c r="K8" s="140"/>
      <c r="L8" s="142">
        <v>45808</v>
      </c>
      <c r="M8" s="142">
        <v>45811</v>
      </c>
      <c r="N8" s="140"/>
      <c r="O8" s="140"/>
      <c r="P8" s="140"/>
      <c r="Q8" s="140"/>
      <c r="R8" s="140"/>
      <c r="S8" s="143"/>
      <c r="T8" s="143"/>
      <c r="U8" s="58"/>
      <c r="V8" s="59"/>
    </row>
    <row r="9" spans="1:22" x14ac:dyDescent="0.3">
      <c r="A9" s="139"/>
      <c r="B9" s="140" t="s">
        <v>22</v>
      </c>
      <c r="C9" s="140">
        <v>0</v>
      </c>
      <c r="D9" s="141">
        <v>81</v>
      </c>
      <c r="E9" s="140"/>
      <c r="F9" s="142">
        <v>45809</v>
      </c>
      <c r="G9" s="140" t="s">
        <v>49</v>
      </c>
      <c r="H9" s="140">
        <v>0</v>
      </c>
      <c r="I9" s="140" t="s">
        <v>90</v>
      </c>
      <c r="J9" s="140">
        <v>150</v>
      </c>
      <c r="K9" s="140"/>
      <c r="L9" s="142">
        <v>45809</v>
      </c>
      <c r="M9" s="142">
        <v>45812</v>
      </c>
      <c r="N9" s="140"/>
      <c r="O9" s="140"/>
      <c r="P9" s="140"/>
      <c r="Q9" s="140"/>
      <c r="R9" s="140"/>
      <c r="S9" s="143"/>
      <c r="T9" s="143"/>
      <c r="U9" s="58"/>
      <c r="V9" s="59"/>
    </row>
    <row r="10" spans="1:22" x14ac:dyDescent="0.3">
      <c r="A10" s="139"/>
      <c r="B10" s="140" t="s">
        <v>23</v>
      </c>
      <c r="C10" s="140">
        <v>0</v>
      </c>
      <c r="D10" s="141">
        <v>90</v>
      </c>
      <c r="E10" s="140"/>
      <c r="F10" s="142">
        <v>45810</v>
      </c>
      <c r="G10" s="140"/>
      <c r="H10" s="140"/>
      <c r="I10" s="140" t="s">
        <v>95</v>
      </c>
      <c r="J10" s="140">
        <v>117</v>
      </c>
      <c r="K10" s="140"/>
      <c r="L10" s="142">
        <v>45810</v>
      </c>
      <c r="M10" s="142">
        <v>45813</v>
      </c>
      <c r="N10" s="140"/>
      <c r="O10" s="140"/>
      <c r="P10" s="140"/>
      <c r="Q10" s="140"/>
      <c r="R10" s="140"/>
      <c r="S10" s="143"/>
      <c r="T10" s="143"/>
      <c r="U10" s="58"/>
      <c r="V10" s="59"/>
    </row>
    <row r="11" spans="1:22" x14ac:dyDescent="0.3">
      <c r="A11" s="139"/>
      <c r="B11" s="140" t="s">
        <v>73</v>
      </c>
      <c r="C11" s="140">
        <v>0</v>
      </c>
      <c r="D11" s="141">
        <v>100</v>
      </c>
      <c r="E11" s="140"/>
      <c r="F11" s="142">
        <v>45811</v>
      </c>
      <c r="G11" s="140"/>
      <c r="H11" s="140"/>
      <c r="I11" s="140" t="s">
        <v>70</v>
      </c>
      <c r="J11" s="140">
        <v>125</v>
      </c>
      <c r="K11" s="140"/>
      <c r="L11" s="142">
        <v>45811</v>
      </c>
      <c r="M11" s="140"/>
      <c r="N11" s="140"/>
      <c r="O11" s="140"/>
      <c r="P11" s="140"/>
      <c r="Q11" s="140"/>
      <c r="R11" s="140"/>
      <c r="S11" s="143"/>
      <c r="T11" s="143"/>
      <c r="U11" s="58"/>
      <c r="V11" s="59"/>
    </row>
    <row r="12" spans="1:22" x14ac:dyDescent="0.3">
      <c r="A12" s="139"/>
      <c r="B12" s="140"/>
      <c r="C12" s="140"/>
      <c r="D12" s="141" t="s">
        <v>26</v>
      </c>
      <c r="E12" s="140"/>
      <c r="F12" s="142">
        <v>45812</v>
      </c>
      <c r="G12" s="140"/>
      <c r="H12" s="140"/>
      <c r="I12" s="140" t="s">
        <v>71</v>
      </c>
      <c r="J12" s="140">
        <v>95</v>
      </c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58"/>
      <c r="V12" s="59"/>
    </row>
    <row r="13" spans="1:22" x14ac:dyDescent="0.3">
      <c r="A13" s="139"/>
      <c r="B13" s="140"/>
      <c r="C13" s="140"/>
      <c r="D13" s="141">
        <v>48</v>
      </c>
      <c r="E13" s="140"/>
      <c r="F13" s="142">
        <v>45813</v>
      </c>
      <c r="G13" s="140"/>
      <c r="H13" s="140"/>
      <c r="I13" s="140" t="s">
        <v>72</v>
      </c>
      <c r="J13" s="140">
        <v>80</v>
      </c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58"/>
      <c r="V13" s="59"/>
    </row>
    <row r="14" spans="1:22" x14ac:dyDescent="0.3">
      <c r="A14" s="139"/>
      <c r="B14" s="140"/>
      <c r="C14" s="140"/>
      <c r="D14" s="141">
        <v>52</v>
      </c>
      <c r="E14" s="140"/>
      <c r="F14" s="140"/>
      <c r="G14" s="140"/>
      <c r="H14" s="140"/>
      <c r="I14" s="140" t="s">
        <v>76</v>
      </c>
      <c r="J14" s="140">
        <v>125</v>
      </c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58"/>
      <c r="V14" s="59"/>
    </row>
    <row r="15" spans="1:22" x14ac:dyDescent="0.3">
      <c r="A15" s="139"/>
      <c r="B15" s="140"/>
      <c r="C15" s="140"/>
      <c r="D15" s="141">
        <v>57</v>
      </c>
      <c r="E15" s="140"/>
      <c r="F15" s="140"/>
      <c r="G15" s="140"/>
      <c r="H15" s="140"/>
      <c r="I15" s="140" t="s">
        <v>77</v>
      </c>
      <c r="J15" s="140">
        <v>95</v>
      </c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58"/>
      <c r="V15" s="59"/>
    </row>
    <row r="16" spans="1:22" x14ac:dyDescent="0.3">
      <c r="A16" s="139"/>
      <c r="B16" s="140"/>
      <c r="C16" s="140"/>
      <c r="D16" s="141">
        <v>63</v>
      </c>
      <c r="E16" s="140"/>
      <c r="F16" s="140"/>
      <c r="G16" s="140"/>
      <c r="H16" s="140"/>
      <c r="I16" s="140" t="s">
        <v>78</v>
      </c>
      <c r="J16" s="140">
        <v>80</v>
      </c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58"/>
      <c r="V16" s="59"/>
    </row>
    <row r="17" spans="1:22" x14ac:dyDescent="0.3">
      <c r="A17" s="139"/>
      <c r="B17" s="140"/>
      <c r="C17" s="140"/>
      <c r="D17" s="141">
        <v>70</v>
      </c>
      <c r="E17" s="140"/>
      <c r="F17" s="140"/>
      <c r="G17" s="140"/>
      <c r="H17" s="140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58"/>
      <c r="V17" s="59"/>
    </row>
    <row r="18" spans="1:22" x14ac:dyDescent="0.3">
      <c r="A18" s="139"/>
      <c r="B18" s="140"/>
      <c r="C18" s="140"/>
      <c r="D18" s="141">
        <v>78</v>
      </c>
      <c r="E18" s="140"/>
      <c r="F18" s="140"/>
      <c r="G18" s="140"/>
      <c r="H18" s="140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58"/>
      <c r="V18" s="59"/>
    </row>
    <row r="19" spans="1:22" ht="15" thickBot="1" x14ac:dyDescent="0.35">
      <c r="A19" s="144"/>
      <c r="B19" s="145"/>
      <c r="C19" s="145"/>
      <c r="D19" s="146" t="s">
        <v>27</v>
      </c>
      <c r="E19" s="145"/>
      <c r="F19" s="145"/>
      <c r="G19" s="145"/>
      <c r="H19" s="145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60"/>
      <c r="V19" s="61"/>
    </row>
    <row r="20" spans="1:22" x14ac:dyDescent="0.3">
      <c r="A20" s="1"/>
      <c r="B20" s="1"/>
      <c r="C20" s="1"/>
      <c r="D20" s="1"/>
      <c r="E20" s="1"/>
      <c r="F20" s="1"/>
      <c r="G20" s="1"/>
      <c r="H20" s="1"/>
    </row>
    <row r="25" spans="1:22" x14ac:dyDescent="0.3">
      <c r="O25" s="1"/>
      <c r="Q25" s="1"/>
    </row>
    <row r="26" spans="1:22" x14ac:dyDescent="0.3">
      <c r="O26" s="1"/>
      <c r="Q26" s="1"/>
    </row>
    <row r="27" spans="1:22" x14ac:dyDescent="0.3">
      <c r="O27" s="1"/>
      <c r="Q27" s="1"/>
    </row>
    <row r="28" spans="1:22" x14ac:dyDescent="0.3">
      <c r="O28" s="1"/>
      <c r="Q28" s="1"/>
    </row>
    <row r="29" spans="1:22" x14ac:dyDescent="0.3">
      <c r="O29" s="1"/>
      <c r="Q29" s="1"/>
    </row>
    <row r="30" spans="1:22" x14ac:dyDescent="0.3">
      <c r="O30" s="1"/>
      <c r="Q30" s="1"/>
    </row>
    <row r="31" spans="1:22" x14ac:dyDescent="0.3">
      <c r="O31" s="1"/>
      <c r="Q31" s="1"/>
    </row>
    <row r="32" spans="1:22" x14ac:dyDescent="0.3">
      <c r="O32" s="1"/>
      <c r="Q32" s="1"/>
    </row>
    <row r="33" spans="15:17" x14ac:dyDescent="0.3">
      <c r="O33" s="1"/>
      <c r="Q33" s="1"/>
    </row>
    <row r="34" spans="15:17" x14ac:dyDescent="0.3">
      <c r="O34" s="1"/>
      <c r="Q34" s="1"/>
    </row>
    <row r="35" spans="15:17" x14ac:dyDescent="0.3">
      <c r="O35" s="1"/>
      <c r="Q35" s="1"/>
    </row>
    <row r="36" spans="15:17" x14ac:dyDescent="0.3">
      <c r="O36" s="1"/>
      <c r="Q36" s="1"/>
    </row>
    <row r="37" spans="15:17" x14ac:dyDescent="0.3">
      <c r="O37" s="1"/>
      <c r="Q37" s="1"/>
    </row>
    <row r="38" spans="15:17" x14ac:dyDescent="0.3">
      <c r="O38" s="1"/>
      <c r="Q38" s="1"/>
    </row>
    <row r="39" spans="15:17" x14ac:dyDescent="0.3">
      <c r="O39" s="1"/>
      <c r="Q39" s="1"/>
    </row>
    <row r="40" spans="15:17" x14ac:dyDescent="0.3">
      <c r="O40" s="1"/>
      <c r="Q40" s="1"/>
    </row>
    <row r="41" spans="15:17" x14ac:dyDescent="0.3">
      <c r="O41" s="1"/>
      <c r="Q41" s="1"/>
    </row>
    <row r="42" spans="15:17" x14ac:dyDescent="0.3">
      <c r="O42" s="1"/>
      <c r="Q42" s="1"/>
    </row>
    <row r="43" spans="15:17" x14ac:dyDescent="0.3">
      <c r="O43" s="1"/>
    </row>
    <row r="44" spans="15:17" x14ac:dyDescent="0.3">
      <c r="O44" s="1"/>
    </row>
    <row r="45" spans="15:17" x14ac:dyDescent="0.3">
      <c r="O45" s="1"/>
    </row>
    <row r="46" spans="15:17" x14ac:dyDescent="0.3">
      <c r="O46" s="1"/>
    </row>
    <row r="47" spans="15:17" x14ac:dyDescent="0.3">
      <c r="O47" s="1"/>
    </row>
    <row r="48" spans="15:17" x14ac:dyDescent="0.3">
      <c r="O48" s="1"/>
    </row>
    <row r="49" spans="15:17" x14ac:dyDescent="0.3">
      <c r="O49" s="1"/>
    </row>
    <row r="50" spans="15:17" x14ac:dyDescent="0.3">
      <c r="O50" s="1"/>
    </row>
    <row r="51" spans="15:17" x14ac:dyDescent="0.3">
      <c r="O51" s="1"/>
    </row>
    <row r="52" spans="15:17" x14ac:dyDescent="0.3">
      <c r="O52" s="1"/>
      <c r="Q52" s="1"/>
    </row>
  </sheetData>
  <sheetProtection algorithmName="SHA-512" hashValue="TyZ58y4MAEAshk6huXpfx3cOcyvkHViz39oUk+wTNLcfRns8NfrbfbpVaUZs3fLyy5AfZ2A1U2tL7ClSCCPknA==" saltValue="BFGTXp2IauSSIyGPtYkN+g==" spinCount="100000" sheet="1" objects="1" scenarios="1"/>
  <mergeCells count="7">
    <mergeCell ref="U4:V4"/>
    <mergeCell ref="B4:C4"/>
    <mergeCell ref="G4:H4"/>
    <mergeCell ref="O4:P4"/>
    <mergeCell ref="Q4:R4"/>
    <mergeCell ref="S4:T4"/>
    <mergeCell ref="I4:J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Forms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Viktor Blumauer</cp:lastModifiedBy>
  <dcterms:created xsi:type="dcterms:W3CDTF">2022-04-25T11:27:06Z</dcterms:created>
  <dcterms:modified xsi:type="dcterms:W3CDTF">2025-04-07T12:53:49Z</dcterms:modified>
</cp:coreProperties>
</file>