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User\Desktop\Documente 2024\2025\MOLDOVA U23 2025\DRAW hall\"/>
    </mc:Choice>
  </mc:AlternateContent>
  <xr:revisionPtr revIDLastSave="0" documentId="8_{C400EB87-81D8-477B-AFD7-429BD210D3BF}" xr6:coauthVersionLast="47" xr6:coauthVersionMax="47" xr10:uidLastSave="{00000000-0000-0000-0000-000000000000}"/>
  <bookViews>
    <workbookView xWindow="-120" yWindow="-120" windowWidth="29040" windowHeight="15720" activeTab="1" xr2:uid="{9A814F82-0EAF-41C2-A391-9063900756D3}"/>
  </bookViews>
  <sheets>
    <sheet name="Prices" sheetId="2" r:id="rId1"/>
    <sheet name="Travel Information" sheetId="1" r:id="rId2"/>
    <sheet name="Accomodation" sheetId="3" r:id="rId3"/>
    <sheet name="Lunch" sheetId="6" r:id="rId4"/>
    <sheet name="Invoice" sheetId="8" r:id="rId5"/>
    <sheet name="BackOffice" sheetId="4" state="hidden" r:id="rId6"/>
  </sheets>
  <definedNames>
    <definedName name="MealPrices">BackOffice!$F$1:$I$9</definedName>
    <definedName name="RoomsPrices">t[#All]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6" i="8" l="1"/>
  <c r="J16" i="8"/>
  <c r="I16" i="8"/>
  <c r="H16" i="8"/>
  <c r="G16" i="8"/>
  <c r="F16" i="8"/>
  <c r="E16" i="8"/>
  <c r="K15" i="8"/>
  <c r="J15" i="8"/>
  <c r="I15" i="8"/>
  <c r="H15" i="8"/>
  <c r="G15" i="8"/>
  <c r="F15" i="8"/>
  <c r="E15" i="8"/>
  <c r="K37" i="8"/>
  <c r="J37" i="8"/>
  <c r="I37" i="8"/>
  <c r="H37" i="8"/>
  <c r="G37" i="8"/>
  <c r="F37" i="8"/>
  <c r="E37" i="8"/>
  <c r="K36" i="8"/>
  <c r="J36" i="8"/>
  <c r="I36" i="8"/>
  <c r="H36" i="8"/>
  <c r="G36" i="8"/>
  <c r="F36" i="8"/>
  <c r="E36" i="8"/>
  <c r="K35" i="8"/>
  <c r="J35" i="8"/>
  <c r="I35" i="8"/>
  <c r="H35" i="8"/>
  <c r="G35" i="8"/>
  <c r="F35" i="8"/>
  <c r="E35" i="8"/>
  <c r="K30" i="8"/>
  <c r="J30" i="8"/>
  <c r="I30" i="8"/>
  <c r="H30" i="8"/>
  <c r="G30" i="8"/>
  <c r="F30" i="8"/>
  <c r="E30" i="8"/>
  <c r="K29" i="8"/>
  <c r="J29" i="8"/>
  <c r="I29" i="8"/>
  <c r="H29" i="8"/>
  <c r="G29" i="8"/>
  <c r="F29" i="8"/>
  <c r="E29" i="8"/>
  <c r="K28" i="8"/>
  <c r="J28" i="8"/>
  <c r="I28" i="8"/>
  <c r="H28" i="8"/>
  <c r="G28" i="8"/>
  <c r="F28" i="8"/>
  <c r="E28" i="8"/>
  <c r="E22" i="8"/>
  <c r="F22" i="8"/>
  <c r="G22" i="8"/>
  <c r="H22" i="8"/>
  <c r="I22" i="8"/>
  <c r="J22" i="8"/>
  <c r="K22" i="8"/>
  <c r="E23" i="8"/>
  <c r="F23" i="8"/>
  <c r="G23" i="8"/>
  <c r="H23" i="8"/>
  <c r="I23" i="8"/>
  <c r="J23" i="8"/>
  <c r="K23" i="8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" i="6"/>
  <c r="O2" i="6" s="1"/>
  <c r="O2" i="3"/>
  <c r="B3" i="6"/>
  <c r="C3" i="6"/>
  <c r="D3" i="6"/>
  <c r="E3" i="6"/>
  <c r="B4" i="6"/>
  <c r="C4" i="6"/>
  <c r="D4" i="6"/>
  <c r="E4" i="6"/>
  <c r="B5" i="6"/>
  <c r="C5" i="6"/>
  <c r="D5" i="6"/>
  <c r="E5" i="6"/>
  <c r="B6" i="6"/>
  <c r="C6" i="6"/>
  <c r="D6" i="6"/>
  <c r="E6" i="6"/>
  <c r="B7" i="6"/>
  <c r="C7" i="6"/>
  <c r="D7" i="6"/>
  <c r="E7" i="6"/>
  <c r="B8" i="6"/>
  <c r="C8" i="6"/>
  <c r="D8" i="6"/>
  <c r="E8" i="6"/>
  <c r="B9" i="6"/>
  <c r="C9" i="6"/>
  <c r="D9" i="6"/>
  <c r="E9" i="6"/>
  <c r="B10" i="6"/>
  <c r="C10" i="6"/>
  <c r="D10" i="6"/>
  <c r="E10" i="6"/>
  <c r="B11" i="6"/>
  <c r="C11" i="6"/>
  <c r="D11" i="6"/>
  <c r="E11" i="6"/>
  <c r="B12" i="6"/>
  <c r="C12" i="6"/>
  <c r="D12" i="6"/>
  <c r="E12" i="6"/>
  <c r="B13" i="6"/>
  <c r="C13" i="6"/>
  <c r="D13" i="6"/>
  <c r="E13" i="6"/>
  <c r="B14" i="6"/>
  <c r="C14" i="6"/>
  <c r="D14" i="6"/>
  <c r="E14" i="6"/>
  <c r="B15" i="6"/>
  <c r="C15" i="6"/>
  <c r="D15" i="6"/>
  <c r="E15" i="6"/>
  <c r="B16" i="6"/>
  <c r="C16" i="6"/>
  <c r="D16" i="6"/>
  <c r="E16" i="6"/>
  <c r="B17" i="6"/>
  <c r="C17" i="6"/>
  <c r="D17" i="6"/>
  <c r="E17" i="6"/>
  <c r="B18" i="6"/>
  <c r="C18" i="6"/>
  <c r="D18" i="6"/>
  <c r="E18" i="6"/>
  <c r="B19" i="6"/>
  <c r="C19" i="6"/>
  <c r="D19" i="6"/>
  <c r="E19" i="6"/>
  <c r="B20" i="6"/>
  <c r="C20" i="6"/>
  <c r="D20" i="6"/>
  <c r="E20" i="6"/>
  <c r="B21" i="6"/>
  <c r="C21" i="6"/>
  <c r="D21" i="6"/>
  <c r="E21" i="6"/>
  <c r="B22" i="6"/>
  <c r="C22" i="6"/>
  <c r="D22" i="6"/>
  <c r="E22" i="6"/>
  <c r="B23" i="6"/>
  <c r="C23" i="6"/>
  <c r="D23" i="6"/>
  <c r="E23" i="6"/>
  <c r="B24" i="6"/>
  <c r="C24" i="6"/>
  <c r="D24" i="6"/>
  <c r="E24" i="6"/>
  <c r="B25" i="6"/>
  <c r="C25" i="6"/>
  <c r="D25" i="6"/>
  <c r="E25" i="6"/>
  <c r="B26" i="6"/>
  <c r="C26" i="6"/>
  <c r="D26" i="6"/>
  <c r="E26" i="6"/>
  <c r="C2" i="6"/>
  <c r="D2" i="6"/>
  <c r="E2" i="6"/>
  <c r="B3" i="3"/>
  <c r="C3" i="3"/>
  <c r="D3" i="3"/>
  <c r="E3" i="3"/>
  <c r="B4" i="3"/>
  <c r="C4" i="3"/>
  <c r="D4" i="3"/>
  <c r="E4" i="3"/>
  <c r="B5" i="3"/>
  <c r="C5" i="3"/>
  <c r="D5" i="3"/>
  <c r="E5" i="3"/>
  <c r="B6" i="3"/>
  <c r="C6" i="3"/>
  <c r="D6" i="3"/>
  <c r="E6" i="3"/>
  <c r="B7" i="3"/>
  <c r="C7" i="3"/>
  <c r="D7" i="3"/>
  <c r="E7" i="3"/>
  <c r="B8" i="3"/>
  <c r="C8" i="3"/>
  <c r="D8" i="3"/>
  <c r="E8" i="3"/>
  <c r="B9" i="3"/>
  <c r="C9" i="3"/>
  <c r="D9" i="3"/>
  <c r="E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B14" i="3"/>
  <c r="C14" i="3"/>
  <c r="D14" i="3"/>
  <c r="E14" i="3"/>
  <c r="B15" i="3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E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E2" i="3"/>
  <c r="N54" i="8"/>
  <c r="B19" i="8"/>
  <c r="B46" i="8"/>
  <c r="B50" i="8"/>
  <c r="B48" i="8"/>
  <c r="B44" i="8"/>
  <c r="K34" i="8"/>
  <c r="J34" i="8"/>
  <c r="K27" i="8"/>
  <c r="J27" i="8"/>
  <c r="K20" i="8"/>
  <c r="J20" i="8"/>
  <c r="K21" i="8"/>
  <c r="J21" i="8"/>
  <c r="I21" i="8"/>
  <c r="H21" i="8"/>
  <c r="G21" i="8"/>
  <c r="F21" i="8"/>
  <c r="E21" i="8"/>
  <c r="B57" i="8"/>
  <c r="B9" i="8"/>
  <c r="E20" i="8"/>
  <c r="F14" i="8"/>
  <c r="G14" i="8"/>
  <c r="H14" i="8"/>
  <c r="I14" i="8"/>
  <c r="J14" i="8"/>
  <c r="K14" i="8"/>
  <c r="E14" i="8"/>
  <c r="N10" i="8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B2" i="6"/>
  <c r="A2" i="6"/>
  <c r="E36" i="1"/>
  <c r="L42" i="8" s="1"/>
  <c r="M42" i="8" s="1"/>
  <c r="G3" i="3"/>
  <c r="O3" i="3"/>
  <c r="G4" i="3"/>
  <c r="O4" i="3"/>
  <c r="G5" i="3"/>
  <c r="O5" i="3"/>
  <c r="G6" i="3"/>
  <c r="O6" i="3"/>
  <c r="G7" i="3"/>
  <c r="O7" i="3"/>
  <c r="G8" i="3"/>
  <c r="O8" i="3"/>
  <c r="G9" i="3"/>
  <c r="O9" i="3"/>
  <c r="G10" i="3"/>
  <c r="O10" i="3"/>
  <c r="G11" i="3"/>
  <c r="O11" i="3"/>
  <c r="G12" i="3"/>
  <c r="O12" i="3"/>
  <c r="G13" i="3"/>
  <c r="O13" i="3"/>
  <c r="G14" i="3"/>
  <c r="O14" i="3"/>
  <c r="G15" i="3"/>
  <c r="O15" i="3"/>
  <c r="G16" i="3"/>
  <c r="O16" i="3"/>
  <c r="G17" i="3"/>
  <c r="O17" i="3"/>
  <c r="G18" i="3"/>
  <c r="O18" i="3"/>
  <c r="G19" i="3"/>
  <c r="O19" i="3"/>
  <c r="G20" i="3"/>
  <c r="O20" i="3"/>
  <c r="G21" i="3"/>
  <c r="O21" i="3"/>
  <c r="G22" i="3"/>
  <c r="O22" i="3"/>
  <c r="G23" i="3"/>
  <c r="O23" i="3"/>
  <c r="G24" i="3"/>
  <c r="O24" i="3"/>
  <c r="G25" i="3"/>
  <c r="O25" i="3"/>
  <c r="G26" i="3"/>
  <c r="O26" i="3"/>
  <c r="C8" i="4"/>
  <c r="C9" i="4"/>
  <c r="C10" i="4"/>
  <c r="C2" i="4"/>
  <c r="C3" i="4"/>
  <c r="C4" i="4"/>
  <c r="C5" i="4"/>
  <c r="C6" i="4"/>
  <c r="C7" i="4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12" i="4"/>
  <c r="C12" i="4" s="1"/>
  <c r="A11" i="4"/>
  <c r="C11" i="4" s="1"/>
  <c r="G2" i="3"/>
  <c r="C2" i="3"/>
  <c r="D2" i="3"/>
  <c r="B2" i="3"/>
  <c r="A2" i="3"/>
  <c r="P2" i="3" l="1"/>
  <c r="O5" i="6"/>
  <c r="G5" i="6"/>
  <c r="O15" i="6"/>
  <c r="G15" i="6"/>
  <c r="O16" i="6"/>
  <c r="G16" i="6"/>
  <c r="O17" i="6"/>
  <c r="G17" i="6"/>
  <c r="O18" i="6"/>
  <c r="G18" i="6"/>
  <c r="O19" i="6"/>
  <c r="G19" i="6"/>
  <c r="G20" i="6"/>
  <c r="O20" i="6"/>
  <c r="O21" i="6"/>
  <c r="G21" i="6"/>
  <c r="G22" i="6"/>
  <c r="O22" i="6"/>
  <c r="O23" i="6"/>
  <c r="G23" i="6"/>
  <c r="G24" i="6"/>
  <c r="O24" i="6"/>
  <c r="O25" i="6"/>
  <c r="G25" i="6"/>
  <c r="G26" i="6"/>
  <c r="O26" i="6"/>
  <c r="O7" i="6"/>
  <c r="G7" i="6"/>
  <c r="O8" i="6"/>
  <c r="G8" i="6"/>
  <c r="O9" i="6"/>
  <c r="G9" i="6"/>
  <c r="O10" i="6"/>
  <c r="G10" i="6"/>
  <c r="O11" i="6"/>
  <c r="G11" i="6"/>
  <c r="O12" i="6"/>
  <c r="G12" i="6"/>
  <c r="O13" i="6"/>
  <c r="G13" i="6"/>
  <c r="F47" i="8" a="1"/>
  <c r="F47" i="8" s="1"/>
  <c r="G47" i="8" s="1"/>
  <c r="F46" i="8" a="1"/>
  <c r="F46" i="8" s="1"/>
  <c r="G46" i="8" s="1"/>
  <c r="O14" i="6"/>
  <c r="G14" i="6"/>
  <c r="L29" i="8"/>
  <c r="N29" i="8" s="1"/>
  <c r="L22" i="8"/>
  <c r="L30" i="8"/>
  <c r="N30" i="8" s="1"/>
  <c r="L16" i="8"/>
  <c r="N16" i="8" s="1"/>
  <c r="L21" i="8"/>
  <c r="N21" i="8" s="1"/>
  <c r="L35" i="8"/>
  <c r="N35" i="8" s="1"/>
  <c r="L23" i="8"/>
  <c r="N23" i="8" s="1"/>
  <c r="F51" i="8" a="1"/>
  <c r="F51" i="8" s="1"/>
  <c r="G51" i="8" s="1"/>
  <c r="F44" i="8" a="1"/>
  <c r="F44" i="8" s="1"/>
  <c r="G44" i="8" s="1"/>
  <c r="F50" i="8" a="1"/>
  <c r="F50" i="8" s="1"/>
  <c r="G50" i="8" s="1"/>
  <c r="F45" i="8" a="1"/>
  <c r="F45" i="8" s="1"/>
  <c r="G45" i="8" s="1"/>
  <c r="F49" i="8" a="1"/>
  <c r="F49" i="8" s="1"/>
  <c r="G49" i="8" s="1"/>
  <c r="F48" i="8" a="1"/>
  <c r="F48" i="8" s="1"/>
  <c r="G48" i="8" s="1"/>
  <c r="O6" i="6"/>
  <c r="G6" i="6"/>
  <c r="O4" i="6"/>
  <c r="G4" i="6"/>
  <c r="L28" i="8"/>
  <c r="N28" i="8" s="1"/>
  <c r="O3" i="6"/>
  <c r="G3" i="6"/>
  <c r="L15" i="8"/>
  <c r="L36" i="8"/>
  <c r="L37" i="8"/>
  <c r="N37" i="8" s="1"/>
  <c r="P13" i="3"/>
  <c r="P26" i="3"/>
  <c r="P3" i="3"/>
  <c r="P4" i="3"/>
  <c r="P5" i="3"/>
  <c r="P6" i="3"/>
  <c r="P7" i="3"/>
  <c r="P8" i="3"/>
  <c r="P12" i="3"/>
  <c r="P17" i="3"/>
  <c r="P23" i="3"/>
  <c r="P15" i="3"/>
  <c r="P20" i="3"/>
  <c r="P10" i="3"/>
  <c r="P25" i="3"/>
  <c r="P11" i="3"/>
  <c r="P18" i="3"/>
  <c r="P22" i="3"/>
  <c r="P14" i="3"/>
  <c r="P19" i="3"/>
  <c r="P24" i="3"/>
  <c r="P9" i="3"/>
  <c r="P16" i="3"/>
  <c r="P21" i="3"/>
  <c r="G2" i="6"/>
  <c r="G52" i="8" l="1"/>
  <c r="O27" i="6"/>
  <c r="N22" i="8"/>
  <c r="N24" i="8" s="1"/>
  <c r="L24" i="8"/>
  <c r="N36" i="8"/>
  <c r="N38" i="8" s="1"/>
  <c r="L38" i="8"/>
  <c r="N31" i="8"/>
  <c r="L31" i="8"/>
  <c r="P27" i="3"/>
  <c r="N15" i="8"/>
  <c r="N17" i="8" s="1"/>
  <c r="L17" i="8"/>
  <c r="N52" i="8" l="1"/>
  <c r="N56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<sst xmlns="http://schemas.openxmlformats.org/spreadsheetml/2006/main" count="234" uniqueCount="124">
  <si>
    <t>No.</t>
  </si>
  <si>
    <t>SURNAME(S)</t>
  </si>
  <si>
    <t>Sex</t>
  </si>
  <si>
    <t>Weight Category
or
Function</t>
  </si>
  <si>
    <t>TRAVEL INFORMATION</t>
  </si>
  <si>
    <t>ARRIVAL</t>
  </si>
  <si>
    <t>DEPARTURE</t>
  </si>
  <si>
    <t>Date</t>
  </si>
  <si>
    <t>Time</t>
  </si>
  <si>
    <t>From</t>
  </si>
  <si>
    <t>Flight Nr</t>
  </si>
  <si>
    <t>To</t>
  </si>
  <si>
    <t>e.g.1</t>
  </si>
  <si>
    <t>Vieru</t>
  </si>
  <si>
    <t>Denis</t>
  </si>
  <si>
    <t>M</t>
  </si>
  <si>
    <t>-66 kg</t>
  </si>
  <si>
    <t>Munich</t>
  </si>
  <si>
    <t>LH 1452</t>
  </si>
  <si>
    <t>LH 1642</t>
  </si>
  <si>
    <t>e.g.2</t>
  </si>
  <si>
    <t>Duminica</t>
  </si>
  <si>
    <t>Valeriu</t>
  </si>
  <si>
    <t>Coach</t>
  </si>
  <si>
    <t>Zurich</t>
  </si>
  <si>
    <t>LX 3342</t>
  </si>
  <si>
    <t>LX 4598</t>
  </si>
  <si>
    <t>Hotel</t>
  </si>
  <si>
    <t>Category</t>
  </si>
  <si>
    <t>Mercure Chisinau</t>
  </si>
  <si>
    <t>A</t>
  </si>
  <si>
    <t>Single</t>
  </si>
  <si>
    <t>Double</t>
  </si>
  <si>
    <t>Triple</t>
  </si>
  <si>
    <t>Accomodation</t>
  </si>
  <si>
    <t>Meals</t>
  </si>
  <si>
    <t>Venue</t>
  </si>
  <si>
    <t xml:space="preserve">Joly Alon Hotel </t>
  </si>
  <si>
    <t>-</t>
  </si>
  <si>
    <t>Bristol Central Park</t>
  </si>
  <si>
    <t>B</t>
  </si>
  <si>
    <t>Institute Muncii</t>
  </si>
  <si>
    <t>C</t>
  </si>
  <si>
    <t>EJU Fee</t>
  </si>
  <si>
    <t>Total EJU Fee</t>
  </si>
  <si>
    <t>Given name(s)</t>
  </si>
  <si>
    <t>Cat</t>
  </si>
  <si>
    <t>Price</t>
  </si>
  <si>
    <t>Available rooms</t>
  </si>
  <si>
    <t>EJU fee</t>
  </si>
  <si>
    <t>TOTAL</t>
  </si>
  <si>
    <t>ServiceCode</t>
  </si>
  <si>
    <t>MealHotel</t>
  </si>
  <si>
    <t>MealVenue</t>
  </si>
  <si>
    <t>Total</t>
  </si>
  <si>
    <t>Weight/Category</t>
  </si>
  <si>
    <t>-48 kg</t>
  </si>
  <si>
    <t>Official</t>
  </si>
  <si>
    <t>Referee</t>
  </si>
  <si>
    <t>Medic</t>
  </si>
  <si>
    <t>Press</t>
  </si>
  <si>
    <t>-52 kg</t>
  </si>
  <si>
    <t>-57 kg</t>
  </si>
  <si>
    <t>-63 kg</t>
  </si>
  <si>
    <t>-70 kg</t>
  </si>
  <si>
    <t>-78 kg</t>
  </si>
  <si>
    <t>+78 kg</t>
  </si>
  <si>
    <t>-55 kg</t>
  </si>
  <si>
    <t>-60 kg</t>
  </si>
  <si>
    <t>-73 kg</t>
  </si>
  <si>
    <t>-81 kg</t>
  </si>
  <si>
    <t>-90 kg</t>
  </si>
  <si>
    <t>-100 kg</t>
  </si>
  <si>
    <t>+100 kg</t>
  </si>
  <si>
    <t>Deliver to:</t>
  </si>
  <si>
    <t>DATE</t>
  </si>
  <si>
    <t>CATEGORY A</t>
  </si>
  <si>
    <t>Total Nights</t>
  </si>
  <si>
    <t>Total Amount</t>
  </si>
  <si>
    <t>HB</t>
  </si>
  <si>
    <t>CATEGORY B</t>
  </si>
  <si>
    <t>CATEGORY C</t>
  </si>
  <si>
    <t>Twin</t>
  </si>
  <si>
    <t>Address:</t>
  </si>
  <si>
    <t>Total with Surcharge</t>
  </si>
  <si>
    <t>Payment Conditions</t>
  </si>
  <si>
    <t>All bank fees and money transfer costs must be paid by the participating federation.
No exceptions will be made</t>
  </si>
  <si>
    <t>Bank Details</t>
  </si>
  <si>
    <t>Cancellation Policy</t>
  </si>
  <si>
    <t>100% refund</t>
  </si>
  <si>
    <t>50% refund</t>
  </si>
  <si>
    <t>no refund</t>
  </si>
  <si>
    <t>PROFORMA INVOICE</t>
  </si>
  <si>
    <t>Federation Name:</t>
  </si>
  <si>
    <t>Federation Address:</t>
  </si>
  <si>
    <t>Contact Person:</t>
  </si>
  <si>
    <t>E-mail:</t>
  </si>
  <si>
    <t>Phone number:</t>
  </si>
  <si>
    <t>Bristol Central Park_MealHotel</t>
  </si>
  <si>
    <t>Bristol Central Park_MealVenue</t>
  </si>
  <si>
    <t>Institute Muncii_MealHotel</t>
  </si>
  <si>
    <t>Institute Muncii_MealVenue</t>
  </si>
  <si>
    <t>Joly Alon Hotel _MealHotel</t>
  </si>
  <si>
    <t>Joly Alon Hotel _MealVenue</t>
  </si>
  <si>
    <t>Mercure Chisinau_MealHotel</t>
  </si>
  <si>
    <t>Mercure Chisinau_MealVenue</t>
  </si>
  <si>
    <t>Available meals</t>
  </si>
  <si>
    <t>Meal</t>
  </si>
  <si>
    <t>Qtd</t>
  </si>
  <si>
    <r>
      <t xml:space="preserve">30% Surcharge
</t>
    </r>
    <r>
      <rPr>
        <b/>
        <sz val="18"/>
        <color theme="1"/>
        <rFont val="Calibri"/>
        <family val="2"/>
      </rPr>
      <t>(reservations after Octuber 10th)</t>
    </r>
  </si>
  <si>
    <t>CHISINÃU</t>
  </si>
  <si>
    <t>Moldova Judo Federation</t>
  </si>
  <si>
    <t>Str Decebal 72/2,</t>
  </si>
  <si>
    <t>MD - 2038 Chisinãu</t>
  </si>
  <si>
    <t>Phone: +373  22 109 091</t>
  </si>
  <si>
    <r>
      <t xml:space="preserve">Name of the bank : BC VICTORIABANK SA
Address of the bank: 31 August str. 141, MD 2004 Chisinau, Republic of Moldova
IBAN: MD61VI0225103000000656
SWIFT: VICBMD2X
Purpose of payment: </t>
    </r>
    <r>
      <rPr>
        <sz val="22"/>
        <color rgb="FFFF0000"/>
        <rFont val="Calibri"/>
        <family val="2"/>
      </rPr>
      <t>"COUNTRY"</t>
    </r>
    <r>
      <rPr>
        <sz val="22"/>
        <color theme="1"/>
        <rFont val="Calibri"/>
        <family val="2"/>
      </rPr>
      <t xml:space="preserve">  European Championships U23 Chisinau </t>
    </r>
  </si>
  <si>
    <t>Till September  30rd</t>
  </si>
  <si>
    <t>From October 1st  to October 9th (inclusive)</t>
  </si>
  <si>
    <t>From October 10th</t>
  </si>
  <si>
    <t>Attention!!!
Forms must be sent in Excel format</t>
  </si>
  <si>
    <t xml:space="preserve">EUROPEAN JUDO CHAMPIONSHIPS U23
OCTOBER 31st to NOVEMBER 2nd 2025
CHISINAU - MOLDOVA </t>
  </si>
  <si>
    <t>Hotel Reservation Form</t>
  </si>
  <si>
    <r>
      <t xml:space="preserve">Return before </t>
    </r>
    <r>
      <rPr>
        <b/>
        <sz val="24"/>
        <color rgb="FFFF0000"/>
        <rFont val="Calibri"/>
        <family val="2"/>
      </rPr>
      <t>October 10th 2025</t>
    </r>
    <r>
      <rPr>
        <b/>
        <sz val="24"/>
        <color theme="1"/>
        <rFont val="Calibri"/>
        <family val="2"/>
      </rPr>
      <t xml:space="preserve"> to</t>
    </r>
  </si>
  <si>
    <t>accommodation@fjm.md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</si>
</sst>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\ &quot;€&quot;_);[Red]\(#,##0\ &quot;€&quot;\)"/>
    <numFmt numFmtId="165" formatCode="_-* #,##0.00\ &quot;€&quot;_-;\-* #,##0.00\ &quot;€&quot;_-;_-* &quot;-&quot;??\ &quot;€&quot;_-;_-@_-"/>
    <numFmt numFmtId="166" formatCode="[$-F400]h:mm:ss\ AM/PM"/>
    <numFmt numFmtId="167" formatCode="[$-409]mmmm\ d\,\ yyyy;@"/>
    <numFmt numFmtId="168" formatCode="#,##0.00\ &quot;€&quot;"/>
    <numFmt numFmtId="169" formatCode="#,##0\ &quot;€&quot;"/>
    <numFmt numFmtId="170" formatCode="m/d"/>
  </numFmts>
  <fonts count="3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Calibri"/>
      <family val="2"/>
    </font>
    <font>
      <sz val="10"/>
      <name val="Calibri"/>
      <family val="2"/>
    </font>
    <font>
      <sz val="14"/>
      <color theme="1"/>
      <name val="Calibri"/>
      <family val="2"/>
    </font>
    <font>
      <sz val="10"/>
      <color theme="1"/>
      <name val="Calibri"/>
      <family val="2"/>
    </font>
    <font>
      <sz val="8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8"/>
      <color theme="1"/>
      <name val="Calibri"/>
      <family val="2"/>
    </font>
    <font>
      <b/>
      <sz val="34"/>
      <color theme="1"/>
      <name val="Calibri"/>
      <family val="2"/>
    </font>
    <font>
      <b/>
      <sz val="22"/>
      <color theme="1"/>
      <name val="Calibri"/>
      <family val="2"/>
    </font>
    <font>
      <b/>
      <sz val="18"/>
      <color theme="1"/>
      <name val="Calibri"/>
      <family val="2"/>
    </font>
    <font>
      <sz val="22"/>
      <color theme="1"/>
      <name val="Calibri"/>
      <family val="2"/>
    </font>
    <font>
      <b/>
      <sz val="24"/>
      <color theme="1"/>
      <name val="Calibri"/>
      <family val="2"/>
    </font>
    <font>
      <b/>
      <sz val="28"/>
      <color theme="1"/>
      <name val="Calibri"/>
      <family val="2"/>
    </font>
    <font>
      <sz val="20"/>
      <color theme="1"/>
      <name val="Calibri"/>
      <family val="2"/>
    </font>
    <font>
      <b/>
      <sz val="26"/>
      <color theme="1"/>
      <name val="Calibri"/>
      <family val="2"/>
    </font>
    <font>
      <b/>
      <sz val="20"/>
      <color theme="1"/>
      <name val="Calibri"/>
      <family val="2"/>
    </font>
    <font>
      <b/>
      <sz val="14"/>
      <color theme="1"/>
      <name val="Calibri"/>
      <family val="2"/>
    </font>
    <font>
      <b/>
      <sz val="22"/>
      <name val="Calibri"/>
      <family val="2"/>
    </font>
    <font>
      <sz val="20"/>
      <name val="Calibri"/>
      <family val="2"/>
    </font>
    <font>
      <sz val="16"/>
      <color theme="1"/>
      <name val="Calibri"/>
      <family val="2"/>
    </font>
    <font>
      <b/>
      <sz val="22"/>
      <color rgb="FFFF0000"/>
      <name val="Calibri"/>
      <family val="2"/>
    </font>
    <font>
      <sz val="22"/>
      <color rgb="FFFF0000"/>
      <name val="Calibri"/>
      <family val="2"/>
    </font>
    <font>
      <b/>
      <sz val="18"/>
      <color theme="0"/>
      <name val="Aptos Narrow"/>
      <family val="2"/>
      <scheme val="minor"/>
    </font>
    <font>
      <b/>
      <u/>
      <sz val="28"/>
      <color theme="1"/>
      <name val="Calibri"/>
      <family val="2"/>
    </font>
    <font>
      <sz val="28"/>
      <color theme="1"/>
      <name val="Calibri"/>
      <family val="2"/>
    </font>
    <font>
      <b/>
      <sz val="24"/>
      <color rgb="FFFF0000"/>
      <name val="Calibri"/>
      <family val="2"/>
    </font>
    <font>
      <u/>
      <sz val="11"/>
      <color theme="10"/>
      <name val="Aptos Narrow"/>
      <family val="2"/>
      <scheme val="minor"/>
    </font>
    <font>
      <u/>
      <sz val="28"/>
      <color theme="10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8DB3E2"/>
        <bgColor rgb="FF8DB3E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E9D9"/>
        <bgColor rgb="FFFDE9D9"/>
      </patternFill>
    </fill>
    <fill>
      <patternFill patternType="solid">
        <fgColor rgb="FF8DB3E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C00"/>
        <bgColor indexed="64"/>
      </patternFill>
    </fill>
  </fills>
  <borders count="3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7" fillId="0" borderId="0"/>
    <xf numFmtId="0" fontId="30" fillId="0" borderId="0" applyNumberFormat="0" applyFill="0" applyBorder="0" applyAlignment="0" applyProtection="0"/>
  </cellStyleXfs>
  <cellXfs count="233">
    <xf numFmtId="0" fontId="0" fillId="0" borderId="0" xfId="0"/>
    <xf numFmtId="0" fontId="0" fillId="0" borderId="0" xfId="0" applyAlignment="1">
      <alignment horizontal="center"/>
    </xf>
    <xf numFmtId="165" fontId="0" fillId="0" borderId="0" xfId="1" applyFont="1" applyAlignment="1">
      <alignment horizontal="center"/>
    </xf>
    <xf numFmtId="165" fontId="0" fillId="0" borderId="0" xfId="1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2" fillId="7" borderId="12" xfId="0" applyFont="1" applyFill="1" applyBorder="1"/>
    <xf numFmtId="0" fontId="2" fillId="7" borderId="9" xfId="0" applyFont="1" applyFill="1" applyBorder="1"/>
    <xf numFmtId="0" fontId="0" fillId="0" borderId="12" xfId="0" applyBorder="1"/>
    <xf numFmtId="0" fontId="0" fillId="0" borderId="13" xfId="0" applyBorder="1"/>
    <xf numFmtId="165" fontId="1" fillId="0" borderId="0" xfId="1" applyFont="1"/>
    <xf numFmtId="0" fontId="0" fillId="9" borderId="0" xfId="0" applyFill="1"/>
    <xf numFmtId="0" fontId="3" fillId="4" borderId="0" xfId="0" applyFont="1" applyFill="1"/>
    <xf numFmtId="0" fontId="9" fillId="8" borderId="0" xfId="0" applyFont="1" applyFill="1"/>
    <xf numFmtId="14" fontId="9" fillId="8" borderId="0" xfId="0" applyNumberFormat="1" applyFont="1" applyFill="1"/>
    <xf numFmtId="166" fontId="9" fillId="8" borderId="0" xfId="0" applyNumberFormat="1" applyFont="1" applyFill="1"/>
    <xf numFmtId="0" fontId="0" fillId="5" borderId="0" xfId="0" applyFill="1" applyProtection="1">
      <protection locked="0"/>
    </xf>
    <xf numFmtId="0" fontId="0" fillId="3" borderId="0" xfId="0" applyFill="1" applyProtection="1">
      <protection locked="0"/>
    </xf>
    <xf numFmtId="16" fontId="3" fillId="6" borderId="5" xfId="0" applyNumberFormat="1" applyFont="1" applyFill="1" applyBorder="1" applyAlignment="1">
      <alignment vertical="center" wrapText="1"/>
    </xf>
    <xf numFmtId="0" fontId="3" fillId="6" borderId="6" xfId="0" applyFont="1" applyFill="1" applyBorder="1" applyAlignment="1">
      <alignment vertical="center" wrapText="1"/>
    </xf>
    <xf numFmtId="0" fontId="3" fillId="4" borderId="6" xfId="0" applyFont="1" applyFill="1" applyBorder="1" applyAlignment="1">
      <alignment horizontal="center" vertical="center"/>
    </xf>
    <xf numFmtId="14" fontId="3" fillId="4" borderId="6" xfId="0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0" fontId="0" fillId="5" borderId="0" xfId="0" applyFill="1"/>
    <xf numFmtId="0" fontId="0" fillId="3" borderId="0" xfId="0" applyFill="1"/>
    <xf numFmtId="0" fontId="0" fillId="3" borderId="0" xfId="0" applyFill="1" applyAlignment="1">
      <alignment horizontal="center"/>
    </xf>
    <xf numFmtId="165" fontId="0" fillId="3" borderId="0" xfId="1" applyFont="1" applyFill="1" applyProtection="1"/>
    <xf numFmtId="165" fontId="0" fillId="3" borderId="0" xfId="1" applyFont="1" applyFill="1" applyProtection="1">
      <protection locked="0"/>
    </xf>
    <xf numFmtId="0" fontId="0" fillId="5" borderId="0" xfId="0" quotePrefix="1" applyFill="1" applyProtection="1">
      <protection locked="0"/>
    </xf>
    <xf numFmtId="0" fontId="0" fillId="0" borderId="0" xfId="0" applyAlignment="1">
      <alignment horizontal="right"/>
    </xf>
    <xf numFmtId="165" fontId="0" fillId="0" borderId="0" xfId="0" applyNumberFormat="1"/>
    <xf numFmtId="0" fontId="0" fillId="0" borderId="0" xfId="0" quotePrefix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/>
    <xf numFmtId="0" fontId="10" fillId="0" borderId="0" xfId="0" applyFont="1"/>
    <xf numFmtId="0" fontId="13" fillId="0" borderId="0" xfId="0" applyFont="1"/>
    <xf numFmtId="0" fontId="14" fillId="0" borderId="0" xfId="0" applyFont="1" applyAlignment="1">
      <alignment horizontal="center"/>
    </xf>
    <xf numFmtId="0" fontId="14" fillId="0" borderId="0" xfId="0" applyFont="1"/>
    <xf numFmtId="49" fontId="15" fillId="0" borderId="0" xfId="0" applyNumberFormat="1" applyFont="1" applyAlignment="1">
      <alignment horizontal="left" vertical="center"/>
    </xf>
    <xf numFmtId="49" fontId="12" fillId="0" borderId="0" xfId="0" applyNumberFormat="1" applyFont="1"/>
    <xf numFmtId="0" fontId="14" fillId="0" borderId="0" xfId="0" applyFont="1" applyAlignment="1">
      <alignment horizontal="right"/>
    </xf>
    <xf numFmtId="49" fontId="16" fillId="0" borderId="0" xfId="0" applyNumberFormat="1" applyFont="1" applyAlignment="1">
      <alignment horizontal="left" vertical="center" wrapText="1"/>
    </xf>
    <xf numFmtId="167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14" fontId="14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14" fontId="19" fillId="0" borderId="4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4" xfId="0" applyNumberFormat="1" applyFont="1" applyBorder="1" applyAlignment="1">
      <alignment horizontal="center" vertical="center"/>
    </xf>
    <xf numFmtId="14" fontId="12" fillId="0" borderId="14" xfId="0" applyNumberFormat="1" applyFont="1" applyBorder="1" applyAlignment="1">
      <alignment horizontal="center" vertical="center"/>
    </xf>
    <xf numFmtId="164" fontId="12" fillId="0" borderId="4" xfId="0" applyNumberFormat="1" applyFont="1" applyBorder="1" applyAlignment="1">
      <alignment horizontal="center" vertical="center"/>
    </xf>
    <xf numFmtId="1" fontId="14" fillId="0" borderId="4" xfId="0" applyNumberFormat="1" applyFont="1" applyBorder="1" applyAlignment="1">
      <alignment horizontal="center" vertical="center" wrapText="1"/>
    </xf>
    <xf numFmtId="168" fontId="12" fillId="10" borderId="4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14" fontId="6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1" fontId="1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9" fontId="6" fillId="0" borderId="0" xfId="0" applyNumberFormat="1" applyFont="1" applyAlignment="1">
      <alignment horizontal="center" vertical="center" wrapText="1"/>
    </xf>
    <xf numFmtId="14" fontId="12" fillId="0" borderId="2" xfId="0" applyNumberFormat="1" applyFont="1" applyBorder="1" applyAlignment="1">
      <alignment horizontal="center" vertical="center"/>
    </xf>
    <xf numFmtId="14" fontId="12" fillId="0" borderId="2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21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" fontId="12" fillId="12" borderId="4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vertical="top" wrapText="1"/>
    </xf>
    <xf numFmtId="170" fontId="14" fillId="0" borderId="0" xfId="0" applyNumberFormat="1" applyFont="1" applyAlignment="1">
      <alignment vertical="center"/>
    </xf>
    <xf numFmtId="168" fontId="12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15" fillId="0" borderId="0" xfId="0" applyFont="1"/>
    <xf numFmtId="0" fontId="12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17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7" fillId="0" borderId="0" xfId="0" applyFont="1"/>
    <xf numFmtId="0" fontId="14" fillId="0" borderId="0" xfId="0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2" fillId="0" borderId="0" xfId="0" applyFont="1" applyAlignment="1">
      <alignment wrapText="1"/>
    </xf>
    <xf numFmtId="0" fontId="6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167" fontId="17" fillId="0" borderId="0" xfId="0" applyNumberFormat="1" applyFont="1" applyAlignment="1">
      <alignment horizontal="center"/>
    </xf>
    <xf numFmtId="0" fontId="0" fillId="13" borderId="0" xfId="0" applyFill="1"/>
    <xf numFmtId="0" fontId="2" fillId="7" borderId="8" xfId="0" applyFont="1" applyFill="1" applyBorder="1"/>
    <xf numFmtId="0" fontId="0" fillId="0" borderId="8" xfId="0" applyBorder="1" applyAlignment="1">
      <alignment horizontal="center"/>
    </xf>
    <xf numFmtId="165" fontId="0" fillId="0" borderId="9" xfId="1" applyFont="1" applyBorder="1"/>
    <xf numFmtId="0" fontId="0" fillId="0" borderId="10" xfId="0" applyBorder="1" applyAlignment="1">
      <alignment horizontal="center"/>
    </xf>
    <xf numFmtId="165" fontId="0" fillId="0" borderId="11" xfId="1" applyFont="1" applyBorder="1"/>
    <xf numFmtId="1" fontId="23" fillId="0" borderId="4" xfId="0" applyNumberFormat="1" applyFont="1" applyBorder="1" applyAlignment="1">
      <alignment horizontal="center" vertical="center" wrapText="1"/>
    </xf>
    <xf numFmtId="165" fontId="23" fillId="0" borderId="4" xfId="1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1" fontId="4" fillId="0" borderId="4" xfId="0" applyNumberFormat="1" applyFont="1" applyBorder="1" applyAlignment="1">
      <alignment horizontal="center" vertical="center" wrapText="1"/>
    </xf>
    <xf numFmtId="2" fontId="0" fillId="0" borderId="0" xfId="0" applyNumberFormat="1"/>
    <xf numFmtId="165" fontId="0" fillId="9" borderId="0" xfId="1" applyFont="1" applyFill="1" applyAlignment="1" applyProtection="1">
      <alignment horizontal="center"/>
    </xf>
    <xf numFmtId="0" fontId="24" fillId="0" borderId="0" xfId="0" applyFont="1" applyAlignment="1">
      <alignment wrapText="1"/>
    </xf>
    <xf numFmtId="0" fontId="6" fillId="0" borderId="32" xfId="2" applyFont="1" applyBorder="1" applyAlignment="1">
      <alignment horizontal="left" vertical="center"/>
    </xf>
    <xf numFmtId="0" fontId="6" fillId="0" borderId="35" xfId="2" applyFont="1" applyBorder="1" applyAlignment="1">
      <alignment horizontal="left" vertical="center"/>
    </xf>
    <xf numFmtId="0" fontId="10" fillId="0" borderId="16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18" fillId="0" borderId="0" xfId="0" applyFont="1"/>
    <xf numFmtId="0" fontId="3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/>
    </xf>
    <xf numFmtId="16" fontId="3" fillId="6" borderId="0" xfId="0" applyNumberFormat="1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3" fillId="13" borderId="0" xfId="0" applyFont="1" applyFill="1" applyAlignment="1">
      <alignment horizontal="right"/>
    </xf>
    <xf numFmtId="0" fontId="0" fillId="13" borderId="0" xfId="0" applyFill="1" applyAlignment="1" applyProtection="1">
      <alignment horizontal="left"/>
      <protection locked="0"/>
    </xf>
    <xf numFmtId="0" fontId="18" fillId="0" borderId="0" xfId="0" applyFont="1" applyAlignment="1">
      <alignment horizontal="center"/>
    </xf>
    <xf numFmtId="0" fontId="28" fillId="0" borderId="21" xfId="0" applyFont="1" applyBorder="1" applyAlignment="1">
      <alignment horizontal="center"/>
    </xf>
    <xf numFmtId="0" fontId="28" fillId="0" borderId="16" xfId="0" applyFont="1" applyBorder="1" applyAlignment="1">
      <alignment horizontal="center"/>
    </xf>
    <xf numFmtId="0" fontId="31" fillId="0" borderId="22" xfId="3" applyFont="1" applyBorder="1" applyAlignment="1">
      <alignment horizontal="center"/>
    </xf>
    <xf numFmtId="0" fontId="31" fillId="0" borderId="23" xfId="3" applyFont="1" applyBorder="1" applyAlignment="1">
      <alignment horizontal="center"/>
    </xf>
    <xf numFmtId="0" fontId="31" fillId="0" borderId="24" xfId="3" applyFont="1" applyBorder="1" applyAlignment="1">
      <alignment horizontal="center"/>
    </xf>
    <xf numFmtId="0" fontId="31" fillId="0" borderId="17" xfId="3" applyFont="1" applyBorder="1" applyAlignment="1">
      <alignment horizontal="center"/>
    </xf>
    <xf numFmtId="0" fontId="14" fillId="0" borderId="26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25" xfId="0" applyFont="1" applyBorder="1" applyAlignment="1">
      <alignment horizontal="left"/>
    </xf>
    <xf numFmtId="0" fontId="18" fillId="0" borderId="22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5" fillId="15" borderId="21" xfId="0" applyFont="1" applyFill="1" applyBorder="1" applyAlignment="1">
      <alignment horizontal="center" vertical="center"/>
    </xf>
    <xf numFmtId="0" fontId="15" fillId="15" borderId="22" xfId="0" applyFont="1" applyFill="1" applyBorder="1" applyAlignment="1">
      <alignment horizontal="center" vertical="center"/>
    </xf>
    <xf numFmtId="0" fontId="15" fillId="15" borderId="23" xfId="0" applyFont="1" applyFill="1" applyBorder="1" applyAlignment="1">
      <alignment horizontal="center" vertical="center"/>
    </xf>
    <xf numFmtId="0" fontId="15" fillId="15" borderId="16" xfId="0" applyFont="1" applyFill="1" applyBorder="1" applyAlignment="1">
      <alignment horizontal="center" vertical="center"/>
    </xf>
    <xf numFmtId="0" fontId="15" fillId="15" borderId="24" xfId="0" applyFont="1" applyFill="1" applyBorder="1" applyAlignment="1">
      <alignment horizontal="center" vertical="center"/>
    </xf>
    <xf numFmtId="0" fontId="15" fillId="15" borderId="17" xfId="0" applyFont="1" applyFill="1" applyBorder="1" applyAlignment="1">
      <alignment horizontal="center" vertical="center"/>
    </xf>
    <xf numFmtId="0" fontId="17" fillId="0" borderId="26" xfId="0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7" fillId="0" borderId="25" xfId="0" applyFont="1" applyBorder="1" applyAlignment="1">
      <alignment horizontal="left" vertical="center"/>
    </xf>
    <xf numFmtId="0" fontId="27" fillId="0" borderId="3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11" fillId="0" borderId="21" xfId="0" applyFont="1" applyBorder="1" applyAlignment="1">
      <alignment horizontal="left"/>
    </xf>
    <xf numFmtId="0" fontId="11" fillId="0" borderId="22" xfId="0" applyFont="1" applyBorder="1" applyAlignment="1">
      <alignment horizontal="left"/>
    </xf>
    <xf numFmtId="0" fontId="11" fillId="0" borderId="23" xfId="0" applyFont="1" applyBorder="1" applyAlignment="1">
      <alignment horizontal="left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14" fontId="23" fillId="0" borderId="18" xfId="0" applyNumberFormat="1" applyFont="1" applyBorder="1" applyAlignment="1">
      <alignment horizontal="center" vertical="center" wrapText="1"/>
    </xf>
    <xf numFmtId="14" fontId="23" fillId="0" borderId="19" xfId="0" applyNumberFormat="1" applyFont="1" applyBorder="1" applyAlignment="1">
      <alignment horizontal="center" vertical="center" wrapText="1"/>
    </xf>
    <xf numFmtId="14" fontId="22" fillId="0" borderId="21" xfId="0" applyNumberFormat="1" applyFont="1" applyBorder="1" applyAlignment="1">
      <alignment horizontal="left" vertical="top" wrapText="1"/>
    </xf>
    <xf numFmtId="14" fontId="22" fillId="0" borderId="22" xfId="0" applyNumberFormat="1" applyFont="1" applyBorder="1" applyAlignment="1">
      <alignment horizontal="left" vertical="top" wrapText="1"/>
    </xf>
    <xf numFmtId="14" fontId="22" fillId="0" borderId="23" xfId="0" applyNumberFormat="1" applyFont="1" applyBorder="1" applyAlignment="1">
      <alignment horizontal="left" vertical="top" wrapText="1"/>
    </xf>
    <xf numFmtId="14" fontId="22" fillId="0" borderId="26" xfId="0" applyNumberFormat="1" applyFont="1" applyBorder="1" applyAlignment="1">
      <alignment horizontal="left" vertical="top" wrapText="1"/>
    </xf>
    <xf numFmtId="14" fontId="22" fillId="0" borderId="0" xfId="0" applyNumberFormat="1" applyFont="1" applyAlignment="1">
      <alignment horizontal="left" vertical="top" wrapText="1"/>
    </xf>
    <xf numFmtId="14" fontId="22" fillId="0" borderId="25" xfId="0" applyNumberFormat="1" applyFont="1" applyBorder="1" applyAlignment="1">
      <alignment horizontal="left" vertical="top" wrapText="1"/>
    </xf>
    <xf numFmtId="14" fontId="22" fillId="0" borderId="16" xfId="0" applyNumberFormat="1" applyFont="1" applyBorder="1" applyAlignment="1">
      <alignment horizontal="left" vertical="top" wrapText="1"/>
    </xf>
    <xf numFmtId="14" fontId="22" fillId="0" borderId="24" xfId="0" applyNumberFormat="1" applyFont="1" applyBorder="1" applyAlignment="1">
      <alignment horizontal="left" vertical="top" wrapText="1"/>
    </xf>
    <xf numFmtId="14" fontId="22" fillId="0" borderId="17" xfId="0" applyNumberFormat="1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center"/>
    </xf>
    <xf numFmtId="0" fontId="12" fillId="0" borderId="22" xfId="2" applyFont="1" applyBorder="1" applyAlignment="1">
      <alignment horizontal="left" vertical="center"/>
    </xf>
    <xf numFmtId="0" fontId="12" fillId="0" borderId="23" xfId="2" applyFont="1" applyBorder="1" applyAlignment="1">
      <alignment horizontal="left" vertical="center"/>
    </xf>
    <xf numFmtId="0" fontId="14" fillId="0" borderId="26" xfId="2" applyFont="1" applyBorder="1" applyAlignment="1">
      <alignment horizontal="left" vertical="top" wrapText="1"/>
    </xf>
    <xf numFmtId="0" fontId="14" fillId="0" borderId="0" xfId="2" applyFont="1" applyAlignment="1">
      <alignment horizontal="left" vertical="top" wrapText="1"/>
    </xf>
    <xf numFmtId="0" fontId="14" fillId="0" borderId="25" xfId="2" applyFont="1" applyBorder="1" applyAlignment="1">
      <alignment horizontal="left" vertical="top" wrapText="1"/>
    </xf>
    <xf numFmtId="0" fontId="14" fillId="0" borderId="16" xfId="2" applyFont="1" applyBorder="1" applyAlignment="1">
      <alignment horizontal="left" vertical="top" wrapText="1"/>
    </xf>
    <xf numFmtId="0" fontId="14" fillId="0" borderId="24" xfId="2" applyFont="1" applyBorder="1" applyAlignment="1">
      <alignment horizontal="left" vertical="top" wrapText="1"/>
    </xf>
    <xf numFmtId="0" fontId="14" fillId="0" borderId="17" xfId="2" applyFont="1" applyBorder="1" applyAlignment="1">
      <alignment horizontal="left" vertical="top" wrapText="1"/>
    </xf>
    <xf numFmtId="14" fontId="12" fillId="2" borderId="21" xfId="0" applyNumberFormat="1" applyFont="1" applyFill="1" applyBorder="1" applyAlignment="1">
      <alignment horizontal="center" vertical="center"/>
    </xf>
    <xf numFmtId="14" fontId="12" fillId="2" borderId="22" xfId="0" applyNumberFormat="1" applyFont="1" applyFill="1" applyBorder="1" applyAlignment="1">
      <alignment horizontal="center" vertical="center"/>
    </xf>
    <xf numFmtId="14" fontId="12" fillId="2" borderId="23" xfId="0" applyNumberFormat="1" applyFont="1" applyFill="1" applyBorder="1" applyAlignment="1">
      <alignment horizontal="center" vertical="center"/>
    </xf>
    <xf numFmtId="14" fontId="12" fillId="2" borderId="26" xfId="0" applyNumberFormat="1" applyFont="1" applyFill="1" applyBorder="1" applyAlignment="1">
      <alignment horizontal="center" vertical="center"/>
    </xf>
    <xf numFmtId="14" fontId="12" fillId="2" borderId="0" xfId="0" applyNumberFormat="1" applyFont="1" applyFill="1" applyAlignment="1">
      <alignment horizontal="center" vertical="center"/>
    </xf>
    <xf numFmtId="14" fontId="12" fillId="2" borderId="25" xfId="0" applyNumberFormat="1" applyFont="1" applyFill="1" applyBorder="1" applyAlignment="1">
      <alignment horizontal="center" vertical="center"/>
    </xf>
    <xf numFmtId="0" fontId="12" fillId="11" borderId="21" xfId="0" applyFont="1" applyFill="1" applyBorder="1" applyAlignment="1">
      <alignment horizontal="center" vertical="center" wrapText="1"/>
    </xf>
    <xf numFmtId="0" fontId="12" fillId="11" borderId="22" xfId="0" applyFont="1" applyFill="1" applyBorder="1" applyAlignment="1">
      <alignment horizontal="center" vertical="center" wrapText="1"/>
    </xf>
    <xf numFmtId="0" fontId="12" fillId="11" borderId="23" xfId="0" applyFont="1" applyFill="1" applyBorder="1" applyAlignment="1">
      <alignment horizontal="center" vertical="center" wrapText="1"/>
    </xf>
    <xf numFmtId="0" fontId="12" fillId="11" borderId="16" xfId="0" applyFont="1" applyFill="1" applyBorder="1" applyAlignment="1">
      <alignment horizontal="center" vertical="center" wrapText="1"/>
    </xf>
    <xf numFmtId="0" fontId="12" fillId="11" borderId="24" xfId="0" applyFont="1" applyFill="1" applyBorder="1" applyAlignment="1">
      <alignment horizontal="center" vertical="center" wrapText="1"/>
    </xf>
    <xf numFmtId="0" fontId="12" fillId="11" borderId="17" xfId="0" applyFont="1" applyFill="1" applyBorder="1" applyAlignment="1">
      <alignment horizontal="center" vertical="center" wrapText="1"/>
    </xf>
    <xf numFmtId="0" fontId="12" fillId="11" borderId="21" xfId="0" applyFont="1" applyFill="1" applyBorder="1" applyAlignment="1">
      <alignment horizontal="center" vertical="center"/>
    </xf>
    <xf numFmtId="0" fontId="12" fillId="11" borderId="22" xfId="0" applyFont="1" applyFill="1" applyBorder="1" applyAlignment="1">
      <alignment horizontal="center" vertical="center"/>
    </xf>
    <xf numFmtId="0" fontId="12" fillId="11" borderId="23" xfId="0" applyFont="1" applyFill="1" applyBorder="1" applyAlignment="1">
      <alignment horizontal="center" vertical="center"/>
    </xf>
    <xf numFmtId="0" fontId="12" fillId="11" borderId="16" xfId="0" applyFont="1" applyFill="1" applyBorder="1" applyAlignment="1">
      <alignment horizontal="center" vertical="center"/>
    </xf>
    <xf numFmtId="0" fontId="12" fillId="11" borderId="24" xfId="0" applyFont="1" applyFill="1" applyBorder="1" applyAlignment="1">
      <alignment horizontal="center" vertical="center"/>
    </xf>
    <xf numFmtId="0" fontId="12" fillId="11" borderId="17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9" fillId="0" borderId="27" xfId="2" applyFont="1" applyBorder="1" applyAlignment="1">
      <alignment horizontal="center" vertical="center"/>
    </xf>
    <xf numFmtId="0" fontId="19" fillId="0" borderId="28" xfId="2" applyFont="1" applyBorder="1" applyAlignment="1">
      <alignment horizontal="center" vertical="center"/>
    </xf>
    <xf numFmtId="0" fontId="19" fillId="0" borderId="29" xfId="2" applyFont="1" applyBorder="1" applyAlignment="1">
      <alignment horizontal="center" vertical="center"/>
    </xf>
    <xf numFmtId="0" fontId="6" fillId="0" borderId="30" xfId="0" applyFont="1" applyBorder="1" applyAlignment="1">
      <alignment horizontal="left" vertical="top" wrapText="1"/>
    </xf>
    <xf numFmtId="0" fontId="0" fillId="0" borderId="31" xfId="0" applyBorder="1"/>
    <xf numFmtId="0" fontId="6" fillId="0" borderId="33" xfId="0" applyFont="1" applyBorder="1" applyAlignment="1">
      <alignment horizontal="left" vertical="top" wrapText="1"/>
    </xf>
    <xf numFmtId="0" fontId="0" fillId="0" borderId="34" xfId="0" applyBorder="1"/>
    <xf numFmtId="14" fontId="26" fillId="14" borderId="21" xfId="0" applyNumberFormat="1" applyFont="1" applyFill="1" applyBorder="1" applyAlignment="1">
      <alignment horizontal="center" vertical="center" wrapText="1"/>
    </xf>
    <xf numFmtId="14" fontId="26" fillId="14" borderId="22" xfId="0" applyNumberFormat="1" applyFont="1" applyFill="1" applyBorder="1" applyAlignment="1">
      <alignment horizontal="center" vertical="center" wrapText="1"/>
    </xf>
    <xf numFmtId="14" fontId="26" fillId="14" borderId="23" xfId="0" applyNumberFormat="1" applyFont="1" applyFill="1" applyBorder="1" applyAlignment="1">
      <alignment horizontal="center" vertical="center" wrapText="1"/>
    </xf>
    <xf numFmtId="14" fontId="26" fillId="14" borderId="26" xfId="0" applyNumberFormat="1" applyFont="1" applyFill="1" applyBorder="1" applyAlignment="1">
      <alignment horizontal="center" vertical="center" wrapText="1"/>
    </xf>
    <xf numFmtId="14" fontId="26" fillId="14" borderId="0" xfId="0" applyNumberFormat="1" applyFont="1" applyFill="1" applyAlignment="1">
      <alignment horizontal="center" vertical="center" wrapText="1"/>
    </xf>
    <xf numFmtId="14" fontId="26" fillId="14" borderId="25" xfId="0" applyNumberFormat="1" applyFont="1" applyFill="1" applyBorder="1" applyAlignment="1">
      <alignment horizontal="center" vertical="center" wrapText="1"/>
    </xf>
    <xf numFmtId="14" fontId="26" fillId="14" borderId="16" xfId="0" applyNumberFormat="1" applyFont="1" applyFill="1" applyBorder="1" applyAlignment="1">
      <alignment horizontal="center" vertical="center" wrapText="1"/>
    </xf>
    <xf numFmtId="14" fontId="26" fillId="14" borderId="24" xfId="0" applyNumberFormat="1" applyFont="1" applyFill="1" applyBorder="1" applyAlignment="1">
      <alignment horizontal="center" vertical="center" wrapText="1"/>
    </xf>
    <xf numFmtId="14" fontId="26" fillId="14" borderId="17" xfId="0" applyNumberFormat="1" applyFont="1" applyFill="1" applyBorder="1" applyAlignment="1">
      <alignment horizontal="center" vertical="center" wrapText="1"/>
    </xf>
    <xf numFmtId="165" fontId="12" fillId="2" borderId="18" xfId="1" applyFont="1" applyFill="1" applyBorder="1" applyAlignment="1">
      <alignment horizontal="center" vertical="center"/>
    </xf>
    <xf numFmtId="165" fontId="12" fillId="2" borderId="20" xfId="1" applyFont="1" applyFill="1" applyBorder="1" applyAlignment="1">
      <alignment horizontal="center" vertical="center"/>
    </xf>
    <xf numFmtId="165" fontId="12" fillId="11" borderId="18" xfId="1" applyFont="1" applyFill="1" applyBorder="1" applyAlignment="1">
      <alignment horizontal="center" vertical="center"/>
    </xf>
    <xf numFmtId="165" fontId="0" fillId="0" borderId="19" xfId="1" applyFont="1" applyBorder="1"/>
    <xf numFmtId="1" fontId="12" fillId="10" borderId="16" xfId="0" applyNumberFormat="1" applyFont="1" applyFill="1" applyBorder="1" applyAlignment="1">
      <alignment horizontal="center" vertical="center"/>
    </xf>
    <xf numFmtId="1" fontId="12" fillId="10" borderId="17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68" fontId="12" fillId="12" borderId="4" xfId="0" applyNumberFormat="1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center" vertical="center"/>
    </xf>
    <xf numFmtId="0" fontId="18" fillId="11" borderId="2" xfId="0" applyFont="1" applyFill="1" applyBorder="1" applyAlignment="1">
      <alignment horizontal="center" vertical="center"/>
    </xf>
    <xf numFmtId="0" fontId="18" fillId="11" borderId="14" xfId="0" applyFont="1" applyFill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5" fillId="0" borderId="0" xfId="0" applyFont="1"/>
    <xf numFmtId="0" fontId="12" fillId="0" borderId="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14" fontId="12" fillId="0" borderId="4" xfId="0" applyNumberFormat="1" applyFont="1" applyBorder="1" applyAlignment="1">
      <alignment horizontal="center" vertical="center"/>
    </xf>
    <xf numFmtId="1" fontId="12" fillId="10" borderId="3" xfId="0" applyNumberFormat="1" applyFont="1" applyFill="1" applyBorder="1" applyAlignment="1">
      <alignment horizontal="center" vertical="center"/>
    </xf>
    <xf numFmtId="1" fontId="12" fillId="10" borderId="14" xfId="0" applyNumberFormat="1" applyFont="1" applyFill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23" xfId="0" applyFont="1" applyBorder="1" applyAlignment="1">
      <alignment horizontal="left" vertical="center" wrapText="1"/>
    </xf>
    <xf numFmtId="0" fontId="16" fillId="0" borderId="26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25" xfId="0" applyFont="1" applyBorder="1" applyAlignment="1">
      <alignment horizontal="left" vertical="center" wrapText="1"/>
    </xf>
    <xf numFmtId="0" fontId="16" fillId="0" borderId="16" xfId="0" applyFont="1" applyBorder="1" applyAlignment="1">
      <alignment horizontal="left" vertical="center" wrapText="1"/>
    </xf>
    <xf numFmtId="0" fontId="16" fillId="0" borderId="24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0" fontId="12" fillId="0" borderId="0" xfId="0" applyFont="1" applyAlignment="1">
      <alignment horizontal="center"/>
    </xf>
  </cellXfs>
  <cellStyles count="4">
    <cellStyle name="Currency" xfId="1" builtinId="4"/>
    <cellStyle name="Hyperlink" xfId="3" builtinId="8"/>
    <cellStyle name="Normal" xfId="0" builtinId="0"/>
    <cellStyle name="Normal 2" xfId="2" xr:uid="{79BC41A5-6690-468F-8C9C-4A5011A1F47A}"/>
  </cellStyles>
  <dxfs count="4">
    <dxf>
      <numFmt numFmtId="0" formatCode="General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strike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1634274</xdr:colOff>
      <xdr:row>0</xdr:row>
      <xdr:rowOff>0</xdr:rowOff>
    </xdr:from>
    <xdr:to>
      <xdr:col>5</xdr:col>
      <xdr:colOff>92928</xdr:colOff>
      <xdr:row>5</xdr:row>
      <xdr:rowOff>266180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5EC6FB2-5A0B-EB4F-8AE8-729637EAA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75250" y="0"/>
          <a:ext cx="2144751" cy="2124717"/>
        </a:xfrm>
        <a:prstGeom prst="rect">
          <a:avLst/>
        </a:prstGeom>
      </xdr:spPr>
    </xdr:pic>
    <xdr:clientData/>
  </xdr:twoCellAnchor>
  <xdr:twoCellAnchor editAs="oneCell">
    <xdr:from>
      <xdr:col>8</xdr:col>
      <xdr:colOff>371708</xdr:colOff>
      <xdr:row>0</xdr:row>
      <xdr:rowOff>0</xdr:rowOff>
    </xdr:from>
    <xdr:to>
      <xdr:col>9</xdr:col>
      <xdr:colOff>1424878</xdr:colOff>
      <xdr:row>11</xdr:row>
      <xdr:rowOff>53597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FBD8B4E-2DC9-A444-B03B-0DCA0AA15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846098" y="0"/>
          <a:ext cx="3035609" cy="39565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8A1214E-DACC-4398-B85D-5C6C3DF6C0ED}" name="t" displayName="t" ref="A1:D12" totalsRowShown="0" headerRowDxfId="2">
  <autoFilter ref="A1:D12" xr:uid="{A8A1214E-DACC-4398-B85D-5C6C3DF6C0ED}"/>
  <sortState xmlns:xlrd2="http://schemas.microsoft.com/office/spreadsheetml/2017/richdata2" ref="A2:D12">
    <sortCondition ref="A1:A12"/>
  </sortState>
  <tableColumns count="4">
    <tableColumn id="1" xr3:uid="{2CCD9C19-1140-4221-B1E9-A986EF66EAB7}" name="Hotel" dataDxfId="1"/>
    <tableColumn id="2" xr3:uid="{A0821E9E-2681-45CB-9754-E6147731BA72}" name="Available rooms"/>
    <tableColumn id="6" xr3:uid="{53C54818-CE16-4733-B536-B26BB91916F5}" name="ServiceCode" dataDxfId="0">
      <calculatedColumnFormula>t[[#This Row],[Hotel]]&amp;"_"&amp;t[[#This Row],[Available rooms]]</calculatedColumnFormula>
    </tableColumn>
    <tableColumn id="3" xr3:uid="{A62F170C-4A55-4878-A412-2B8740066C14}" name="Price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../../../../../Downloads/accommodation@fjm.md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407DF-6DE6-4241-A86F-FF4A7782B064}">
  <dimension ref="A1:O6"/>
  <sheetViews>
    <sheetView workbookViewId="0">
      <selection activeCell="A6" sqref="A6"/>
    </sheetView>
  </sheetViews>
  <sheetFormatPr defaultColWidth="0" defaultRowHeight="14.25" zeroHeight="1"/>
  <cols>
    <col min="1" max="1" width="19.875" customWidth="1"/>
    <col min="2" max="2" width="10.625" customWidth="1"/>
    <col min="3" max="3" width="11.625" customWidth="1"/>
    <col min="4" max="4" width="11.125" customWidth="1"/>
    <col min="5" max="5" width="11.625" customWidth="1"/>
    <col min="6" max="7" width="11.375" customWidth="1"/>
    <col min="8" max="8" width="12" customWidth="1"/>
    <col min="9" max="10" width="8.625" hidden="1" customWidth="1"/>
    <col min="11" max="11" width="18.625" hidden="1" customWidth="1"/>
    <col min="12" max="12" width="12.125" hidden="1" customWidth="1"/>
    <col min="13" max="13" width="13.125" hidden="1" customWidth="1"/>
    <col min="14" max="14" width="17" hidden="1" customWidth="1"/>
    <col min="15" max="15" width="10.375" hidden="1" customWidth="1"/>
    <col min="16" max="16384" width="8.625" hidden="1"/>
  </cols>
  <sheetData>
    <row r="1" spans="1:8" ht="15">
      <c r="B1" s="5"/>
      <c r="C1" s="110" t="s">
        <v>34</v>
      </c>
      <c r="D1" s="110"/>
      <c r="E1" s="110"/>
      <c r="F1" s="110" t="s">
        <v>35</v>
      </c>
      <c r="G1" s="110"/>
      <c r="H1" s="110" t="s">
        <v>43</v>
      </c>
    </row>
    <row r="2" spans="1:8" ht="15">
      <c r="A2" s="4" t="s">
        <v>27</v>
      </c>
      <c r="B2" s="4" t="s">
        <v>28</v>
      </c>
      <c r="C2" s="4" t="s">
        <v>31</v>
      </c>
      <c r="D2" s="4" t="s">
        <v>32</v>
      </c>
      <c r="E2" s="4" t="s">
        <v>33</v>
      </c>
      <c r="F2" s="4" t="s">
        <v>27</v>
      </c>
      <c r="G2" s="4" t="s">
        <v>36</v>
      </c>
      <c r="H2" s="110"/>
    </row>
    <row r="3" spans="1:8">
      <c r="A3" s="1" t="s">
        <v>29</v>
      </c>
      <c r="B3" s="1" t="s">
        <v>30</v>
      </c>
      <c r="C3" s="3">
        <v>225</v>
      </c>
      <c r="D3" s="2">
        <v>195</v>
      </c>
      <c r="E3" s="1" t="s">
        <v>38</v>
      </c>
      <c r="F3" s="2">
        <v>35</v>
      </c>
      <c r="G3" s="2">
        <v>30</v>
      </c>
      <c r="H3" s="2">
        <v>100</v>
      </c>
    </row>
    <row r="4" spans="1:8">
      <c r="A4" s="1" t="s">
        <v>37</v>
      </c>
      <c r="B4" s="1" t="s">
        <v>30</v>
      </c>
      <c r="C4" s="2">
        <v>210</v>
      </c>
      <c r="D4" s="2">
        <v>180</v>
      </c>
      <c r="E4" s="2">
        <v>165</v>
      </c>
      <c r="F4" s="2">
        <v>35</v>
      </c>
      <c r="G4" s="2">
        <v>30</v>
      </c>
      <c r="H4" s="2">
        <v>100</v>
      </c>
    </row>
    <row r="5" spans="1:8">
      <c r="A5" s="1" t="s">
        <v>39</v>
      </c>
      <c r="B5" s="1" t="s">
        <v>40</v>
      </c>
      <c r="C5" s="2">
        <v>185</v>
      </c>
      <c r="D5" s="2">
        <v>155</v>
      </c>
      <c r="E5" s="2">
        <v>140</v>
      </c>
      <c r="F5" s="2">
        <v>35</v>
      </c>
      <c r="G5" s="2">
        <v>30</v>
      </c>
      <c r="H5" s="2">
        <v>100</v>
      </c>
    </row>
    <row r="6" spans="1:8">
      <c r="A6" s="1" t="s">
        <v>41</v>
      </c>
      <c r="B6" s="1" t="s">
        <v>42</v>
      </c>
      <c r="C6" s="2">
        <v>140</v>
      </c>
      <c r="D6" s="2">
        <v>110</v>
      </c>
      <c r="E6" s="2">
        <v>95</v>
      </c>
      <c r="F6" s="2">
        <v>30</v>
      </c>
      <c r="G6" s="2">
        <v>30</v>
      </c>
      <c r="H6" s="2">
        <v>100</v>
      </c>
    </row>
  </sheetData>
  <sheetProtection algorithmName="SHA-512" hashValue="dWscfnNy1wI0dDDuzUbeV+DRhLUyS8ctmzEY9oJGzG71Ma33C0i/Jgtw6MEOWL7gYQo8GPiQzrTnu0+3EzP6Tw==" saltValue="5MdmHrz1ztqFRo3fdtGAYA==" spinCount="100000" sheet="1" objects="1" scenarios="1" selectLockedCells="1"/>
  <mergeCells count="3">
    <mergeCell ref="C1:E1"/>
    <mergeCell ref="F1:G1"/>
    <mergeCell ref="H1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C0624-0009-4C16-A5A3-CDE35598109F}">
  <dimension ref="A1:M36"/>
  <sheetViews>
    <sheetView tabSelected="1" zoomScaleNormal="100" workbookViewId="0">
      <selection activeCell="B11" sqref="B11:E11"/>
    </sheetView>
  </sheetViews>
  <sheetFormatPr defaultColWidth="0" defaultRowHeight="14.25" zeroHeight="1"/>
  <cols>
    <col min="1" max="1" width="8.625" customWidth="1"/>
    <col min="2" max="2" width="22.5" customWidth="1"/>
    <col min="3" max="3" width="12" bestFit="1" customWidth="1"/>
    <col min="4" max="4" width="11.625" bestFit="1" customWidth="1"/>
    <col min="5" max="5" width="24.625" bestFit="1" customWidth="1"/>
    <col min="6" max="6" width="10.375" bestFit="1" customWidth="1"/>
    <col min="7" max="9" width="8.625" customWidth="1"/>
    <col min="10" max="10" width="10.375" bestFit="1" customWidth="1"/>
    <col min="11" max="13" width="8.625" customWidth="1"/>
    <col min="14" max="16384" width="8.625" hidden="1"/>
  </cols>
  <sheetData>
    <row r="1" spans="1:13" s="90" customFormat="1" ht="15">
      <c r="A1" s="114" t="s">
        <v>93</v>
      </c>
      <c r="B1" s="114"/>
      <c r="C1" s="115"/>
      <c r="D1" s="115"/>
      <c r="E1" s="115"/>
      <c r="F1" s="115"/>
      <c r="G1" s="115"/>
      <c r="H1" s="115"/>
      <c r="I1" s="115"/>
      <c r="J1" s="115"/>
    </row>
    <row r="2" spans="1:13" s="90" customFormat="1" ht="15">
      <c r="A2" s="114" t="s">
        <v>94</v>
      </c>
      <c r="B2" s="114"/>
      <c r="C2" s="115"/>
      <c r="D2" s="115"/>
      <c r="E2" s="115"/>
      <c r="F2" s="115"/>
      <c r="G2" s="115"/>
      <c r="H2" s="115"/>
      <c r="I2" s="115"/>
      <c r="J2" s="115"/>
    </row>
    <row r="3" spans="1:13" s="90" customFormat="1" ht="15">
      <c r="A3" s="114" t="s">
        <v>95</v>
      </c>
      <c r="B3" s="114"/>
      <c r="C3" s="115"/>
      <c r="D3" s="115"/>
      <c r="E3" s="115"/>
      <c r="F3" s="115"/>
      <c r="G3" s="115"/>
      <c r="H3" s="115"/>
      <c r="I3" s="115"/>
      <c r="J3" s="115"/>
    </row>
    <row r="4" spans="1:13" s="90" customFormat="1" ht="15">
      <c r="A4" s="114" t="s">
        <v>96</v>
      </c>
      <c r="B4" s="114"/>
      <c r="C4" s="115"/>
      <c r="D4" s="115"/>
      <c r="E4" s="115"/>
      <c r="F4" s="115"/>
      <c r="G4" s="115"/>
      <c r="H4" s="115"/>
      <c r="I4" s="115"/>
      <c r="J4" s="115"/>
    </row>
    <row r="5" spans="1:13" ht="15">
      <c r="A5" s="114" t="s">
        <v>97</v>
      </c>
      <c r="B5" s="114"/>
      <c r="C5" s="115"/>
      <c r="D5" s="115"/>
      <c r="E5" s="115"/>
      <c r="F5" s="115"/>
      <c r="G5" s="115"/>
      <c r="H5" s="115"/>
      <c r="I5" s="115"/>
      <c r="J5" s="115"/>
      <c r="K5" s="90"/>
      <c r="L5" s="90"/>
      <c r="M5" s="90"/>
    </row>
    <row r="6" spans="1:13" ht="15">
      <c r="A6" s="112" t="s">
        <v>0</v>
      </c>
      <c r="B6" s="113" t="s">
        <v>45</v>
      </c>
      <c r="C6" s="113" t="s">
        <v>1</v>
      </c>
      <c r="D6" s="113" t="s">
        <v>2</v>
      </c>
      <c r="E6" s="113" t="s">
        <v>3</v>
      </c>
      <c r="F6" s="111" t="s">
        <v>4</v>
      </c>
      <c r="G6" s="111"/>
      <c r="H6" s="111"/>
      <c r="I6" s="111"/>
      <c r="J6" s="111"/>
      <c r="K6" s="111"/>
      <c r="L6" s="111"/>
      <c r="M6" s="111"/>
    </row>
    <row r="7" spans="1:13" ht="15">
      <c r="A7" s="112"/>
      <c r="B7" s="113"/>
      <c r="C7" s="113"/>
      <c r="D7" s="113"/>
      <c r="E7" s="113"/>
      <c r="F7" s="111" t="s">
        <v>5</v>
      </c>
      <c r="G7" s="111"/>
      <c r="H7" s="111"/>
      <c r="I7" s="111"/>
      <c r="J7" s="111" t="s">
        <v>6</v>
      </c>
      <c r="K7" s="111"/>
      <c r="L7" s="111"/>
      <c r="M7" s="111"/>
    </row>
    <row r="8" spans="1:13" ht="15">
      <c r="A8" s="112"/>
      <c r="B8" s="113"/>
      <c r="C8" s="113"/>
      <c r="D8" s="113"/>
      <c r="E8" s="113"/>
      <c r="F8" s="13" t="s">
        <v>7</v>
      </c>
      <c r="G8" s="13" t="s">
        <v>8</v>
      </c>
      <c r="H8" s="13" t="s">
        <v>9</v>
      </c>
      <c r="I8" s="13" t="s">
        <v>10</v>
      </c>
      <c r="J8" s="13" t="s">
        <v>7</v>
      </c>
      <c r="K8" s="13" t="s">
        <v>8</v>
      </c>
      <c r="L8" s="13" t="s">
        <v>11</v>
      </c>
      <c r="M8" s="13" t="s">
        <v>10</v>
      </c>
    </row>
    <row r="9" spans="1:13">
      <c r="A9" s="14" t="s">
        <v>12</v>
      </c>
      <c r="B9" s="14" t="s">
        <v>13</v>
      </c>
      <c r="C9" s="14" t="s">
        <v>14</v>
      </c>
      <c r="D9" s="14" t="s">
        <v>15</v>
      </c>
      <c r="E9" s="14" t="s">
        <v>16</v>
      </c>
      <c r="F9" s="15">
        <v>45959</v>
      </c>
      <c r="G9" s="16">
        <v>0.625</v>
      </c>
      <c r="H9" s="14" t="s">
        <v>17</v>
      </c>
      <c r="I9" s="14" t="s">
        <v>18</v>
      </c>
      <c r="J9" s="15">
        <v>45961</v>
      </c>
      <c r="K9" s="16">
        <v>0.29166666666666669</v>
      </c>
      <c r="L9" s="14" t="s">
        <v>17</v>
      </c>
      <c r="M9" s="14" t="s">
        <v>19</v>
      </c>
    </row>
    <row r="10" spans="1:13">
      <c r="A10" s="14" t="s">
        <v>20</v>
      </c>
      <c r="B10" s="14" t="s">
        <v>21</v>
      </c>
      <c r="C10" s="14" t="s">
        <v>22</v>
      </c>
      <c r="D10" s="14" t="s">
        <v>15</v>
      </c>
      <c r="E10" s="14" t="s">
        <v>23</v>
      </c>
      <c r="F10" s="15">
        <v>45959</v>
      </c>
      <c r="G10" s="16">
        <v>0.52083333333333337</v>
      </c>
      <c r="H10" s="14" t="s">
        <v>24</v>
      </c>
      <c r="I10" s="14" t="s">
        <v>25</v>
      </c>
      <c r="J10" s="15">
        <v>45961</v>
      </c>
      <c r="K10" s="16">
        <v>0.8125</v>
      </c>
      <c r="L10" s="14" t="s">
        <v>24</v>
      </c>
      <c r="M10" s="14" t="s">
        <v>26</v>
      </c>
    </row>
    <row r="11" spans="1:13">
      <c r="A11" s="24">
        <v>1</v>
      </c>
      <c r="B11" s="17"/>
      <c r="C11" s="17"/>
      <c r="D11" s="17"/>
      <c r="E11" s="29"/>
      <c r="F11" s="18"/>
      <c r="G11" s="18"/>
      <c r="H11" s="18"/>
      <c r="I11" s="18"/>
      <c r="J11" s="18"/>
      <c r="K11" s="18"/>
      <c r="L11" s="18"/>
      <c r="M11" s="18"/>
    </row>
    <row r="12" spans="1:13">
      <c r="A12" s="24">
        <v>2</v>
      </c>
      <c r="B12" s="17"/>
      <c r="C12" s="17"/>
      <c r="D12" s="17"/>
      <c r="E12" s="29"/>
      <c r="F12" s="18"/>
      <c r="G12" s="18"/>
      <c r="H12" s="18"/>
      <c r="I12" s="18"/>
      <c r="J12" s="18"/>
      <c r="K12" s="18"/>
      <c r="L12" s="18"/>
      <c r="M12" s="18"/>
    </row>
    <row r="13" spans="1:13">
      <c r="A13" s="24">
        <v>3</v>
      </c>
      <c r="B13" s="17"/>
      <c r="C13" s="17"/>
      <c r="D13" s="17"/>
      <c r="E13" s="29"/>
      <c r="F13" s="18"/>
      <c r="G13" s="18"/>
      <c r="H13" s="18"/>
      <c r="I13" s="18"/>
      <c r="J13" s="18"/>
      <c r="K13" s="18"/>
      <c r="L13" s="18"/>
      <c r="M13" s="18"/>
    </row>
    <row r="14" spans="1:13">
      <c r="A14" s="24">
        <v>4</v>
      </c>
      <c r="B14" s="17"/>
      <c r="C14" s="17"/>
      <c r="D14" s="17"/>
      <c r="E14" s="29"/>
      <c r="F14" s="18"/>
      <c r="G14" s="18"/>
      <c r="H14" s="18"/>
      <c r="I14" s="18"/>
      <c r="J14" s="18"/>
      <c r="K14" s="18"/>
      <c r="L14" s="18"/>
      <c r="M14" s="18"/>
    </row>
    <row r="15" spans="1:13">
      <c r="A15" s="24">
        <v>5</v>
      </c>
      <c r="B15" s="17"/>
      <c r="C15" s="17"/>
      <c r="D15" s="17"/>
      <c r="E15" s="29"/>
      <c r="F15" s="18"/>
      <c r="G15" s="18"/>
      <c r="H15" s="18"/>
      <c r="I15" s="18"/>
      <c r="J15" s="18"/>
      <c r="K15" s="18"/>
      <c r="L15" s="18"/>
      <c r="M15" s="18"/>
    </row>
    <row r="16" spans="1:13">
      <c r="A16" s="24">
        <v>6</v>
      </c>
      <c r="B16" s="17"/>
      <c r="C16" s="17"/>
      <c r="D16" s="17"/>
      <c r="E16" s="29"/>
      <c r="F16" s="18"/>
      <c r="G16" s="18"/>
      <c r="H16" s="18"/>
      <c r="I16" s="18"/>
      <c r="J16" s="18"/>
      <c r="K16" s="18"/>
      <c r="L16" s="18"/>
      <c r="M16" s="18"/>
    </row>
    <row r="17" spans="1:13">
      <c r="A17" s="24">
        <v>7</v>
      </c>
      <c r="B17" s="17"/>
      <c r="C17" s="17"/>
      <c r="D17" s="17"/>
      <c r="E17" s="29"/>
      <c r="F17" s="18"/>
      <c r="G17" s="18"/>
      <c r="H17" s="18"/>
      <c r="I17" s="18"/>
      <c r="J17" s="18"/>
      <c r="K17" s="18"/>
      <c r="L17" s="18"/>
      <c r="M17" s="18"/>
    </row>
    <row r="18" spans="1:13">
      <c r="A18" s="24">
        <v>8</v>
      </c>
      <c r="B18" s="17"/>
      <c r="C18" s="17"/>
      <c r="D18" s="17"/>
      <c r="E18" s="29"/>
      <c r="F18" s="18"/>
      <c r="G18" s="18"/>
      <c r="H18" s="18"/>
      <c r="I18" s="18"/>
      <c r="J18" s="18"/>
      <c r="K18" s="18"/>
      <c r="L18" s="18"/>
      <c r="M18" s="18"/>
    </row>
    <row r="19" spans="1:13">
      <c r="A19" s="24">
        <v>9</v>
      </c>
      <c r="B19" s="17"/>
      <c r="C19" s="17"/>
      <c r="D19" s="17"/>
      <c r="E19" s="29"/>
      <c r="F19" s="18"/>
      <c r="G19" s="18"/>
      <c r="H19" s="18"/>
      <c r="I19" s="18"/>
      <c r="J19" s="18"/>
      <c r="K19" s="18"/>
      <c r="L19" s="18"/>
      <c r="M19" s="18"/>
    </row>
    <row r="20" spans="1:13">
      <c r="A20" s="24">
        <v>10</v>
      </c>
      <c r="B20" s="17"/>
      <c r="C20" s="17"/>
      <c r="D20" s="17"/>
      <c r="E20" s="29"/>
      <c r="F20" s="18"/>
      <c r="G20" s="18"/>
      <c r="H20" s="18"/>
      <c r="I20" s="18"/>
      <c r="J20" s="18"/>
      <c r="K20" s="18"/>
      <c r="L20" s="18"/>
      <c r="M20" s="18"/>
    </row>
    <row r="21" spans="1:13">
      <c r="A21" s="24">
        <v>11</v>
      </c>
      <c r="B21" s="17"/>
      <c r="C21" s="17"/>
      <c r="D21" s="17"/>
      <c r="E21" s="29"/>
      <c r="F21" s="18"/>
      <c r="G21" s="18"/>
      <c r="H21" s="18"/>
      <c r="I21" s="18"/>
      <c r="J21" s="18"/>
      <c r="K21" s="18"/>
      <c r="L21" s="18"/>
      <c r="M21" s="18"/>
    </row>
    <row r="22" spans="1:13">
      <c r="A22" s="24">
        <v>12</v>
      </c>
      <c r="B22" s="17"/>
      <c r="C22" s="17"/>
      <c r="D22" s="17"/>
      <c r="E22" s="29"/>
      <c r="F22" s="18"/>
      <c r="G22" s="18"/>
      <c r="H22" s="18"/>
      <c r="I22" s="18"/>
      <c r="J22" s="18"/>
      <c r="K22" s="18"/>
      <c r="L22" s="18"/>
      <c r="M22" s="18"/>
    </row>
    <row r="23" spans="1:13">
      <c r="A23" s="24">
        <v>13</v>
      </c>
      <c r="B23" s="17"/>
      <c r="C23" s="17"/>
      <c r="D23" s="17"/>
      <c r="E23" s="29"/>
      <c r="F23" s="18"/>
      <c r="G23" s="18"/>
      <c r="H23" s="18"/>
      <c r="I23" s="18"/>
      <c r="J23" s="18"/>
      <c r="K23" s="18"/>
      <c r="L23" s="18"/>
      <c r="M23" s="18"/>
    </row>
    <row r="24" spans="1:13">
      <c r="A24" s="24">
        <v>14</v>
      </c>
      <c r="B24" s="17"/>
      <c r="C24" s="17"/>
      <c r="D24" s="17"/>
      <c r="E24" s="29"/>
      <c r="F24" s="18"/>
      <c r="G24" s="18"/>
      <c r="H24" s="18"/>
      <c r="I24" s="18"/>
      <c r="J24" s="18"/>
      <c r="K24" s="18"/>
      <c r="L24" s="18"/>
      <c r="M24" s="18"/>
    </row>
    <row r="25" spans="1:13">
      <c r="A25" s="24">
        <v>15</v>
      </c>
      <c r="B25" s="17"/>
      <c r="C25" s="17"/>
      <c r="D25" s="17"/>
      <c r="E25" s="29"/>
      <c r="F25" s="18"/>
      <c r="G25" s="18"/>
      <c r="H25" s="18"/>
      <c r="I25" s="18"/>
      <c r="J25" s="18"/>
      <c r="K25" s="18"/>
      <c r="L25" s="18"/>
      <c r="M25" s="18"/>
    </row>
    <row r="26" spans="1:13">
      <c r="A26" s="24">
        <v>16</v>
      </c>
      <c r="B26" s="17"/>
      <c r="C26" s="17"/>
      <c r="D26" s="17"/>
      <c r="E26" s="29"/>
      <c r="F26" s="18"/>
      <c r="G26" s="18"/>
      <c r="H26" s="18"/>
      <c r="I26" s="18"/>
      <c r="J26" s="18"/>
      <c r="K26" s="18"/>
      <c r="L26" s="18"/>
      <c r="M26" s="18"/>
    </row>
    <row r="27" spans="1:13">
      <c r="A27" s="24">
        <v>17</v>
      </c>
      <c r="B27" s="17"/>
      <c r="C27" s="17"/>
      <c r="D27" s="17"/>
      <c r="E27" s="29"/>
      <c r="F27" s="18"/>
      <c r="G27" s="18"/>
      <c r="H27" s="18"/>
      <c r="I27" s="18"/>
      <c r="J27" s="18"/>
      <c r="K27" s="18"/>
      <c r="L27" s="18"/>
      <c r="M27" s="18"/>
    </row>
    <row r="28" spans="1:13">
      <c r="A28" s="24">
        <v>18</v>
      </c>
      <c r="B28" s="17"/>
      <c r="C28" s="17"/>
      <c r="D28" s="17"/>
      <c r="E28" s="29"/>
      <c r="F28" s="18"/>
      <c r="G28" s="18"/>
      <c r="H28" s="18"/>
      <c r="I28" s="18"/>
      <c r="J28" s="18"/>
      <c r="K28" s="18"/>
      <c r="L28" s="18"/>
      <c r="M28" s="18"/>
    </row>
    <row r="29" spans="1:13">
      <c r="A29" s="24">
        <v>19</v>
      </c>
      <c r="B29" s="17"/>
      <c r="C29" s="17"/>
      <c r="D29" s="17"/>
      <c r="E29" s="29"/>
      <c r="F29" s="18"/>
      <c r="G29" s="18"/>
      <c r="H29" s="18"/>
      <c r="I29" s="18"/>
      <c r="J29" s="18"/>
      <c r="K29" s="18"/>
      <c r="L29" s="18"/>
      <c r="M29" s="18"/>
    </row>
    <row r="30" spans="1:13">
      <c r="A30" s="24">
        <v>20</v>
      </c>
      <c r="B30" s="17"/>
      <c r="C30" s="17"/>
      <c r="D30" s="17"/>
      <c r="E30" s="29"/>
      <c r="F30" s="18"/>
      <c r="G30" s="18"/>
      <c r="H30" s="18"/>
      <c r="I30" s="18"/>
      <c r="J30" s="18"/>
      <c r="K30" s="18"/>
      <c r="L30" s="18"/>
      <c r="M30" s="18"/>
    </row>
    <row r="31" spans="1:13" s="12" customFormat="1">
      <c r="A31" s="24">
        <v>21</v>
      </c>
      <c r="B31" s="17"/>
      <c r="C31" s="17"/>
      <c r="D31" s="17"/>
      <c r="E31" s="29"/>
      <c r="F31" s="18"/>
      <c r="G31" s="18"/>
      <c r="H31" s="18"/>
      <c r="I31" s="18"/>
      <c r="J31" s="18"/>
      <c r="K31" s="18"/>
      <c r="L31" s="18"/>
      <c r="M31" s="18"/>
    </row>
    <row r="32" spans="1:13">
      <c r="A32" s="24">
        <v>22</v>
      </c>
      <c r="B32" s="17"/>
      <c r="C32" s="17"/>
      <c r="D32" s="17"/>
      <c r="E32" s="29"/>
      <c r="F32" s="18"/>
      <c r="G32" s="18"/>
      <c r="H32" s="18"/>
      <c r="I32" s="18"/>
      <c r="J32" s="18"/>
      <c r="K32" s="18"/>
      <c r="L32" s="18"/>
      <c r="M32" s="18"/>
    </row>
    <row r="33" spans="1:13">
      <c r="A33" s="24">
        <v>23</v>
      </c>
      <c r="B33" s="17"/>
      <c r="C33" s="17"/>
      <c r="D33" s="17"/>
      <c r="E33" s="29"/>
      <c r="F33" s="18"/>
      <c r="G33" s="18"/>
      <c r="H33" s="18"/>
      <c r="I33" s="18"/>
      <c r="J33" s="18"/>
      <c r="K33" s="18"/>
      <c r="L33" s="18"/>
      <c r="M33" s="18"/>
    </row>
    <row r="34" spans="1:13">
      <c r="A34" s="24">
        <v>24</v>
      </c>
      <c r="B34" s="17"/>
      <c r="C34" s="17"/>
      <c r="D34" s="17"/>
      <c r="E34" s="29"/>
      <c r="F34" s="18"/>
      <c r="G34" s="18"/>
      <c r="H34" s="18"/>
      <c r="I34" s="18"/>
      <c r="J34" s="18"/>
      <c r="K34" s="18"/>
      <c r="L34" s="18"/>
      <c r="M34" s="18"/>
    </row>
    <row r="35" spans="1:13">
      <c r="A35" s="24">
        <v>25</v>
      </c>
      <c r="B35" s="17"/>
      <c r="C35" s="17"/>
      <c r="D35" s="17"/>
      <c r="E35" s="29"/>
      <c r="F35" s="18"/>
      <c r="G35" s="18"/>
      <c r="H35" s="18"/>
      <c r="I35" s="18"/>
      <c r="J35" s="18"/>
      <c r="K35" s="18"/>
      <c r="L35" s="18"/>
      <c r="M35" s="18"/>
    </row>
    <row r="36" spans="1:13">
      <c r="A36" s="12"/>
      <c r="B36" s="12"/>
      <c r="C36" s="12"/>
      <c r="D36" s="12" t="s">
        <v>44</v>
      </c>
      <c r="E36" s="101">
        <f>COUNTIF(E11:E35,"*kg")*100</f>
        <v>0</v>
      </c>
      <c r="F36" s="12"/>
      <c r="G36" s="12"/>
      <c r="H36" s="12"/>
      <c r="I36" s="12"/>
      <c r="J36" s="12"/>
      <c r="K36" s="12"/>
      <c r="L36" s="12"/>
      <c r="M36" s="12"/>
    </row>
  </sheetData>
  <sheetProtection algorithmName="SHA-512" hashValue="y+FuZdmpCBYEssDJK31YH7Uw2yVDz1+HxtZy2sZ8PEPm0nZR0JNnaEtT9kFXIBd11GByX/Zc6X763OTwurU8VA==" saltValue="5/Xc9ugZfh0hWdFDQEeARw==" spinCount="100000" sheet="1" scenarios="1" selectLockedCells="1"/>
  <mergeCells count="18">
    <mergeCell ref="C1:J1"/>
    <mergeCell ref="C2:J2"/>
    <mergeCell ref="C3:J3"/>
    <mergeCell ref="C4:J4"/>
    <mergeCell ref="C5:J5"/>
    <mergeCell ref="A1:B1"/>
    <mergeCell ref="A2:B2"/>
    <mergeCell ref="A3:B3"/>
    <mergeCell ref="A4:B4"/>
    <mergeCell ref="A5:B5"/>
    <mergeCell ref="F7:I7"/>
    <mergeCell ref="J7:M7"/>
    <mergeCell ref="A6:A8"/>
    <mergeCell ref="B6:B8"/>
    <mergeCell ref="C6:C8"/>
    <mergeCell ref="D6:D8"/>
    <mergeCell ref="E6:E8"/>
    <mergeCell ref="F6:M6"/>
  </mergeCells>
  <dataValidations count="1">
    <dataValidation type="list" allowBlank="1" showInputMessage="1" showErrorMessage="1" sqref="D11:D35" xr:uid="{040D418D-5889-488D-B18B-D90A13D5095B}">
      <formula1>"F,M"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8567BF9-ED90-4087-9AFE-9A0D6EA69B65}">
          <x14:formula1>
            <xm:f>BackOffice!$K$2:$K$21</xm:f>
          </x14:formula1>
          <xm:sqref>E11:E35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DC544-4E0E-4682-966D-A9FF2DA3A917}">
  <dimension ref="A1:Q27"/>
  <sheetViews>
    <sheetView zoomScaleNormal="130" workbookViewId="0">
      <selection activeCell="L22" sqref="L22"/>
    </sheetView>
  </sheetViews>
  <sheetFormatPr defaultColWidth="0" defaultRowHeight="14.25" zeroHeight="1"/>
  <cols>
    <col min="1" max="2" width="8.625" customWidth="1"/>
    <col min="3" max="3" width="11.875" customWidth="1"/>
    <col min="4" max="4" width="8.625" customWidth="1"/>
    <col min="5" max="5" width="25.5" bestFit="1" customWidth="1"/>
    <col min="6" max="6" width="15.125" bestFit="1" customWidth="1"/>
    <col min="7" max="7" width="8.625" customWidth="1"/>
    <col min="8" max="14" width="10" customWidth="1"/>
    <col min="15" max="15" width="11.125" customWidth="1"/>
    <col min="16" max="16" width="12.5" customWidth="1"/>
    <col min="17" max="17" width="0" hidden="1" customWidth="1"/>
    <col min="18" max="16384" width="8.625" hidden="1"/>
  </cols>
  <sheetData>
    <row r="1" spans="1:16" ht="45">
      <c r="A1" s="19" t="s">
        <v>0</v>
      </c>
      <c r="B1" s="20" t="s">
        <v>45</v>
      </c>
      <c r="C1" s="20" t="s">
        <v>1</v>
      </c>
      <c r="D1" s="20" t="s">
        <v>2</v>
      </c>
      <c r="E1" s="20" t="s">
        <v>3</v>
      </c>
      <c r="F1" s="21" t="s">
        <v>27</v>
      </c>
      <c r="G1" s="21" t="s">
        <v>46</v>
      </c>
      <c r="H1" s="22">
        <v>45957</v>
      </c>
      <c r="I1" s="22">
        <v>45958</v>
      </c>
      <c r="J1" s="22">
        <v>45959</v>
      </c>
      <c r="K1" s="22">
        <v>45960</v>
      </c>
      <c r="L1" s="22">
        <v>45961</v>
      </c>
      <c r="M1" s="22">
        <v>45962</v>
      </c>
      <c r="N1" s="23">
        <v>45963</v>
      </c>
      <c r="O1" s="23" t="s">
        <v>49</v>
      </c>
      <c r="P1" s="23" t="s">
        <v>50</v>
      </c>
    </row>
    <row r="2" spans="1:16">
      <c r="A2" s="24">
        <f>'Travel Information'!A11</f>
        <v>1</v>
      </c>
      <c r="B2" s="24" t="str">
        <f>IF('Travel Information'!B11="","",'Travel Information'!B11)</f>
        <v/>
      </c>
      <c r="C2" s="24" t="str">
        <f>IF('Travel Information'!C11="","",'Travel Information'!C11)</f>
        <v/>
      </c>
      <c r="D2" s="24" t="str">
        <f>IF('Travel Information'!D11="","",'Travel Information'!D11)</f>
        <v/>
      </c>
      <c r="E2" s="24" t="str">
        <f>IF('Travel Information'!E11="","",'Travel Information'!E11)</f>
        <v/>
      </c>
      <c r="F2" s="18"/>
      <c r="G2" s="26" t="str">
        <f>IF(F2="","",_xlfn.XLOOKUP(Accomodation!F2,Prices!A:A,Prices!B:B))</f>
        <v/>
      </c>
      <c r="H2" s="28"/>
      <c r="I2" s="28"/>
      <c r="J2" s="28"/>
      <c r="K2" s="28"/>
      <c r="L2" s="28"/>
      <c r="M2" s="28"/>
      <c r="N2" s="28"/>
      <c r="O2" s="27" t="str">
        <f>IF(F2="","",IF(RIGHT(E2,2)="kg",100,0))</f>
        <v/>
      </c>
      <c r="P2" s="27">
        <f>IF(F2="","0",IFERROR(_xlfn.XLOOKUP(TEXT($F2&amp;"_"&amp;$H2,),BackOffice!C:C,BackOffice!D:D),0))+IFERROR(_xlfn.XLOOKUP(TEXT($F2&amp;"_"&amp;$I2,),BackOffice!C:C,BackOffice!D:D),0)+IFERROR(_xlfn.XLOOKUP(TEXT($F2&amp;"_"&amp;$J2,),BackOffice!C:C,BackOffice!D:D),0)++IFERROR(_xlfn.XLOOKUP(TEXT($F2&amp;"_"&amp;$K2,),BackOffice!C:C,BackOffice!D:D),0)++IFERROR(_xlfn.XLOOKUP(TEXT($F2&amp;"_"&amp;$L2,),BackOffice!C:C,BackOffice!D:D),0)+IFERROR(_xlfn.XLOOKUP(TEXT($F2&amp;"_"&amp;$M2,),BackOffice!C:C,BackOffice!D:D),0)+IFERROR(_xlfn.XLOOKUP(TEXT($F2&amp;"_"&amp;$N2,),BackOffice!C:C,BackOffice!D:D),0)+IF(O2="",0,O2)</f>
        <v>0</v>
      </c>
    </row>
    <row r="3" spans="1:16">
      <c r="A3" s="24">
        <f>'Travel Information'!A12</f>
        <v>2</v>
      </c>
      <c r="B3" s="24" t="str">
        <f>IF('Travel Information'!B12="","",'Travel Information'!B12)</f>
        <v/>
      </c>
      <c r="C3" s="24" t="str">
        <f>IF('Travel Information'!C12="","",'Travel Information'!C12)</f>
        <v/>
      </c>
      <c r="D3" s="24" t="str">
        <f>IF('Travel Information'!D12="","",'Travel Information'!D12)</f>
        <v/>
      </c>
      <c r="E3" s="24" t="str">
        <f>IF('Travel Information'!E12="","",'Travel Information'!E12)</f>
        <v/>
      </c>
      <c r="F3" s="18"/>
      <c r="G3" s="26" t="str">
        <f>IF(F3="","",_xlfn.XLOOKUP(Accomodation!F3,Prices!A:A,Prices!B:B))</f>
        <v/>
      </c>
      <c r="H3" s="28"/>
      <c r="I3" s="28"/>
      <c r="J3" s="28"/>
      <c r="K3" s="28"/>
      <c r="L3" s="28"/>
      <c r="M3" s="28"/>
      <c r="N3" s="28"/>
      <c r="O3" s="27" t="str">
        <f t="shared" ref="O3:O26" si="0">IF(F3="","",IF(RIGHT(E3,2)="kg",100,0))</f>
        <v/>
      </c>
      <c r="P3" s="27">
        <f>IF(F3="","0",IFERROR(_xlfn.XLOOKUP(TEXT($F3&amp;"_"&amp;$H3,),BackOffice!C:C,BackOffice!D:D),0))+IFERROR(_xlfn.XLOOKUP(TEXT($F3&amp;"_"&amp;$I3,),BackOffice!C:C,BackOffice!D:D),0)+IFERROR(_xlfn.XLOOKUP(TEXT($F3&amp;"_"&amp;$J3,),BackOffice!C:C,BackOffice!D:D),0)++IFERROR(_xlfn.XLOOKUP(TEXT($F3&amp;"_"&amp;$K3,),BackOffice!C:C,BackOffice!D:D),0)++IFERROR(_xlfn.XLOOKUP(TEXT($F3&amp;"_"&amp;$L3,),BackOffice!C:C,BackOffice!D:D),0)+IFERROR(_xlfn.XLOOKUP(TEXT($F3&amp;"_"&amp;$M3,),BackOffice!C:C,BackOffice!D:D),0)++IFERROR(_xlfn.XLOOKUP(TEXT($F3&amp;"_"&amp;$N3,),BackOffice!C:C,BackOffice!D:D),0)</f>
        <v>0</v>
      </c>
    </row>
    <row r="4" spans="1:16">
      <c r="A4" s="24">
        <f>'Travel Information'!A13</f>
        <v>3</v>
      </c>
      <c r="B4" s="24" t="str">
        <f>IF('Travel Information'!B13="","",'Travel Information'!B13)</f>
        <v/>
      </c>
      <c r="C4" s="24" t="str">
        <f>IF('Travel Information'!C13="","",'Travel Information'!C13)</f>
        <v/>
      </c>
      <c r="D4" s="24" t="str">
        <f>IF('Travel Information'!D13="","",'Travel Information'!D13)</f>
        <v/>
      </c>
      <c r="E4" s="24" t="str">
        <f>IF('Travel Information'!E13="","",'Travel Information'!E13)</f>
        <v/>
      </c>
      <c r="F4" s="18"/>
      <c r="G4" s="26" t="str">
        <f>IF(F4="","",_xlfn.XLOOKUP(Accomodation!F4,Prices!A:A,Prices!B:B))</f>
        <v/>
      </c>
      <c r="H4" s="28"/>
      <c r="I4" s="28"/>
      <c r="J4" s="28"/>
      <c r="K4" s="28"/>
      <c r="L4" s="28"/>
      <c r="M4" s="28"/>
      <c r="N4" s="28"/>
      <c r="O4" s="27" t="str">
        <f t="shared" si="0"/>
        <v/>
      </c>
      <c r="P4" s="27">
        <f>IF(F4="","0",IFERROR(_xlfn.XLOOKUP(TEXT($F4&amp;"_"&amp;$H4,),BackOffice!C:C,BackOffice!D:D),0))+IFERROR(_xlfn.XLOOKUP(TEXT($F4&amp;"_"&amp;$I4,),BackOffice!C:C,BackOffice!D:D),0)+IFERROR(_xlfn.XLOOKUP(TEXT($F4&amp;"_"&amp;$J4,),BackOffice!C:C,BackOffice!D:D),0)++IFERROR(_xlfn.XLOOKUP(TEXT($F4&amp;"_"&amp;$K4,),BackOffice!C:C,BackOffice!D:D),0)++IFERROR(_xlfn.XLOOKUP(TEXT($F4&amp;"_"&amp;$L4,),BackOffice!C:C,BackOffice!D:D),0)+IFERROR(_xlfn.XLOOKUP(TEXT($F4&amp;"_"&amp;$M4,),BackOffice!C:C,BackOffice!D:D),0)++IFERROR(_xlfn.XLOOKUP(TEXT($F4&amp;"_"&amp;$N4,),BackOffice!C:C,BackOffice!D:D),0)</f>
        <v>0</v>
      </c>
    </row>
    <row r="5" spans="1:16">
      <c r="A5" s="24">
        <f>'Travel Information'!A14</f>
        <v>4</v>
      </c>
      <c r="B5" s="24" t="str">
        <f>IF('Travel Information'!B14="","",'Travel Information'!B14)</f>
        <v/>
      </c>
      <c r="C5" s="24" t="str">
        <f>IF('Travel Information'!C14="","",'Travel Information'!C14)</f>
        <v/>
      </c>
      <c r="D5" s="24" t="str">
        <f>IF('Travel Information'!D14="","",'Travel Information'!D14)</f>
        <v/>
      </c>
      <c r="E5" s="24" t="str">
        <f>IF('Travel Information'!E14="","",'Travel Information'!E14)</f>
        <v/>
      </c>
      <c r="F5" s="18"/>
      <c r="G5" s="26" t="str">
        <f>IF(F5="","",_xlfn.XLOOKUP(Accomodation!F5,Prices!A:A,Prices!B:B))</f>
        <v/>
      </c>
      <c r="H5" s="28"/>
      <c r="I5" s="28"/>
      <c r="J5" s="28"/>
      <c r="K5" s="28"/>
      <c r="L5" s="28"/>
      <c r="M5" s="28"/>
      <c r="N5" s="28"/>
      <c r="O5" s="27" t="str">
        <f t="shared" si="0"/>
        <v/>
      </c>
      <c r="P5" s="27">
        <f>IF(F5="","0",IFERROR(_xlfn.XLOOKUP(TEXT($F5&amp;"_"&amp;$H5,),BackOffice!C:C,BackOffice!D:D),0))+IFERROR(_xlfn.XLOOKUP(TEXT($F5&amp;"_"&amp;$I5,),BackOffice!C:C,BackOffice!D:D),0)+IFERROR(_xlfn.XLOOKUP(TEXT($F5&amp;"_"&amp;$J5,),BackOffice!C:C,BackOffice!D:D),0)++IFERROR(_xlfn.XLOOKUP(TEXT($F5&amp;"_"&amp;$K5,),BackOffice!C:C,BackOffice!D:D),0)++IFERROR(_xlfn.XLOOKUP(TEXT($F5&amp;"_"&amp;$L5,),BackOffice!C:C,BackOffice!D:D),0)+IFERROR(_xlfn.XLOOKUP(TEXT($F5&amp;"_"&amp;$M5,),BackOffice!C:C,BackOffice!D:D),0)++IFERROR(_xlfn.XLOOKUP(TEXT($F5&amp;"_"&amp;$N5,),BackOffice!C:C,BackOffice!D:D),0)</f>
        <v>0</v>
      </c>
    </row>
    <row r="6" spans="1:16">
      <c r="A6" s="24">
        <f>'Travel Information'!A15</f>
        <v>5</v>
      </c>
      <c r="B6" s="24" t="str">
        <f>IF('Travel Information'!B15="","",'Travel Information'!B15)</f>
        <v/>
      </c>
      <c r="C6" s="24" t="str">
        <f>IF('Travel Information'!C15="","",'Travel Information'!C15)</f>
        <v/>
      </c>
      <c r="D6" s="24" t="str">
        <f>IF('Travel Information'!D15="","",'Travel Information'!D15)</f>
        <v/>
      </c>
      <c r="E6" s="24" t="str">
        <f>IF('Travel Information'!E15="","",'Travel Information'!E15)</f>
        <v/>
      </c>
      <c r="F6" s="18"/>
      <c r="G6" s="26" t="str">
        <f>IF(F6="","",_xlfn.XLOOKUP(Accomodation!F6,Prices!A:A,Prices!B:B))</f>
        <v/>
      </c>
      <c r="H6" s="28"/>
      <c r="I6" s="28"/>
      <c r="J6" s="28"/>
      <c r="K6" s="28"/>
      <c r="L6" s="28"/>
      <c r="M6" s="28"/>
      <c r="N6" s="28"/>
      <c r="O6" s="27" t="str">
        <f t="shared" si="0"/>
        <v/>
      </c>
      <c r="P6" s="27">
        <f>IF(F6="","0",IFERROR(_xlfn.XLOOKUP(TEXT($F6&amp;"_"&amp;$H6,),BackOffice!C:C,BackOffice!D:D),0))+IFERROR(_xlfn.XLOOKUP(TEXT($F6&amp;"_"&amp;$I6,),BackOffice!C:C,BackOffice!D:D),0)+IFERROR(_xlfn.XLOOKUP(TEXT($F6&amp;"_"&amp;$J6,),BackOffice!C:C,BackOffice!D:D),0)++IFERROR(_xlfn.XLOOKUP(TEXT($F6&amp;"_"&amp;$K6,),BackOffice!C:C,BackOffice!D:D),0)++IFERROR(_xlfn.XLOOKUP(TEXT($F6&amp;"_"&amp;$L6,),BackOffice!C:C,BackOffice!D:D),0)+IFERROR(_xlfn.XLOOKUP(TEXT($F6&amp;"_"&amp;$M6,),BackOffice!C:C,BackOffice!D:D),0)++IFERROR(_xlfn.XLOOKUP(TEXT($F6&amp;"_"&amp;$N6,),BackOffice!C:C,BackOffice!D:D),0)</f>
        <v>0</v>
      </c>
    </row>
    <row r="7" spans="1:16">
      <c r="A7" s="24">
        <f>'Travel Information'!A16</f>
        <v>6</v>
      </c>
      <c r="B7" s="24" t="str">
        <f>IF('Travel Information'!B16="","",'Travel Information'!B16)</f>
        <v/>
      </c>
      <c r="C7" s="24" t="str">
        <f>IF('Travel Information'!C16="","",'Travel Information'!C16)</f>
        <v/>
      </c>
      <c r="D7" s="24" t="str">
        <f>IF('Travel Information'!D16="","",'Travel Information'!D16)</f>
        <v/>
      </c>
      <c r="E7" s="24" t="str">
        <f>IF('Travel Information'!E16="","",'Travel Information'!E16)</f>
        <v/>
      </c>
      <c r="F7" s="18"/>
      <c r="G7" s="26" t="str">
        <f>IF(F7="","",_xlfn.XLOOKUP(Accomodation!F7,Prices!A:A,Prices!B:B))</f>
        <v/>
      </c>
      <c r="H7" s="28"/>
      <c r="I7" s="28"/>
      <c r="J7" s="28"/>
      <c r="K7" s="28"/>
      <c r="L7" s="28"/>
      <c r="M7" s="28"/>
      <c r="N7" s="28"/>
      <c r="O7" s="27" t="str">
        <f t="shared" si="0"/>
        <v/>
      </c>
      <c r="P7" s="27">
        <f>IF(F7="","0",IFERROR(_xlfn.XLOOKUP(TEXT($F7&amp;"_"&amp;$H7,),BackOffice!C:C,BackOffice!D:D),0))+IFERROR(_xlfn.XLOOKUP(TEXT($F7&amp;"_"&amp;$I7,),BackOffice!C:C,BackOffice!D:D),0)+IFERROR(_xlfn.XLOOKUP(TEXT($F7&amp;"_"&amp;$J7,),BackOffice!C:C,BackOffice!D:D),0)++IFERROR(_xlfn.XLOOKUP(TEXT($F7&amp;"_"&amp;$K7,),BackOffice!C:C,BackOffice!D:D),0)++IFERROR(_xlfn.XLOOKUP(TEXT($F7&amp;"_"&amp;$L7,),BackOffice!C:C,BackOffice!D:D),0)+IFERROR(_xlfn.XLOOKUP(TEXT($F7&amp;"_"&amp;$M7,),BackOffice!C:C,BackOffice!D:D),0)++IFERROR(_xlfn.XLOOKUP(TEXT($F7&amp;"_"&amp;$N7,),BackOffice!C:C,BackOffice!D:D),0)</f>
        <v>0</v>
      </c>
    </row>
    <row r="8" spans="1:16">
      <c r="A8" s="24">
        <f>'Travel Information'!A17</f>
        <v>7</v>
      </c>
      <c r="B8" s="24" t="str">
        <f>IF('Travel Information'!B17="","",'Travel Information'!B17)</f>
        <v/>
      </c>
      <c r="C8" s="24" t="str">
        <f>IF('Travel Information'!C17="","",'Travel Information'!C17)</f>
        <v/>
      </c>
      <c r="D8" s="24" t="str">
        <f>IF('Travel Information'!D17="","",'Travel Information'!D17)</f>
        <v/>
      </c>
      <c r="E8" s="24" t="str">
        <f>IF('Travel Information'!E17="","",'Travel Information'!E17)</f>
        <v/>
      </c>
      <c r="F8" s="18"/>
      <c r="G8" s="26" t="str">
        <f>IF(F8="","",_xlfn.XLOOKUP(Accomodation!F8,Prices!A:A,Prices!B:B))</f>
        <v/>
      </c>
      <c r="H8" s="28"/>
      <c r="I8" s="28"/>
      <c r="J8" s="28"/>
      <c r="K8" s="28"/>
      <c r="L8" s="28"/>
      <c r="M8" s="28"/>
      <c r="N8" s="28"/>
      <c r="O8" s="27" t="str">
        <f t="shared" si="0"/>
        <v/>
      </c>
      <c r="P8" s="27">
        <f>IF(F8="","0",IFERROR(_xlfn.XLOOKUP(TEXT($F8&amp;"_"&amp;$H8,),BackOffice!C:C,BackOffice!D:D),0))+IFERROR(_xlfn.XLOOKUP(TEXT($F8&amp;"_"&amp;$I8,),BackOffice!C:C,BackOffice!D:D),0)+IFERROR(_xlfn.XLOOKUP(TEXT($F8&amp;"_"&amp;$J8,),BackOffice!C:C,BackOffice!D:D),0)++IFERROR(_xlfn.XLOOKUP(TEXT($F8&amp;"_"&amp;$K8,),BackOffice!C:C,BackOffice!D:D),0)++IFERROR(_xlfn.XLOOKUP(TEXT($F8&amp;"_"&amp;$L8,),BackOffice!C:C,BackOffice!D:D),0)+IFERROR(_xlfn.XLOOKUP(TEXT($F8&amp;"_"&amp;$M8,),BackOffice!C:C,BackOffice!D:D),0)++IFERROR(_xlfn.XLOOKUP(TEXT($F8&amp;"_"&amp;$N8,),BackOffice!C:C,BackOffice!D:D),0)</f>
        <v>0</v>
      </c>
    </row>
    <row r="9" spans="1:16">
      <c r="A9" s="24">
        <f>'Travel Information'!A18</f>
        <v>8</v>
      </c>
      <c r="B9" s="24" t="str">
        <f>IF('Travel Information'!B18="","",'Travel Information'!B18)</f>
        <v/>
      </c>
      <c r="C9" s="24" t="str">
        <f>IF('Travel Information'!C18="","",'Travel Information'!C18)</f>
        <v/>
      </c>
      <c r="D9" s="24" t="str">
        <f>IF('Travel Information'!D18="","",'Travel Information'!D18)</f>
        <v/>
      </c>
      <c r="E9" s="24" t="str">
        <f>IF('Travel Information'!E18="","",'Travel Information'!E18)</f>
        <v/>
      </c>
      <c r="F9" s="18"/>
      <c r="G9" s="26" t="str">
        <f>IF(F9="","",_xlfn.XLOOKUP(Accomodation!F9,Prices!A:A,Prices!B:B))</f>
        <v/>
      </c>
      <c r="H9" s="28"/>
      <c r="I9" s="28"/>
      <c r="J9" s="28"/>
      <c r="K9" s="28"/>
      <c r="L9" s="28"/>
      <c r="M9" s="28"/>
      <c r="N9" s="28"/>
      <c r="O9" s="27" t="str">
        <f t="shared" si="0"/>
        <v/>
      </c>
      <c r="P9" s="27">
        <f>IF(F9="","0",IFERROR(_xlfn.XLOOKUP(TEXT($F9&amp;"_"&amp;$H9,),BackOffice!C:C,BackOffice!D:D),0))+IFERROR(_xlfn.XLOOKUP(TEXT($F9&amp;"_"&amp;$I9,),BackOffice!C:C,BackOffice!D:D),0)+IFERROR(_xlfn.XLOOKUP(TEXT($F9&amp;"_"&amp;$J9,),BackOffice!C:C,BackOffice!D:D),0)++IFERROR(_xlfn.XLOOKUP(TEXT($F9&amp;"_"&amp;$K9,),BackOffice!C:C,BackOffice!D:D),0)++IFERROR(_xlfn.XLOOKUP(TEXT($F9&amp;"_"&amp;$L9,),BackOffice!C:C,BackOffice!D:D),0)+IFERROR(_xlfn.XLOOKUP(TEXT($F9&amp;"_"&amp;$M9,),BackOffice!C:C,BackOffice!D:D),0)++IFERROR(_xlfn.XLOOKUP(TEXT($F9&amp;"_"&amp;$N9,),BackOffice!C:C,BackOffice!D:D),0)</f>
        <v>0</v>
      </c>
    </row>
    <row r="10" spans="1:16">
      <c r="A10" s="24">
        <f>'Travel Information'!A19</f>
        <v>9</v>
      </c>
      <c r="B10" s="24" t="str">
        <f>IF('Travel Information'!B19="","",'Travel Information'!B19)</f>
        <v/>
      </c>
      <c r="C10" s="24" t="str">
        <f>IF('Travel Information'!C19="","",'Travel Information'!C19)</f>
        <v/>
      </c>
      <c r="D10" s="24" t="str">
        <f>IF('Travel Information'!D19="","",'Travel Information'!D19)</f>
        <v/>
      </c>
      <c r="E10" s="24" t="str">
        <f>IF('Travel Information'!E19="","",'Travel Information'!E19)</f>
        <v/>
      </c>
      <c r="F10" s="18"/>
      <c r="G10" s="26" t="str">
        <f>IF(F10="","",_xlfn.XLOOKUP(Accomodation!F10,Prices!A:A,Prices!B:B))</f>
        <v/>
      </c>
      <c r="H10" s="28"/>
      <c r="I10" s="28"/>
      <c r="J10" s="28"/>
      <c r="K10" s="28"/>
      <c r="L10" s="28"/>
      <c r="M10" s="28"/>
      <c r="N10" s="28"/>
      <c r="O10" s="27" t="str">
        <f t="shared" si="0"/>
        <v/>
      </c>
      <c r="P10" s="27">
        <f>IF(F10="","0",IFERROR(_xlfn.XLOOKUP(TEXT($F10&amp;"_"&amp;$H10,),BackOffice!C:C,BackOffice!D:D),0))+IFERROR(_xlfn.XLOOKUP(TEXT($F10&amp;"_"&amp;$I10,),BackOffice!C:C,BackOffice!D:D),0)+IFERROR(_xlfn.XLOOKUP(TEXT($F10&amp;"_"&amp;$J10,),BackOffice!C:C,BackOffice!D:D),0)++IFERROR(_xlfn.XLOOKUP(TEXT($F10&amp;"_"&amp;$K10,),BackOffice!C:C,BackOffice!D:D),0)++IFERROR(_xlfn.XLOOKUP(TEXT($F10&amp;"_"&amp;$L10,),BackOffice!C:C,BackOffice!D:D),0)+IFERROR(_xlfn.XLOOKUP(TEXT($F10&amp;"_"&amp;$M10,),BackOffice!C:C,BackOffice!D:D),0)++IFERROR(_xlfn.XLOOKUP(TEXT($F10&amp;"_"&amp;$N10,),BackOffice!C:C,BackOffice!D:D),0)</f>
        <v>0</v>
      </c>
    </row>
    <row r="11" spans="1:16">
      <c r="A11" s="24">
        <f>'Travel Information'!A20</f>
        <v>10</v>
      </c>
      <c r="B11" s="24" t="str">
        <f>IF('Travel Information'!B20="","",'Travel Information'!B20)</f>
        <v/>
      </c>
      <c r="C11" s="24" t="str">
        <f>IF('Travel Information'!C20="","",'Travel Information'!C20)</f>
        <v/>
      </c>
      <c r="D11" s="24" t="str">
        <f>IF('Travel Information'!D20="","",'Travel Information'!D20)</f>
        <v/>
      </c>
      <c r="E11" s="24" t="str">
        <f>IF('Travel Information'!E20="","",'Travel Information'!E20)</f>
        <v/>
      </c>
      <c r="F11" s="18"/>
      <c r="G11" s="26" t="str">
        <f>IF(F11="","",_xlfn.XLOOKUP(Accomodation!F11,Prices!A:A,Prices!B:B))</f>
        <v/>
      </c>
      <c r="H11" s="28"/>
      <c r="I11" s="28"/>
      <c r="J11" s="28"/>
      <c r="K11" s="28"/>
      <c r="L11" s="28"/>
      <c r="M11" s="28"/>
      <c r="N11" s="28"/>
      <c r="O11" s="27" t="str">
        <f t="shared" si="0"/>
        <v/>
      </c>
      <c r="P11" s="27">
        <f>IF(F11="","0",IFERROR(_xlfn.XLOOKUP(TEXT($F11&amp;"_"&amp;$H11,),BackOffice!C:C,BackOffice!D:D),0))+IFERROR(_xlfn.XLOOKUP(TEXT($F11&amp;"_"&amp;$I11,),BackOffice!C:C,BackOffice!D:D),0)+IFERROR(_xlfn.XLOOKUP(TEXT($F11&amp;"_"&amp;$J11,),BackOffice!C:C,BackOffice!D:D),0)++IFERROR(_xlfn.XLOOKUP(TEXT($F11&amp;"_"&amp;$K11,),BackOffice!C:C,BackOffice!D:D),0)++IFERROR(_xlfn.XLOOKUP(TEXT($F11&amp;"_"&amp;$L11,),BackOffice!C:C,BackOffice!D:D),0)+IFERROR(_xlfn.XLOOKUP(TEXT($F11&amp;"_"&amp;$M11,),BackOffice!C:C,BackOffice!D:D),0)++IFERROR(_xlfn.XLOOKUP(TEXT($F11&amp;"_"&amp;$N11,),BackOffice!C:C,BackOffice!D:D),0)</f>
        <v>0</v>
      </c>
    </row>
    <row r="12" spans="1:16">
      <c r="A12" s="24">
        <f>'Travel Information'!A21</f>
        <v>11</v>
      </c>
      <c r="B12" s="24" t="str">
        <f>IF('Travel Information'!B21="","",'Travel Information'!B21)</f>
        <v/>
      </c>
      <c r="C12" s="24" t="str">
        <f>IF('Travel Information'!C21="","",'Travel Information'!C21)</f>
        <v/>
      </c>
      <c r="D12" s="24" t="str">
        <f>IF('Travel Information'!D21="","",'Travel Information'!D21)</f>
        <v/>
      </c>
      <c r="E12" s="24" t="str">
        <f>IF('Travel Information'!E21="","",'Travel Information'!E21)</f>
        <v/>
      </c>
      <c r="F12" s="18"/>
      <c r="G12" s="26" t="str">
        <f>IF(F12="","",_xlfn.XLOOKUP(Accomodation!F12,Prices!A:A,Prices!B:B))</f>
        <v/>
      </c>
      <c r="H12" s="28"/>
      <c r="I12" s="28"/>
      <c r="J12" s="28"/>
      <c r="K12" s="28"/>
      <c r="L12" s="28"/>
      <c r="M12" s="28"/>
      <c r="N12" s="28"/>
      <c r="O12" s="27" t="str">
        <f t="shared" si="0"/>
        <v/>
      </c>
      <c r="P12" s="27">
        <f>IF(F12="","0",IFERROR(_xlfn.XLOOKUP(TEXT($F12&amp;"_"&amp;$H12,),BackOffice!C:C,BackOffice!D:D),0))+IFERROR(_xlfn.XLOOKUP(TEXT($F12&amp;"_"&amp;$I12,),BackOffice!C:C,BackOffice!D:D),0)+IFERROR(_xlfn.XLOOKUP(TEXT($F12&amp;"_"&amp;$J12,),BackOffice!C:C,BackOffice!D:D),0)++IFERROR(_xlfn.XLOOKUP(TEXT($F12&amp;"_"&amp;$K12,),BackOffice!C:C,BackOffice!D:D),0)++IFERROR(_xlfn.XLOOKUP(TEXT($F12&amp;"_"&amp;$L12,),BackOffice!C:C,BackOffice!D:D),0)+IFERROR(_xlfn.XLOOKUP(TEXT($F12&amp;"_"&amp;$M12,),BackOffice!C:C,BackOffice!D:D),0)++IFERROR(_xlfn.XLOOKUP(TEXT($F12&amp;"_"&amp;$N12,),BackOffice!C:C,BackOffice!D:D),0)</f>
        <v>0</v>
      </c>
    </row>
    <row r="13" spans="1:16">
      <c r="A13" s="24">
        <f>'Travel Information'!A22</f>
        <v>12</v>
      </c>
      <c r="B13" s="24" t="str">
        <f>IF('Travel Information'!B22="","",'Travel Information'!B22)</f>
        <v/>
      </c>
      <c r="C13" s="24" t="str">
        <f>IF('Travel Information'!C22="","",'Travel Information'!C22)</f>
        <v/>
      </c>
      <c r="D13" s="24" t="str">
        <f>IF('Travel Information'!D22="","",'Travel Information'!D22)</f>
        <v/>
      </c>
      <c r="E13" s="24" t="str">
        <f>IF('Travel Information'!E22="","",'Travel Information'!E22)</f>
        <v/>
      </c>
      <c r="F13" s="18"/>
      <c r="G13" s="26" t="str">
        <f>IF(F13="","",_xlfn.XLOOKUP(Accomodation!F13,Prices!A:A,Prices!B:B))</f>
        <v/>
      </c>
      <c r="H13" s="28"/>
      <c r="I13" s="28"/>
      <c r="J13" s="28"/>
      <c r="K13" s="28"/>
      <c r="L13" s="28"/>
      <c r="M13" s="28"/>
      <c r="N13" s="28"/>
      <c r="O13" s="27" t="str">
        <f t="shared" si="0"/>
        <v/>
      </c>
      <c r="P13" s="27">
        <f>IF(F13="","0",IFERROR(_xlfn.XLOOKUP(TEXT($F13&amp;"_"&amp;$H13,),BackOffice!C:C,BackOffice!D:D),0))+IFERROR(_xlfn.XLOOKUP(TEXT($F13&amp;"_"&amp;$I13,),BackOffice!C:C,BackOffice!D:D),0)+IFERROR(_xlfn.XLOOKUP(TEXT($F13&amp;"_"&amp;$J13,),BackOffice!C:C,BackOffice!D:D),0)++IFERROR(_xlfn.XLOOKUP(TEXT($F13&amp;"_"&amp;$K13,),BackOffice!C:C,BackOffice!D:D),0)++IFERROR(_xlfn.XLOOKUP(TEXT($F13&amp;"_"&amp;$L13,),BackOffice!C:C,BackOffice!D:D),0)+IFERROR(_xlfn.XLOOKUP(TEXT($F13&amp;"_"&amp;$M13,),BackOffice!C:C,BackOffice!D:D),0)++IFERROR(_xlfn.XLOOKUP(TEXT($F13&amp;"_"&amp;$N13,),BackOffice!C:C,BackOffice!D:D),0)</f>
        <v>0</v>
      </c>
    </row>
    <row r="14" spans="1:16">
      <c r="A14" s="24">
        <f>'Travel Information'!A23</f>
        <v>13</v>
      </c>
      <c r="B14" s="24" t="str">
        <f>IF('Travel Information'!B23="","",'Travel Information'!B23)</f>
        <v/>
      </c>
      <c r="C14" s="24" t="str">
        <f>IF('Travel Information'!C23="","",'Travel Information'!C23)</f>
        <v/>
      </c>
      <c r="D14" s="24" t="str">
        <f>IF('Travel Information'!D23="","",'Travel Information'!D23)</f>
        <v/>
      </c>
      <c r="E14" s="24" t="str">
        <f>IF('Travel Information'!E23="","",'Travel Information'!E23)</f>
        <v/>
      </c>
      <c r="F14" s="18"/>
      <c r="G14" s="26" t="str">
        <f>IF(F14="","",_xlfn.XLOOKUP(Accomodation!F14,Prices!A:A,Prices!B:B))</f>
        <v/>
      </c>
      <c r="H14" s="28"/>
      <c r="I14" s="28"/>
      <c r="J14" s="28"/>
      <c r="K14" s="28"/>
      <c r="L14" s="28"/>
      <c r="M14" s="28"/>
      <c r="N14" s="28"/>
      <c r="O14" s="27" t="str">
        <f t="shared" si="0"/>
        <v/>
      </c>
      <c r="P14" s="27">
        <f>IF(F14="","0",IFERROR(_xlfn.XLOOKUP(TEXT($F14&amp;"_"&amp;$H14,),BackOffice!C:C,BackOffice!D:D),0))+IFERROR(_xlfn.XLOOKUP(TEXT($F14&amp;"_"&amp;$I14,),BackOffice!C:C,BackOffice!D:D),0)+IFERROR(_xlfn.XLOOKUP(TEXT($F14&amp;"_"&amp;$J14,),BackOffice!C:C,BackOffice!D:D),0)++IFERROR(_xlfn.XLOOKUP(TEXT($F14&amp;"_"&amp;$K14,),BackOffice!C:C,BackOffice!D:D),0)++IFERROR(_xlfn.XLOOKUP(TEXT($F14&amp;"_"&amp;$L14,),BackOffice!C:C,BackOffice!D:D),0)+IFERROR(_xlfn.XLOOKUP(TEXT($F14&amp;"_"&amp;$M14,),BackOffice!C:C,BackOffice!D:D),0)++IFERROR(_xlfn.XLOOKUP(TEXT($F14&amp;"_"&amp;$N14,),BackOffice!C:C,BackOffice!D:D),0)</f>
        <v>0</v>
      </c>
    </row>
    <row r="15" spans="1:16">
      <c r="A15" s="24">
        <f>'Travel Information'!A24</f>
        <v>14</v>
      </c>
      <c r="B15" s="24" t="str">
        <f>IF('Travel Information'!B24="","",'Travel Information'!B24)</f>
        <v/>
      </c>
      <c r="C15" s="24" t="str">
        <f>IF('Travel Information'!C24="","",'Travel Information'!C24)</f>
        <v/>
      </c>
      <c r="D15" s="24" t="str">
        <f>IF('Travel Information'!D24="","",'Travel Information'!D24)</f>
        <v/>
      </c>
      <c r="E15" s="24" t="str">
        <f>IF('Travel Information'!E24="","",'Travel Information'!E24)</f>
        <v/>
      </c>
      <c r="F15" s="18"/>
      <c r="G15" s="26" t="str">
        <f>IF(F15="","",_xlfn.XLOOKUP(Accomodation!F15,Prices!A:A,Prices!B:B))</f>
        <v/>
      </c>
      <c r="H15" s="28"/>
      <c r="I15" s="28"/>
      <c r="J15" s="28"/>
      <c r="K15" s="28"/>
      <c r="L15" s="28"/>
      <c r="M15" s="28"/>
      <c r="N15" s="28"/>
      <c r="O15" s="27" t="str">
        <f t="shared" si="0"/>
        <v/>
      </c>
      <c r="P15" s="27">
        <f>IF(F15="","0",IFERROR(_xlfn.XLOOKUP(TEXT($F15&amp;"_"&amp;$H15,),BackOffice!C:C,BackOffice!D:D),0))+IFERROR(_xlfn.XLOOKUP(TEXT($F15&amp;"_"&amp;$I15,),BackOffice!C:C,BackOffice!D:D),0)+IFERROR(_xlfn.XLOOKUP(TEXT($F15&amp;"_"&amp;$J15,),BackOffice!C:C,BackOffice!D:D),0)++IFERROR(_xlfn.XLOOKUP(TEXT($F15&amp;"_"&amp;$K15,),BackOffice!C:C,BackOffice!D:D),0)++IFERROR(_xlfn.XLOOKUP(TEXT($F15&amp;"_"&amp;$L15,),BackOffice!C:C,BackOffice!D:D),0)+IFERROR(_xlfn.XLOOKUP(TEXT($F15&amp;"_"&amp;$M15,),BackOffice!C:C,BackOffice!D:D),0)++IFERROR(_xlfn.XLOOKUP(TEXT($F15&amp;"_"&amp;$N15,),BackOffice!C:C,BackOffice!D:D),0)</f>
        <v>0</v>
      </c>
    </row>
    <row r="16" spans="1:16">
      <c r="A16" s="24">
        <f>'Travel Information'!A25</f>
        <v>15</v>
      </c>
      <c r="B16" s="24" t="str">
        <f>IF('Travel Information'!B25="","",'Travel Information'!B25)</f>
        <v/>
      </c>
      <c r="C16" s="24" t="str">
        <f>IF('Travel Information'!C25="","",'Travel Information'!C25)</f>
        <v/>
      </c>
      <c r="D16" s="24" t="str">
        <f>IF('Travel Information'!D25="","",'Travel Information'!D25)</f>
        <v/>
      </c>
      <c r="E16" s="24" t="str">
        <f>IF('Travel Information'!E25="","",'Travel Information'!E25)</f>
        <v/>
      </c>
      <c r="F16" s="18"/>
      <c r="G16" s="26" t="str">
        <f>IF(F16="","",_xlfn.XLOOKUP(Accomodation!F16,Prices!A:A,Prices!B:B))</f>
        <v/>
      </c>
      <c r="H16" s="28"/>
      <c r="I16" s="28"/>
      <c r="J16" s="28"/>
      <c r="K16" s="28"/>
      <c r="L16" s="28"/>
      <c r="M16" s="28"/>
      <c r="N16" s="28"/>
      <c r="O16" s="27" t="str">
        <f t="shared" si="0"/>
        <v/>
      </c>
      <c r="P16" s="27">
        <f>IF(F16="","0",IFERROR(_xlfn.XLOOKUP(TEXT($F16&amp;"_"&amp;$H16,),BackOffice!C:C,BackOffice!D:D),0))+IFERROR(_xlfn.XLOOKUP(TEXT($F16&amp;"_"&amp;$I16,),BackOffice!C:C,BackOffice!D:D),0)+IFERROR(_xlfn.XLOOKUP(TEXT($F16&amp;"_"&amp;$J16,),BackOffice!C:C,BackOffice!D:D),0)++IFERROR(_xlfn.XLOOKUP(TEXT($F16&amp;"_"&amp;$K16,),BackOffice!C:C,BackOffice!D:D),0)++IFERROR(_xlfn.XLOOKUP(TEXT($F16&amp;"_"&amp;$L16,),BackOffice!C:C,BackOffice!D:D),0)+IFERROR(_xlfn.XLOOKUP(TEXT($F16&amp;"_"&amp;$M16,),BackOffice!C:C,BackOffice!D:D),0)++IFERROR(_xlfn.XLOOKUP(TEXT($F16&amp;"_"&amp;$N16,),BackOffice!C:C,BackOffice!D:D),0)</f>
        <v>0</v>
      </c>
    </row>
    <row r="17" spans="1:16">
      <c r="A17" s="24">
        <f>'Travel Information'!A26</f>
        <v>16</v>
      </c>
      <c r="B17" s="24" t="str">
        <f>IF('Travel Information'!B26="","",'Travel Information'!B26)</f>
        <v/>
      </c>
      <c r="C17" s="24" t="str">
        <f>IF('Travel Information'!C26="","",'Travel Information'!C26)</f>
        <v/>
      </c>
      <c r="D17" s="24" t="str">
        <f>IF('Travel Information'!D26="","",'Travel Information'!D26)</f>
        <v/>
      </c>
      <c r="E17" s="24" t="str">
        <f>IF('Travel Information'!E26="","",'Travel Information'!E26)</f>
        <v/>
      </c>
      <c r="F17" s="18"/>
      <c r="G17" s="26" t="str">
        <f>IF(F17="","",_xlfn.XLOOKUP(Accomodation!F17,Prices!A:A,Prices!B:B))</f>
        <v/>
      </c>
      <c r="H17" s="28"/>
      <c r="I17" s="28"/>
      <c r="J17" s="28"/>
      <c r="K17" s="28"/>
      <c r="L17" s="28"/>
      <c r="M17" s="28"/>
      <c r="N17" s="28"/>
      <c r="O17" s="27" t="str">
        <f t="shared" si="0"/>
        <v/>
      </c>
      <c r="P17" s="27">
        <f>IF(F17="","0",IFERROR(_xlfn.XLOOKUP(TEXT($F17&amp;"_"&amp;$H17,),BackOffice!C:C,BackOffice!D:D),0))+IFERROR(_xlfn.XLOOKUP(TEXT($F17&amp;"_"&amp;$I17,),BackOffice!C:C,BackOffice!D:D),0)+IFERROR(_xlfn.XLOOKUP(TEXT($F17&amp;"_"&amp;$J17,),BackOffice!C:C,BackOffice!D:D),0)++IFERROR(_xlfn.XLOOKUP(TEXT($F17&amp;"_"&amp;$K17,),BackOffice!C:C,BackOffice!D:D),0)++IFERROR(_xlfn.XLOOKUP(TEXT($F17&amp;"_"&amp;$L17,),BackOffice!C:C,BackOffice!D:D),0)+IFERROR(_xlfn.XLOOKUP(TEXT($F17&amp;"_"&amp;$M17,),BackOffice!C:C,BackOffice!D:D),0)++IFERROR(_xlfn.XLOOKUP(TEXT($F17&amp;"_"&amp;$N17,),BackOffice!C:C,BackOffice!D:D),0)</f>
        <v>0</v>
      </c>
    </row>
    <row r="18" spans="1:16">
      <c r="A18" s="24">
        <f>'Travel Information'!A27</f>
        <v>17</v>
      </c>
      <c r="B18" s="24" t="str">
        <f>IF('Travel Information'!B27="","",'Travel Information'!B27)</f>
        <v/>
      </c>
      <c r="C18" s="24" t="str">
        <f>IF('Travel Information'!C27="","",'Travel Information'!C27)</f>
        <v/>
      </c>
      <c r="D18" s="24" t="str">
        <f>IF('Travel Information'!D27="","",'Travel Information'!D27)</f>
        <v/>
      </c>
      <c r="E18" s="24" t="str">
        <f>IF('Travel Information'!E27="","",'Travel Information'!E27)</f>
        <v/>
      </c>
      <c r="F18" s="18"/>
      <c r="G18" s="26" t="str">
        <f>IF(F18="","",_xlfn.XLOOKUP(Accomodation!F18,Prices!A:A,Prices!B:B))</f>
        <v/>
      </c>
      <c r="H18" s="28"/>
      <c r="I18" s="28"/>
      <c r="J18" s="28"/>
      <c r="K18" s="28"/>
      <c r="L18" s="28"/>
      <c r="M18" s="28"/>
      <c r="N18" s="28"/>
      <c r="O18" s="27" t="str">
        <f t="shared" si="0"/>
        <v/>
      </c>
      <c r="P18" s="27">
        <f>IF(F18="","0",IFERROR(_xlfn.XLOOKUP(TEXT($F18&amp;"_"&amp;$H18,),BackOffice!C:C,BackOffice!D:D),0))+IFERROR(_xlfn.XLOOKUP(TEXT($F18&amp;"_"&amp;$I18,),BackOffice!C:C,BackOffice!D:D),0)+IFERROR(_xlfn.XLOOKUP(TEXT($F18&amp;"_"&amp;$J18,),BackOffice!C:C,BackOffice!D:D),0)++IFERROR(_xlfn.XLOOKUP(TEXT($F18&amp;"_"&amp;$K18,),BackOffice!C:C,BackOffice!D:D),0)++IFERROR(_xlfn.XLOOKUP(TEXT($F18&amp;"_"&amp;$L18,),BackOffice!C:C,BackOffice!D:D),0)+IFERROR(_xlfn.XLOOKUP(TEXT($F18&amp;"_"&amp;$M18,),BackOffice!C:C,BackOffice!D:D),0)++IFERROR(_xlfn.XLOOKUP(TEXT($F18&amp;"_"&amp;$N18,),BackOffice!C:C,BackOffice!D:D),0)</f>
        <v>0</v>
      </c>
    </row>
    <row r="19" spans="1:16">
      <c r="A19" s="24">
        <f>'Travel Information'!A28</f>
        <v>18</v>
      </c>
      <c r="B19" s="24" t="str">
        <f>IF('Travel Information'!B28="","",'Travel Information'!B28)</f>
        <v/>
      </c>
      <c r="C19" s="24" t="str">
        <f>IF('Travel Information'!C28="","",'Travel Information'!C28)</f>
        <v/>
      </c>
      <c r="D19" s="24" t="str">
        <f>IF('Travel Information'!D28="","",'Travel Information'!D28)</f>
        <v/>
      </c>
      <c r="E19" s="24" t="str">
        <f>IF('Travel Information'!E28="","",'Travel Information'!E28)</f>
        <v/>
      </c>
      <c r="F19" s="18"/>
      <c r="G19" s="26" t="str">
        <f>IF(F19="","",_xlfn.XLOOKUP(Accomodation!F19,Prices!A:A,Prices!B:B))</f>
        <v/>
      </c>
      <c r="H19" s="28"/>
      <c r="I19" s="28"/>
      <c r="J19" s="28"/>
      <c r="K19" s="28"/>
      <c r="L19" s="28"/>
      <c r="M19" s="28"/>
      <c r="N19" s="28"/>
      <c r="O19" s="27" t="str">
        <f t="shared" si="0"/>
        <v/>
      </c>
      <c r="P19" s="27">
        <f>IF(F19="","0",IFERROR(_xlfn.XLOOKUP(TEXT($F19&amp;"_"&amp;$H19,),BackOffice!C:C,BackOffice!D:D),0))+IFERROR(_xlfn.XLOOKUP(TEXT($F19&amp;"_"&amp;$I19,),BackOffice!C:C,BackOffice!D:D),0)+IFERROR(_xlfn.XLOOKUP(TEXT($F19&amp;"_"&amp;$J19,),BackOffice!C:C,BackOffice!D:D),0)++IFERROR(_xlfn.XLOOKUP(TEXT($F19&amp;"_"&amp;$K19,),BackOffice!C:C,BackOffice!D:D),0)++IFERROR(_xlfn.XLOOKUP(TEXT($F19&amp;"_"&amp;$L19,),BackOffice!C:C,BackOffice!D:D),0)+IFERROR(_xlfn.XLOOKUP(TEXT($F19&amp;"_"&amp;$M19,),BackOffice!C:C,BackOffice!D:D),0)++IFERROR(_xlfn.XLOOKUP(TEXT($F19&amp;"_"&amp;$N19,),BackOffice!C:C,BackOffice!D:D),0)</f>
        <v>0</v>
      </c>
    </row>
    <row r="20" spans="1:16">
      <c r="A20" s="24">
        <f>'Travel Information'!A29</f>
        <v>19</v>
      </c>
      <c r="B20" s="24" t="str">
        <f>IF('Travel Information'!B29="","",'Travel Information'!B29)</f>
        <v/>
      </c>
      <c r="C20" s="24" t="str">
        <f>IF('Travel Information'!C29="","",'Travel Information'!C29)</f>
        <v/>
      </c>
      <c r="D20" s="24" t="str">
        <f>IF('Travel Information'!D29="","",'Travel Information'!D29)</f>
        <v/>
      </c>
      <c r="E20" s="24" t="str">
        <f>IF('Travel Information'!E29="","",'Travel Information'!E29)</f>
        <v/>
      </c>
      <c r="F20" s="18"/>
      <c r="G20" s="26" t="str">
        <f>IF(F20="","",_xlfn.XLOOKUP(Accomodation!F20,Prices!A:A,Prices!B:B))</f>
        <v/>
      </c>
      <c r="H20" s="28"/>
      <c r="I20" s="28"/>
      <c r="J20" s="28"/>
      <c r="K20" s="28"/>
      <c r="L20" s="28"/>
      <c r="M20" s="28"/>
      <c r="N20" s="28"/>
      <c r="O20" s="27" t="str">
        <f t="shared" si="0"/>
        <v/>
      </c>
      <c r="P20" s="27">
        <f>IF(F20="","0",IFERROR(_xlfn.XLOOKUP(TEXT($F20&amp;"_"&amp;$H20,),BackOffice!C:C,BackOffice!D:D),0))+IFERROR(_xlfn.XLOOKUP(TEXT($F20&amp;"_"&amp;$I20,),BackOffice!C:C,BackOffice!D:D),0)+IFERROR(_xlfn.XLOOKUP(TEXT($F20&amp;"_"&amp;$J20,),BackOffice!C:C,BackOffice!D:D),0)++IFERROR(_xlfn.XLOOKUP(TEXT($F20&amp;"_"&amp;$K20,),BackOffice!C:C,BackOffice!D:D),0)++IFERROR(_xlfn.XLOOKUP(TEXT($F20&amp;"_"&amp;$L20,),BackOffice!C:C,BackOffice!D:D),0)+IFERROR(_xlfn.XLOOKUP(TEXT($F20&amp;"_"&amp;$M20,),BackOffice!C:C,BackOffice!D:D),0)++IFERROR(_xlfn.XLOOKUP(TEXT($F20&amp;"_"&amp;$N20,),BackOffice!C:C,BackOffice!D:D),0)</f>
        <v>0</v>
      </c>
    </row>
    <row r="21" spans="1:16">
      <c r="A21" s="24">
        <f>'Travel Information'!A30</f>
        <v>20</v>
      </c>
      <c r="B21" s="24" t="str">
        <f>IF('Travel Information'!B30="","",'Travel Information'!B30)</f>
        <v/>
      </c>
      <c r="C21" s="24" t="str">
        <f>IF('Travel Information'!C30="","",'Travel Information'!C30)</f>
        <v/>
      </c>
      <c r="D21" s="24" t="str">
        <f>IF('Travel Information'!D30="","",'Travel Information'!D30)</f>
        <v/>
      </c>
      <c r="E21" s="24" t="str">
        <f>IF('Travel Information'!E30="","",'Travel Information'!E30)</f>
        <v/>
      </c>
      <c r="F21" s="18"/>
      <c r="G21" s="26" t="str">
        <f>IF(F21="","",_xlfn.XLOOKUP(Accomodation!F21,Prices!A:A,Prices!B:B))</f>
        <v/>
      </c>
      <c r="H21" s="28"/>
      <c r="I21" s="28"/>
      <c r="J21" s="28"/>
      <c r="K21" s="28"/>
      <c r="L21" s="28"/>
      <c r="M21" s="28"/>
      <c r="N21" s="28"/>
      <c r="O21" s="27" t="str">
        <f t="shared" si="0"/>
        <v/>
      </c>
      <c r="P21" s="27">
        <f>IF(F21="","0",IFERROR(_xlfn.XLOOKUP(TEXT($F21&amp;"_"&amp;$H21,),BackOffice!C:C,BackOffice!D:D),0))+IFERROR(_xlfn.XLOOKUP(TEXT($F21&amp;"_"&amp;$I21,),BackOffice!C:C,BackOffice!D:D),0)+IFERROR(_xlfn.XLOOKUP(TEXT($F21&amp;"_"&amp;$J21,),BackOffice!C:C,BackOffice!D:D),0)++IFERROR(_xlfn.XLOOKUP(TEXT($F21&amp;"_"&amp;$K21,),BackOffice!C:C,BackOffice!D:D),0)++IFERROR(_xlfn.XLOOKUP(TEXT($F21&amp;"_"&amp;$L21,),BackOffice!C:C,BackOffice!D:D),0)+IFERROR(_xlfn.XLOOKUP(TEXT($F21&amp;"_"&amp;$M21,),BackOffice!C:C,BackOffice!D:D),0)++IFERROR(_xlfn.XLOOKUP(TEXT($F21&amp;"_"&amp;$N21,),BackOffice!C:C,BackOffice!D:D),0)</f>
        <v>0</v>
      </c>
    </row>
    <row r="22" spans="1:16">
      <c r="A22" s="24">
        <f>'Travel Information'!A31</f>
        <v>21</v>
      </c>
      <c r="B22" s="24" t="str">
        <f>IF('Travel Information'!B31="","",'Travel Information'!B31)</f>
        <v/>
      </c>
      <c r="C22" s="24" t="str">
        <f>IF('Travel Information'!C31="","",'Travel Information'!C31)</f>
        <v/>
      </c>
      <c r="D22" s="24" t="str">
        <f>IF('Travel Information'!D31="","",'Travel Information'!D31)</f>
        <v/>
      </c>
      <c r="E22" s="24" t="str">
        <f>IF('Travel Information'!E31="","",'Travel Information'!E31)</f>
        <v/>
      </c>
      <c r="F22" s="18"/>
      <c r="G22" s="26" t="str">
        <f>IF(F22="","",_xlfn.XLOOKUP(Accomodation!F22,Prices!A:A,Prices!B:B))</f>
        <v/>
      </c>
      <c r="H22" s="28"/>
      <c r="I22" s="28"/>
      <c r="J22" s="28"/>
      <c r="K22" s="28"/>
      <c r="L22" s="28"/>
      <c r="M22" s="28"/>
      <c r="N22" s="28"/>
      <c r="O22" s="27" t="str">
        <f t="shared" si="0"/>
        <v/>
      </c>
      <c r="P22" s="27">
        <f>IF(F22="","0",IFERROR(_xlfn.XLOOKUP(TEXT($F22&amp;"_"&amp;$H22,),BackOffice!C:C,BackOffice!D:D),0))+IFERROR(_xlfn.XLOOKUP(TEXT($F22&amp;"_"&amp;$I22,),BackOffice!C:C,BackOffice!D:D),0)+IFERROR(_xlfn.XLOOKUP(TEXT($F22&amp;"_"&amp;$J22,),BackOffice!C:C,BackOffice!D:D),0)++IFERROR(_xlfn.XLOOKUP(TEXT($F22&amp;"_"&amp;$K22,),BackOffice!C:C,BackOffice!D:D),0)++IFERROR(_xlfn.XLOOKUP(TEXT($F22&amp;"_"&amp;$L22,),BackOffice!C:C,BackOffice!D:D),0)+IFERROR(_xlfn.XLOOKUP(TEXT($F22&amp;"_"&amp;$M22,),BackOffice!C:C,BackOffice!D:D),0)++IFERROR(_xlfn.XLOOKUP(TEXT($F22&amp;"_"&amp;$N22,),BackOffice!C:C,BackOffice!D:D),0)</f>
        <v>0</v>
      </c>
    </row>
    <row r="23" spans="1:16">
      <c r="A23" s="24">
        <f>'Travel Information'!A32</f>
        <v>22</v>
      </c>
      <c r="B23" s="24" t="str">
        <f>IF('Travel Information'!B32="","",'Travel Information'!B32)</f>
        <v/>
      </c>
      <c r="C23" s="24" t="str">
        <f>IF('Travel Information'!C32="","",'Travel Information'!C32)</f>
        <v/>
      </c>
      <c r="D23" s="24" t="str">
        <f>IF('Travel Information'!D32="","",'Travel Information'!D32)</f>
        <v/>
      </c>
      <c r="E23" s="24" t="str">
        <f>IF('Travel Information'!E32="","",'Travel Information'!E32)</f>
        <v/>
      </c>
      <c r="F23" s="18"/>
      <c r="G23" s="26" t="str">
        <f>IF(F23="","",_xlfn.XLOOKUP(Accomodation!F23,Prices!A:A,Prices!B:B))</f>
        <v/>
      </c>
      <c r="H23" s="28"/>
      <c r="I23" s="28"/>
      <c r="J23" s="28"/>
      <c r="K23" s="28"/>
      <c r="L23" s="28"/>
      <c r="M23" s="28"/>
      <c r="N23" s="28"/>
      <c r="O23" s="27" t="str">
        <f t="shared" si="0"/>
        <v/>
      </c>
      <c r="P23" s="27">
        <f>IF(F23="","0",IFERROR(_xlfn.XLOOKUP(TEXT($F23&amp;"_"&amp;$H23,),BackOffice!C:C,BackOffice!D:D),0))+IFERROR(_xlfn.XLOOKUP(TEXT($F23&amp;"_"&amp;$I23,),BackOffice!C:C,BackOffice!D:D),0)+IFERROR(_xlfn.XLOOKUP(TEXT($F23&amp;"_"&amp;$J23,),BackOffice!C:C,BackOffice!D:D),0)++IFERROR(_xlfn.XLOOKUP(TEXT($F23&amp;"_"&amp;$K23,),BackOffice!C:C,BackOffice!D:D),0)++IFERROR(_xlfn.XLOOKUP(TEXT($F23&amp;"_"&amp;$L23,),BackOffice!C:C,BackOffice!D:D),0)+IFERROR(_xlfn.XLOOKUP(TEXT($F23&amp;"_"&amp;$M23,),BackOffice!C:C,BackOffice!D:D),0)++IFERROR(_xlfn.XLOOKUP(TEXT($F23&amp;"_"&amp;$N23,),BackOffice!C:C,BackOffice!D:D),0)</f>
        <v>0</v>
      </c>
    </row>
    <row r="24" spans="1:16">
      <c r="A24" s="24">
        <f>'Travel Information'!A33</f>
        <v>23</v>
      </c>
      <c r="B24" s="24" t="str">
        <f>IF('Travel Information'!B33="","",'Travel Information'!B33)</f>
        <v/>
      </c>
      <c r="C24" s="24" t="str">
        <f>IF('Travel Information'!C33="","",'Travel Information'!C33)</f>
        <v/>
      </c>
      <c r="D24" s="24" t="str">
        <f>IF('Travel Information'!D33="","",'Travel Information'!D33)</f>
        <v/>
      </c>
      <c r="E24" s="24" t="str">
        <f>IF('Travel Information'!E33="","",'Travel Information'!E33)</f>
        <v/>
      </c>
      <c r="F24" s="18"/>
      <c r="G24" s="26" t="str">
        <f>IF(F24="","",_xlfn.XLOOKUP(Accomodation!F24,Prices!A:A,Prices!B:B))</f>
        <v/>
      </c>
      <c r="H24" s="28"/>
      <c r="I24" s="28"/>
      <c r="J24" s="28"/>
      <c r="K24" s="28"/>
      <c r="L24" s="28"/>
      <c r="M24" s="28"/>
      <c r="N24" s="28"/>
      <c r="O24" s="27" t="str">
        <f t="shared" si="0"/>
        <v/>
      </c>
      <c r="P24" s="27">
        <f>IF(F24="","0",IFERROR(_xlfn.XLOOKUP(TEXT($F24&amp;"_"&amp;$H24,),BackOffice!C:C,BackOffice!D:D),0))+IFERROR(_xlfn.XLOOKUP(TEXT($F24&amp;"_"&amp;$I24,),BackOffice!C:C,BackOffice!D:D),0)+IFERROR(_xlfn.XLOOKUP(TEXT($F24&amp;"_"&amp;$J24,),BackOffice!C:C,BackOffice!D:D),0)++IFERROR(_xlfn.XLOOKUP(TEXT($F24&amp;"_"&amp;$K24,),BackOffice!C:C,BackOffice!D:D),0)++IFERROR(_xlfn.XLOOKUP(TEXT($F24&amp;"_"&amp;$L24,),BackOffice!C:C,BackOffice!D:D),0)+IFERROR(_xlfn.XLOOKUP(TEXT($F24&amp;"_"&amp;$M24,),BackOffice!C:C,BackOffice!D:D),0)++IFERROR(_xlfn.XLOOKUP(TEXT($F24&amp;"_"&amp;$N24,),BackOffice!C:C,BackOffice!D:D),0)</f>
        <v>0</v>
      </c>
    </row>
    <row r="25" spans="1:16">
      <c r="A25" s="24">
        <f>'Travel Information'!A34</f>
        <v>24</v>
      </c>
      <c r="B25" s="24" t="str">
        <f>IF('Travel Information'!B34="","",'Travel Information'!B34)</f>
        <v/>
      </c>
      <c r="C25" s="24" t="str">
        <f>IF('Travel Information'!C34="","",'Travel Information'!C34)</f>
        <v/>
      </c>
      <c r="D25" s="24" t="str">
        <f>IF('Travel Information'!D34="","",'Travel Information'!D34)</f>
        <v/>
      </c>
      <c r="E25" s="24" t="str">
        <f>IF('Travel Information'!E34="","",'Travel Information'!E34)</f>
        <v/>
      </c>
      <c r="F25" s="18"/>
      <c r="G25" s="26" t="str">
        <f>IF(F25="","",_xlfn.XLOOKUP(Accomodation!F25,Prices!A:A,Prices!B:B))</f>
        <v/>
      </c>
      <c r="H25" s="28"/>
      <c r="I25" s="28"/>
      <c r="J25" s="28"/>
      <c r="K25" s="28"/>
      <c r="L25" s="28"/>
      <c r="M25" s="28"/>
      <c r="N25" s="28"/>
      <c r="O25" s="27" t="str">
        <f t="shared" si="0"/>
        <v/>
      </c>
      <c r="P25" s="27">
        <f>IF(F25="","0",IFERROR(_xlfn.XLOOKUP(TEXT($F25&amp;"_"&amp;$H25,),BackOffice!C:C,BackOffice!D:D),0))+IFERROR(_xlfn.XLOOKUP(TEXT($F25&amp;"_"&amp;$I25,),BackOffice!C:C,BackOffice!D:D),0)+IFERROR(_xlfn.XLOOKUP(TEXT($F25&amp;"_"&amp;$J25,),BackOffice!C:C,BackOffice!D:D),0)++IFERROR(_xlfn.XLOOKUP(TEXT($F25&amp;"_"&amp;$K25,),BackOffice!C:C,BackOffice!D:D),0)++IFERROR(_xlfn.XLOOKUP(TEXT($F25&amp;"_"&amp;$L25,),BackOffice!C:C,BackOffice!D:D),0)+IFERROR(_xlfn.XLOOKUP(TEXT($F25&amp;"_"&amp;$M25,),BackOffice!C:C,BackOffice!D:D),0)++IFERROR(_xlfn.XLOOKUP(TEXT($F25&amp;"_"&amp;$N25,),BackOffice!C:C,BackOffice!D:D),0)</f>
        <v>0</v>
      </c>
    </row>
    <row r="26" spans="1:16">
      <c r="A26" s="24">
        <f>'Travel Information'!A35</f>
        <v>25</v>
      </c>
      <c r="B26" s="24" t="str">
        <f>IF('Travel Information'!B35="","",'Travel Information'!B35)</f>
        <v/>
      </c>
      <c r="C26" s="24" t="str">
        <f>IF('Travel Information'!C35="","",'Travel Information'!C35)</f>
        <v/>
      </c>
      <c r="D26" s="24" t="str">
        <f>IF('Travel Information'!D35="","",'Travel Information'!D35)</f>
        <v/>
      </c>
      <c r="E26" s="24" t="str">
        <f>IF('Travel Information'!E35="","",'Travel Information'!E35)</f>
        <v/>
      </c>
      <c r="F26" s="18"/>
      <c r="G26" s="26" t="str">
        <f>IF(F26="","",_xlfn.XLOOKUP(Accomodation!F26,Prices!A:A,Prices!B:B))</f>
        <v/>
      </c>
      <c r="H26" s="28"/>
      <c r="I26" s="28"/>
      <c r="J26" s="28"/>
      <c r="K26" s="28"/>
      <c r="L26" s="28"/>
      <c r="M26" s="28"/>
      <c r="N26" s="28"/>
      <c r="O26" s="27" t="str">
        <f t="shared" si="0"/>
        <v/>
      </c>
      <c r="P26" s="27">
        <f>IF(F26="","0",IFERROR(_xlfn.XLOOKUP(TEXT($F26&amp;"_"&amp;$H26,),BackOffice!C:C,BackOffice!D:D),0))+IFERROR(_xlfn.XLOOKUP(TEXT($F26&amp;"_"&amp;$I26,),BackOffice!C:C,BackOffice!D:D),0)+IFERROR(_xlfn.XLOOKUP(TEXT($F26&amp;"_"&amp;$J26,),BackOffice!C:C,BackOffice!D:D),0)++IFERROR(_xlfn.XLOOKUP(TEXT($F26&amp;"_"&amp;$K26,),BackOffice!C:C,BackOffice!D:D),0)++IFERROR(_xlfn.XLOOKUP(TEXT($F26&amp;"_"&amp;$L26,),BackOffice!C:C,BackOffice!D:D),0)+IFERROR(_xlfn.XLOOKUP(TEXT($F26&amp;"_"&amp;$M26,),BackOffice!C:C,BackOffice!D:D),0)++IFERROR(_xlfn.XLOOKUP(TEXT($F26&amp;"_"&amp;$N26,),BackOffice!C:C,BackOffice!D:D),0)</f>
        <v>0</v>
      </c>
    </row>
    <row r="27" spans="1:16">
      <c r="O27" t="s">
        <v>54</v>
      </c>
      <c r="P27" s="31">
        <f>SUM(P2:P26)</f>
        <v>0</v>
      </c>
    </row>
  </sheetData>
  <sheetProtection algorithmName="SHA-512" hashValue="lT2OYqWwBsl6CYwslhk7EZgNvvfQIliS9z2eFmLInIAbaowBJWR0mVa40UITEifcsxL7aNHgSIpb/p9m8FvRIw==" saltValue="FK+5xTc48v4gQAZen7FJPw==" spinCount="100000" sheet="1" selectLockedCells="1"/>
  <conditionalFormatting sqref="H2:N26">
    <cfRule type="expression" dxfId="3" priority="1">
      <formula>AND($F2="Mercure Chisinau",H2="Triple")</formula>
    </cfRule>
  </conditionalFormatting>
  <dataValidations count="2">
    <dataValidation type="list" allowBlank="1" showInputMessage="1" showErrorMessage="1" sqref="F2:F26" xr:uid="{FD947A31-C440-4E68-A7CA-F6159BF11FF9}">
      <formula1>"Bristol Central Park,Institute Muncii,Joly Alon Hotel ,Mercure Chisinau"</formula1>
    </dataValidation>
    <dataValidation type="list" allowBlank="1" showInputMessage="1" showErrorMessage="1" sqref="H2:N26" xr:uid="{2F3FD182-FF91-46D6-902B-234400B2A5D0}">
      <formula1>"Single,Double,Triple"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B254C-EAE9-4856-BB50-91307CF2268E}">
  <dimension ref="A1:Q27"/>
  <sheetViews>
    <sheetView zoomScale="85" zoomScaleNormal="85" workbookViewId="0">
      <selection activeCell="H2" sqref="H2:M2"/>
    </sheetView>
  </sheetViews>
  <sheetFormatPr defaultColWidth="0" defaultRowHeight="14.45" customHeight="1" zeroHeight="1"/>
  <cols>
    <col min="1" max="2" width="8.625" customWidth="1"/>
    <col min="3" max="3" width="11.375" customWidth="1"/>
    <col min="4" max="4" width="8.625" customWidth="1"/>
    <col min="5" max="5" width="25.5" bestFit="1" customWidth="1"/>
    <col min="6" max="6" width="23.5" customWidth="1"/>
    <col min="7" max="7" width="8.625" customWidth="1"/>
    <col min="8" max="14" width="11.625" customWidth="1"/>
    <col min="15" max="15" width="10.5" bestFit="1" customWidth="1"/>
    <col min="16" max="17" width="0" hidden="1" customWidth="1"/>
    <col min="18" max="16384" width="8.625" hidden="1"/>
  </cols>
  <sheetData>
    <row r="1" spans="1:15" ht="45">
      <c r="A1" s="19" t="s">
        <v>0</v>
      </c>
      <c r="B1" s="20" t="s">
        <v>45</v>
      </c>
      <c r="C1" s="20" t="s">
        <v>1</v>
      </c>
      <c r="D1" s="20" t="s">
        <v>2</v>
      </c>
      <c r="E1" s="20" t="s">
        <v>3</v>
      </c>
      <c r="F1" s="21" t="s">
        <v>27</v>
      </c>
      <c r="G1" s="21" t="s">
        <v>46</v>
      </c>
      <c r="H1" s="22">
        <v>45957</v>
      </c>
      <c r="I1" s="22">
        <v>45958</v>
      </c>
      <c r="J1" s="22">
        <v>45959</v>
      </c>
      <c r="K1" s="22">
        <v>45960</v>
      </c>
      <c r="L1" s="22">
        <v>45961</v>
      </c>
      <c r="M1" s="22">
        <v>45962</v>
      </c>
      <c r="N1" s="23">
        <v>45963</v>
      </c>
      <c r="O1" s="23" t="s">
        <v>50</v>
      </c>
    </row>
    <row r="2" spans="1:15" ht="14.25">
      <c r="A2" s="24">
        <f>'Travel Information'!A11</f>
        <v>1</v>
      </c>
      <c r="B2" s="24" t="str">
        <f>IF('Travel Information'!B11="","",'Travel Information'!B11)</f>
        <v/>
      </c>
      <c r="C2" s="24" t="str">
        <f>IF('Travel Information'!C11="","",'Travel Information'!C11)</f>
        <v/>
      </c>
      <c r="D2" s="24" t="str">
        <f>IF('Travel Information'!D11="","",'Travel Information'!D11)</f>
        <v/>
      </c>
      <c r="E2" s="24" t="str">
        <f>IF('Travel Information'!E11="","",'Travel Information'!E11)</f>
        <v/>
      </c>
      <c r="F2" s="25" t="str">
        <f>IF(Accomodation!F2="","",Accomodation!F2)</f>
        <v/>
      </c>
      <c r="G2" s="26" t="str">
        <f>IF(F2="","",_xlfn.XLOOKUP(Lunch!F2,Prices!A:A,Prices!B:B))</f>
        <v/>
      </c>
      <c r="H2" s="28"/>
      <c r="I2" s="28"/>
      <c r="J2" s="28"/>
      <c r="K2" s="28"/>
      <c r="L2" s="28"/>
      <c r="M2" s="28"/>
      <c r="N2" s="28"/>
      <c r="O2" s="27">
        <f>IF(F2="","0",IFERROR(_xlfn.XLOOKUP(TEXT($F2&amp;"_Meal"&amp;$H2,),BackOffice!H:H,BackOffice!I:I),0))+IFERROR(_xlfn.XLOOKUP(TEXT($F2&amp;"_Meal"&amp;$I2,),BackOffice!H:H,BackOffice!I:I),0)+IFERROR(_xlfn.XLOOKUP(TEXT($F2&amp;"_Meal"&amp;$J2,),BackOffice!H:H,BackOffice!I:I),0)+IFERROR(_xlfn.XLOOKUP(TEXT($F2&amp;"_Meal"&amp;$K2,),BackOffice!H:H,BackOffice!I:I),0)++IFERROR(_xlfn.XLOOKUP(TEXT($F2&amp;"_Meal"&amp;$L2,),BackOffice!H:H,BackOffice!I:I),0)+IFERROR(_xlfn.XLOOKUP(TEXT($F2&amp;"_Meal"&amp;$M2,),BackOffice!H:H,BackOffice!I:I),0)++IFERROR(_xlfn.XLOOKUP(TEXT($F2&amp;"_Meal"&amp;$N2,),BackOffice!H:H,BackOffice!I:I),0)</f>
        <v>0</v>
      </c>
    </row>
    <row r="3" spans="1:15" ht="14.25">
      <c r="A3" s="24">
        <f>'Travel Information'!A12</f>
        <v>2</v>
      </c>
      <c r="B3" s="24" t="str">
        <f>IF('Travel Information'!B12="","",'Travel Information'!B12)</f>
        <v/>
      </c>
      <c r="C3" s="24" t="str">
        <f>IF('Travel Information'!C12="","",'Travel Information'!C12)</f>
        <v/>
      </c>
      <c r="D3" s="24" t="str">
        <f>IF('Travel Information'!D12="","",'Travel Information'!D12)</f>
        <v/>
      </c>
      <c r="E3" s="24" t="str">
        <f>IF('Travel Information'!E12="","",'Travel Information'!E12)</f>
        <v/>
      </c>
      <c r="F3" s="25" t="str">
        <f>IF(Accomodation!F3="","",Accomodation!F3)</f>
        <v/>
      </c>
      <c r="G3" s="26" t="str">
        <f>IF(F3="","",_xlfn.XLOOKUP(Lunch!F3,Prices!A:A,Prices!B:B))</f>
        <v/>
      </c>
      <c r="H3" s="28"/>
      <c r="I3" s="28"/>
      <c r="J3" s="28"/>
      <c r="K3" s="28"/>
      <c r="L3" s="28"/>
      <c r="M3" s="28"/>
      <c r="N3" s="28"/>
      <c r="O3" s="27">
        <f>IF(F3="","0",IFERROR(_xlfn.XLOOKUP(TEXT($F3&amp;"_Meal"&amp;$H3,),BackOffice!H:H,BackOffice!I:I),0))+IFERROR(_xlfn.XLOOKUP(TEXT($F3&amp;"_Meal"&amp;$I3,),BackOffice!H:H,BackOffice!I:I),0)+IFERROR(_xlfn.XLOOKUP(TEXT($F3&amp;"_Meal"&amp;$J3,),BackOffice!H:H,BackOffice!I:I),0)+IFERROR(_xlfn.XLOOKUP(TEXT($F3&amp;"_Meal"&amp;$K3,),BackOffice!H:H,BackOffice!I:I),0)++IFERROR(_xlfn.XLOOKUP(TEXT($F3&amp;"_Meal"&amp;$L3,),BackOffice!H:H,BackOffice!I:I),0)+IFERROR(_xlfn.XLOOKUP(TEXT($F3&amp;"_Meal"&amp;$M3,),BackOffice!H:H,BackOffice!I:I),0)++IFERROR(_xlfn.XLOOKUP(TEXT($F3&amp;"_Meal"&amp;$N3,),BackOffice!H:H,BackOffice!I:I),0)</f>
        <v>0</v>
      </c>
    </row>
    <row r="4" spans="1:15" ht="14.25">
      <c r="A4" s="24">
        <f>'Travel Information'!A13</f>
        <v>3</v>
      </c>
      <c r="B4" s="24" t="str">
        <f>IF('Travel Information'!B13="","",'Travel Information'!B13)</f>
        <v/>
      </c>
      <c r="C4" s="24" t="str">
        <f>IF('Travel Information'!C13="","",'Travel Information'!C13)</f>
        <v/>
      </c>
      <c r="D4" s="24" t="str">
        <f>IF('Travel Information'!D13="","",'Travel Information'!D13)</f>
        <v/>
      </c>
      <c r="E4" s="24" t="str">
        <f>IF('Travel Information'!E13="","",'Travel Information'!E13)</f>
        <v/>
      </c>
      <c r="F4" s="25" t="str">
        <f>IF(Accomodation!F4="","",Accomodation!F4)</f>
        <v/>
      </c>
      <c r="G4" s="26" t="str">
        <f>IF(F4="","",_xlfn.XLOOKUP(Lunch!F4,Prices!A:A,Prices!B:B))</f>
        <v/>
      </c>
      <c r="H4" s="28"/>
      <c r="I4" s="28"/>
      <c r="J4" s="28"/>
      <c r="K4" s="28"/>
      <c r="L4" s="28"/>
      <c r="M4" s="28"/>
      <c r="N4" s="28"/>
      <c r="O4" s="27">
        <f>IF(F4="","0",IFERROR(_xlfn.XLOOKUP(TEXT($F4&amp;"_Meal"&amp;$H4,),BackOffice!H:H,BackOffice!I:I),0))+IFERROR(_xlfn.XLOOKUP(TEXT($F4&amp;"_Meal"&amp;$I4,),BackOffice!H:H,BackOffice!I:I),0)+IFERROR(_xlfn.XLOOKUP(TEXT($F4&amp;"_Meal"&amp;$J4,),BackOffice!H:H,BackOffice!I:I),0)+IFERROR(_xlfn.XLOOKUP(TEXT($F4&amp;"_Meal"&amp;$K4,),BackOffice!H:H,BackOffice!I:I),0)++IFERROR(_xlfn.XLOOKUP(TEXT($F4&amp;"_Meal"&amp;$L4,),BackOffice!H:H,BackOffice!I:I),0)+IFERROR(_xlfn.XLOOKUP(TEXT($F4&amp;"_Meal"&amp;$M4,),BackOffice!H:H,BackOffice!I:I),0)++IFERROR(_xlfn.XLOOKUP(TEXT($F4&amp;"_Meal"&amp;$N4,),BackOffice!H:H,BackOffice!I:I),0)</f>
        <v>0</v>
      </c>
    </row>
    <row r="5" spans="1:15" ht="14.25">
      <c r="A5" s="24">
        <f>'Travel Information'!A14</f>
        <v>4</v>
      </c>
      <c r="B5" s="24" t="str">
        <f>IF('Travel Information'!B14="","",'Travel Information'!B14)</f>
        <v/>
      </c>
      <c r="C5" s="24" t="str">
        <f>IF('Travel Information'!C14="","",'Travel Information'!C14)</f>
        <v/>
      </c>
      <c r="D5" s="24" t="str">
        <f>IF('Travel Information'!D14="","",'Travel Information'!D14)</f>
        <v/>
      </c>
      <c r="E5" s="24" t="str">
        <f>IF('Travel Information'!E14="","",'Travel Information'!E14)</f>
        <v/>
      </c>
      <c r="F5" s="25" t="str">
        <f>IF(Accomodation!F5="","",Accomodation!F5)</f>
        <v/>
      </c>
      <c r="G5" s="26" t="str">
        <f>IF(F5="","",_xlfn.XLOOKUP(Lunch!F5,Prices!A:A,Prices!B:B))</f>
        <v/>
      </c>
      <c r="H5" s="28"/>
      <c r="I5" s="28"/>
      <c r="J5" s="28"/>
      <c r="K5" s="28"/>
      <c r="L5" s="28"/>
      <c r="M5" s="28"/>
      <c r="N5" s="28"/>
      <c r="O5" s="27">
        <f>IF(F5="","0",IFERROR(_xlfn.XLOOKUP(TEXT($F5&amp;"_Meal"&amp;$H5,),BackOffice!H:H,BackOffice!I:I),0))+IFERROR(_xlfn.XLOOKUP(TEXT($F5&amp;"_Meal"&amp;$I5,),BackOffice!H:H,BackOffice!I:I),0)+IFERROR(_xlfn.XLOOKUP(TEXT($F5&amp;"_Meal"&amp;$J5,),BackOffice!H:H,BackOffice!I:I),0)+IFERROR(_xlfn.XLOOKUP(TEXT($F5&amp;"_Meal"&amp;$K5,),BackOffice!H:H,BackOffice!I:I),0)++IFERROR(_xlfn.XLOOKUP(TEXT($F5&amp;"_Meal"&amp;$L5,),BackOffice!H:H,BackOffice!I:I),0)+IFERROR(_xlfn.XLOOKUP(TEXT($F5&amp;"_Meal"&amp;$M5,),BackOffice!H:H,BackOffice!I:I),0)++IFERROR(_xlfn.XLOOKUP(TEXT($F5&amp;"_Meal"&amp;$N5,),BackOffice!H:H,BackOffice!I:I),0)</f>
        <v>0</v>
      </c>
    </row>
    <row r="6" spans="1:15" ht="14.25">
      <c r="A6" s="24">
        <f>'Travel Information'!A15</f>
        <v>5</v>
      </c>
      <c r="B6" s="24" t="str">
        <f>IF('Travel Information'!B15="","",'Travel Information'!B15)</f>
        <v/>
      </c>
      <c r="C6" s="24" t="str">
        <f>IF('Travel Information'!C15="","",'Travel Information'!C15)</f>
        <v/>
      </c>
      <c r="D6" s="24" t="str">
        <f>IF('Travel Information'!D15="","",'Travel Information'!D15)</f>
        <v/>
      </c>
      <c r="E6" s="24" t="str">
        <f>IF('Travel Information'!E15="","",'Travel Information'!E15)</f>
        <v/>
      </c>
      <c r="F6" s="25" t="str">
        <f>IF(Accomodation!F6="","",Accomodation!F6)</f>
        <v/>
      </c>
      <c r="G6" s="26" t="str">
        <f>IF(F6="","",_xlfn.XLOOKUP(Lunch!F6,Prices!A:A,Prices!B:B))</f>
        <v/>
      </c>
      <c r="H6" s="28"/>
      <c r="I6" s="28"/>
      <c r="J6" s="28"/>
      <c r="K6" s="28"/>
      <c r="L6" s="28"/>
      <c r="M6" s="28"/>
      <c r="N6" s="28"/>
      <c r="O6" s="27">
        <f>IF(F6="","0",IFERROR(_xlfn.XLOOKUP(TEXT($F6&amp;"_Meal"&amp;$H6,),BackOffice!H:H,BackOffice!I:I),0))+IFERROR(_xlfn.XLOOKUP(TEXT($F6&amp;"_Meal"&amp;$I6,),BackOffice!H:H,BackOffice!I:I),0)+IFERROR(_xlfn.XLOOKUP(TEXT($F6&amp;"_Meal"&amp;$J6,),BackOffice!H:H,BackOffice!I:I),0)+IFERROR(_xlfn.XLOOKUP(TEXT($F6&amp;"_Meal"&amp;$K6,),BackOffice!H:H,BackOffice!I:I),0)++IFERROR(_xlfn.XLOOKUP(TEXT($F6&amp;"_Meal"&amp;$L6,),BackOffice!H:H,BackOffice!I:I),0)+IFERROR(_xlfn.XLOOKUP(TEXT($F6&amp;"_Meal"&amp;$M6,),BackOffice!H:H,BackOffice!I:I),0)++IFERROR(_xlfn.XLOOKUP(TEXT($F6&amp;"_Meal"&amp;$N6,),BackOffice!H:H,BackOffice!I:I),0)</f>
        <v>0</v>
      </c>
    </row>
    <row r="7" spans="1:15" ht="14.25">
      <c r="A7" s="24">
        <f>'Travel Information'!A16</f>
        <v>6</v>
      </c>
      <c r="B7" s="24" t="str">
        <f>IF('Travel Information'!B16="","",'Travel Information'!B16)</f>
        <v/>
      </c>
      <c r="C7" s="24" t="str">
        <f>IF('Travel Information'!C16="","",'Travel Information'!C16)</f>
        <v/>
      </c>
      <c r="D7" s="24" t="str">
        <f>IF('Travel Information'!D16="","",'Travel Information'!D16)</f>
        <v/>
      </c>
      <c r="E7" s="24" t="str">
        <f>IF('Travel Information'!E16="","",'Travel Information'!E16)</f>
        <v/>
      </c>
      <c r="F7" s="25" t="str">
        <f>IF(Accomodation!F7="","",Accomodation!F7)</f>
        <v/>
      </c>
      <c r="G7" s="26" t="str">
        <f>IF(F7="","",_xlfn.XLOOKUP(Lunch!F7,Prices!A:A,Prices!B:B))</f>
        <v/>
      </c>
      <c r="H7" s="28"/>
      <c r="I7" s="28"/>
      <c r="J7" s="28"/>
      <c r="K7" s="28"/>
      <c r="L7" s="28"/>
      <c r="M7" s="28"/>
      <c r="N7" s="28"/>
      <c r="O7" s="27">
        <f>IF(F7="","0",IFERROR(_xlfn.XLOOKUP(TEXT($F7&amp;"_Meal"&amp;$H7,),BackOffice!H:H,BackOffice!I:I),0))+IFERROR(_xlfn.XLOOKUP(TEXT($F7&amp;"_Meal"&amp;$I7,),BackOffice!H:H,BackOffice!I:I),0)+IFERROR(_xlfn.XLOOKUP(TEXT($F7&amp;"_Meal"&amp;$J7,),BackOffice!H:H,BackOffice!I:I),0)+IFERROR(_xlfn.XLOOKUP(TEXT($F7&amp;"_Meal"&amp;$K7,),BackOffice!H:H,BackOffice!I:I),0)++IFERROR(_xlfn.XLOOKUP(TEXT($F7&amp;"_Meal"&amp;$L7,),BackOffice!H:H,BackOffice!I:I),0)+IFERROR(_xlfn.XLOOKUP(TEXT($F7&amp;"_Meal"&amp;$M7,),BackOffice!H:H,BackOffice!I:I),0)++IFERROR(_xlfn.XLOOKUP(TEXT($F7&amp;"_Meal"&amp;$N7,),BackOffice!H:H,BackOffice!I:I),0)</f>
        <v>0</v>
      </c>
    </row>
    <row r="8" spans="1:15" ht="14.25">
      <c r="A8" s="24">
        <f>'Travel Information'!A17</f>
        <v>7</v>
      </c>
      <c r="B8" s="24" t="str">
        <f>IF('Travel Information'!B17="","",'Travel Information'!B17)</f>
        <v/>
      </c>
      <c r="C8" s="24" t="str">
        <f>IF('Travel Information'!C17="","",'Travel Information'!C17)</f>
        <v/>
      </c>
      <c r="D8" s="24" t="str">
        <f>IF('Travel Information'!D17="","",'Travel Information'!D17)</f>
        <v/>
      </c>
      <c r="E8" s="24" t="str">
        <f>IF('Travel Information'!E17="","",'Travel Information'!E17)</f>
        <v/>
      </c>
      <c r="F8" s="25" t="str">
        <f>IF(Accomodation!F8="","",Accomodation!F8)</f>
        <v/>
      </c>
      <c r="G8" s="26" t="str">
        <f>IF(F8="","",_xlfn.XLOOKUP(Lunch!F8,Prices!A:A,Prices!B:B))</f>
        <v/>
      </c>
      <c r="H8" s="28"/>
      <c r="I8" s="28"/>
      <c r="J8" s="28"/>
      <c r="K8" s="28"/>
      <c r="L8" s="28"/>
      <c r="M8" s="28"/>
      <c r="N8" s="28"/>
      <c r="O8" s="27">
        <f>IF(F8="","0",IFERROR(_xlfn.XLOOKUP(TEXT($F8&amp;"_Meal"&amp;$H8,),BackOffice!H:H,BackOffice!I:I),0))+IFERROR(_xlfn.XLOOKUP(TEXT($F8&amp;"_Meal"&amp;$I8,),BackOffice!H:H,BackOffice!I:I),0)+IFERROR(_xlfn.XLOOKUP(TEXT($F8&amp;"_Meal"&amp;$J8,),BackOffice!H:H,BackOffice!I:I),0)+IFERROR(_xlfn.XLOOKUP(TEXT($F8&amp;"_Meal"&amp;$K8,),BackOffice!H:H,BackOffice!I:I),0)++IFERROR(_xlfn.XLOOKUP(TEXT($F8&amp;"_Meal"&amp;$L8,),BackOffice!H:H,BackOffice!I:I),0)+IFERROR(_xlfn.XLOOKUP(TEXT($F8&amp;"_Meal"&amp;$M8,),BackOffice!H:H,BackOffice!I:I),0)++IFERROR(_xlfn.XLOOKUP(TEXT($F8&amp;"_Meal"&amp;$N8,),BackOffice!H:H,BackOffice!I:I),0)</f>
        <v>0</v>
      </c>
    </row>
    <row r="9" spans="1:15" ht="14.25">
      <c r="A9" s="24">
        <f>'Travel Information'!A18</f>
        <v>8</v>
      </c>
      <c r="B9" s="24" t="str">
        <f>IF('Travel Information'!B18="","",'Travel Information'!B18)</f>
        <v/>
      </c>
      <c r="C9" s="24" t="str">
        <f>IF('Travel Information'!C18="","",'Travel Information'!C18)</f>
        <v/>
      </c>
      <c r="D9" s="24" t="str">
        <f>IF('Travel Information'!D18="","",'Travel Information'!D18)</f>
        <v/>
      </c>
      <c r="E9" s="24" t="str">
        <f>IF('Travel Information'!E18="","",'Travel Information'!E18)</f>
        <v/>
      </c>
      <c r="F9" s="25" t="str">
        <f>IF(Accomodation!F9="","",Accomodation!F9)</f>
        <v/>
      </c>
      <c r="G9" s="26" t="str">
        <f>IF(F9="","",_xlfn.XLOOKUP(Lunch!F9,Prices!A:A,Prices!B:B))</f>
        <v/>
      </c>
      <c r="H9" s="28"/>
      <c r="I9" s="28"/>
      <c r="J9" s="28"/>
      <c r="K9" s="28"/>
      <c r="L9" s="28"/>
      <c r="M9" s="28"/>
      <c r="N9" s="28"/>
      <c r="O9" s="27">
        <f>IF(F9="","0",IFERROR(_xlfn.XLOOKUP(TEXT($F9&amp;"_Meal"&amp;$H9,),BackOffice!H:H,BackOffice!I:I),0))+IFERROR(_xlfn.XLOOKUP(TEXT($F9&amp;"_Meal"&amp;$I9,),BackOffice!H:H,BackOffice!I:I),0)+IFERROR(_xlfn.XLOOKUP(TEXT($F9&amp;"_Meal"&amp;$J9,),BackOffice!H:H,BackOffice!I:I),0)+IFERROR(_xlfn.XLOOKUP(TEXT($F9&amp;"_Meal"&amp;$K9,),BackOffice!H:H,BackOffice!I:I),0)++IFERROR(_xlfn.XLOOKUP(TEXT($F9&amp;"_Meal"&amp;$L9,),BackOffice!H:H,BackOffice!I:I),0)+IFERROR(_xlfn.XLOOKUP(TEXT($F9&amp;"_Meal"&amp;$M9,),BackOffice!H:H,BackOffice!I:I),0)++IFERROR(_xlfn.XLOOKUP(TEXT($F9&amp;"_Meal"&amp;$N9,),BackOffice!H:H,BackOffice!I:I),0)</f>
        <v>0</v>
      </c>
    </row>
    <row r="10" spans="1:15" ht="14.25">
      <c r="A10" s="24">
        <f>'Travel Information'!A19</f>
        <v>9</v>
      </c>
      <c r="B10" s="24" t="str">
        <f>IF('Travel Information'!B19="","",'Travel Information'!B19)</f>
        <v/>
      </c>
      <c r="C10" s="24" t="str">
        <f>IF('Travel Information'!C19="","",'Travel Information'!C19)</f>
        <v/>
      </c>
      <c r="D10" s="24" t="str">
        <f>IF('Travel Information'!D19="","",'Travel Information'!D19)</f>
        <v/>
      </c>
      <c r="E10" s="24" t="str">
        <f>IF('Travel Information'!E19="","",'Travel Information'!E19)</f>
        <v/>
      </c>
      <c r="F10" s="25" t="str">
        <f>IF(Accomodation!F10="","",Accomodation!F10)</f>
        <v/>
      </c>
      <c r="G10" s="26" t="str">
        <f>IF(F10="","",_xlfn.XLOOKUP(Lunch!F10,Prices!A:A,Prices!B:B))</f>
        <v/>
      </c>
      <c r="H10" s="28"/>
      <c r="I10" s="28"/>
      <c r="J10" s="28"/>
      <c r="K10" s="28"/>
      <c r="L10" s="28"/>
      <c r="M10" s="28"/>
      <c r="N10" s="28"/>
      <c r="O10" s="27">
        <f>IF(F10="","0",IFERROR(_xlfn.XLOOKUP(TEXT($F10&amp;"_Meal"&amp;$H10,),BackOffice!H:H,BackOffice!I:I),0))+IFERROR(_xlfn.XLOOKUP(TEXT($F10&amp;"_Meal"&amp;$I10,),BackOffice!H:H,BackOffice!I:I),0)+IFERROR(_xlfn.XLOOKUP(TEXT($F10&amp;"_Meal"&amp;$J10,),BackOffice!H:H,BackOffice!I:I),0)+IFERROR(_xlfn.XLOOKUP(TEXT($F10&amp;"_Meal"&amp;$K10,),BackOffice!H:H,BackOffice!I:I),0)++IFERROR(_xlfn.XLOOKUP(TEXT($F10&amp;"_Meal"&amp;$L10,),BackOffice!H:H,BackOffice!I:I),0)+IFERROR(_xlfn.XLOOKUP(TEXT($F10&amp;"_Meal"&amp;$M10,),BackOffice!H:H,BackOffice!I:I),0)++IFERROR(_xlfn.XLOOKUP(TEXT($F10&amp;"_Meal"&amp;$N10,),BackOffice!H:H,BackOffice!I:I),0)</f>
        <v>0</v>
      </c>
    </row>
    <row r="11" spans="1:15" ht="14.25">
      <c r="A11" s="24">
        <f>'Travel Information'!A20</f>
        <v>10</v>
      </c>
      <c r="B11" s="24" t="str">
        <f>IF('Travel Information'!B20="","",'Travel Information'!B20)</f>
        <v/>
      </c>
      <c r="C11" s="24" t="str">
        <f>IF('Travel Information'!C20="","",'Travel Information'!C20)</f>
        <v/>
      </c>
      <c r="D11" s="24" t="str">
        <f>IF('Travel Information'!D20="","",'Travel Information'!D20)</f>
        <v/>
      </c>
      <c r="E11" s="24" t="str">
        <f>IF('Travel Information'!E20="","",'Travel Information'!E20)</f>
        <v/>
      </c>
      <c r="F11" s="25" t="str">
        <f>IF(Accomodation!F11="","",Accomodation!F11)</f>
        <v/>
      </c>
      <c r="G11" s="26" t="str">
        <f>IF(F11="","",_xlfn.XLOOKUP(Lunch!F11,Prices!A:A,Prices!B:B))</f>
        <v/>
      </c>
      <c r="H11" s="28"/>
      <c r="I11" s="28"/>
      <c r="J11" s="28"/>
      <c r="K11" s="28"/>
      <c r="L11" s="28"/>
      <c r="M11" s="28"/>
      <c r="N11" s="28"/>
      <c r="O11" s="27">
        <f>IF(F11="","0",IFERROR(_xlfn.XLOOKUP(TEXT($F11&amp;"_Meal"&amp;$H11,),BackOffice!H:H,BackOffice!I:I),0))+IFERROR(_xlfn.XLOOKUP(TEXT($F11&amp;"_Meal"&amp;$I11,),BackOffice!H:H,BackOffice!I:I),0)+IFERROR(_xlfn.XLOOKUP(TEXT($F11&amp;"_Meal"&amp;$J11,),BackOffice!H:H,BackOffice!I:I),0)+IFERROR(_xlfn.XLOOKUP(TEXT($F11&amp;"_Meal"&amp;$K11,),BackOffice!H:H,BackOffice!I:I),0)++IFERROR(_xlfn.XLOOKUP(TEXT($F11&amp;"_Meal"&amp;$L11,),BackOffice!H:H,BackOffice!I:I),0)+IFERROR(_xlfn.XLOOKUP(TEXT($F11&amp;"_Meal"&amp;$M11,),BackOffice!H:H,BackOffice!I:I),0)++IFERROR(_xlfn.XLOOKUP(TEXT($F11&amp;"_Meal"&amp;$N11,),BackOffice!H:H,BackOffice!I:I),0)</f>
        <v>0</v>
      </c>
    </row>
    <row r="12" spans="1:15" ht="14.25">
      <c r="A12" s="24">
        <f>'Travel Information'!A21</f>
        <v>11</v>
      </c>
      <c r="B12" s="24" t="str">
        <f>IF('Travel Information'!B21="","",'Travel Information'!B21)</f>
        <v/>
      </c>
      <c r="C12" s="24" t="str">
        <f>IF('Travel Information'!C21="","",'Travel Information'!C21)</f>
        <v/>
      </c>
      <c r="D12" s="24" t="str">
        <f>IF('Travel Information'!D21="","",'Travel Information'!D21)</f>
        <v/>
      </c>
      <c r="E12" s="24" t="str">
        <f>IF('Travel Information'!E21="","",'Travel Information'!E21)</f>
        <v/>
      </c>
      <c r="F12" s="25" t="str">
        <f>IF(Accomodation!F12="","",Accomodation!F12)</f>
        <v/>
      </c>
      <c r="G12" s="26" t="str">
        <f>IF(F12="","",_xlfn.XLOOKUP(Lunch!F12,Prices!A:A,Prices!B:B))</f>
        <v/>
      </c>
      <c r="H12" s="28"/>
      <c r="I12" s="28"/>
      <c r="J12" s="28"/>
      <c r="K12" s="28"/>
      <c r="L12" s="28"/>
      <c r="M12" s="28"/>
      <c r="N12" s="28"/>
      <c r="O12" s="27">
        <f>IF(F12="","0",IFERROR(_xlfn.XLOOKUP(TEXT($F12&amp;"_Meal"&amp;$H12,),BackOffice!H:H,BackOffice!I:I),0))+IFERROR(_xlfn.XLOOKUP(TEXT($F12&amp;"_Meal"&amp;$I12,),BackOffice!H:H,BackOffice!I:I),0)+IFERROR(_xlfn.XLOOKUP(TEXT($F12&amp;"_Meal"&amp;$J12,),BackOffice!H:H,BackOffice!I:I),0)+IFERROR(_xlfn.XLOOKUP(TEXT($F12&amp;"_Meal"&amp;$K12,),BackOffice!H:H,BackOffice!I:I),0)++IFERROR(_xlfn.XLOOKUP(TEXT($F12&amp;"_Meal"&amp;$L12,),BackOffice!H:H,BackOffice!I:I),0)+IFERROR(_xlfn.XLOOKUP(TEXT($F12&amp;"_Meal"&amp;$M12,),BackOffice!H:H,BackOffice!I:I),0)++IFERROR(_xlfn.XLOOKUP(TEXT($F12&amp;"_Meal"&amp;$N12,),BackOffice!H:H,BackOffice!I:I),0)</f>
        <v>0</v>
      </c>
    </row>
    <row r="13" spans="1:15" ht="14.25">
      <c r="A13" s="24">
        <f>'Travel Information'!A22</f>
        <v>12</v>
      </c>
      <c r="B13" s="24" t="str">
        <f>IF('Travel Information'!B22="","",'Travel Information'!B22)</f>
        <v/>
      </c>
      <c r="C13" s="24" t="str">
        <f>IF('Travel Information'!C22="","",'Travel Information'!C22)</f>
        <v/>
      </c>
      <c r="D13" s="24" t="str">
        <f>IF('Travel Information'!D22="","",'Travel Information'!D22)</f>
        <v/>
      </c>
      <c r="E13" s="24" t="str">
        <f>IF('Travel Information'!E22="","",'Travel Information'!E22)</f>
        <v/>
      </c>
      <c r="F13" s="25" t="str">
        <f>IF(Accomodation!F13="","",Accomodation!F13)</f>
        <v/>
      </c>
      <c r="G13" s="26" t="str">
        <f>IF(F13="","",_xlfn.XLOOKUP(Lunch!F13,Prices!A:A,Prices!B:B))</f>
        <v/>
      </c>
      <c r="H13" s="28"/>
      <c r="I13" s="28"/>
      <c r="J13" s="28"/>
      <c r="K13" s="28"/>
      <c r="L13" s="28"/>
      <c r="M13" s="28"/>
      <c r="N13" s="28"/>
      <c r="O13" s="27">
        <f>IF(F13="","0",IFERROR(_xlfn.XLOOKUP(TEXT($F13&amp;"_Meal"&amp;$H13,),BackOffice!H:H,BackOffice!I:I),0))+IFERROR(_xlfn.XLOOKUP(TEXT($F13&amp;"_Meal"&amp;$I13,),BackOffice!H:H,BackOffice!I:I),0)+IFERROR(_xlfn.XLOOKUP(TEXT($F13&amp;"_Meal"&amp;$J13,),BackOffice!H:H,BackOffice!I:I),0)+IFERROR(_xlfn.XLOOKUP(TEXT($F13&amp;"_Meal"&amp;$K13,),BackOffice!H:H,BackOffice!I:I),0)++IFERROR(_xlfn.XLOOKUP(TEXT($F13&amp;"_Meal"&amp;$L13,),BackOffice!H:H,BackOffice!I:I),0)+IFERROR(_xlfn.XLOOKUP(TEXT($F13&amp;"_Meal"&amp;$M13,),BackOffice!H:H,BackOffice!I:I),0)++IFERROR(_xlfn.XLOOKUP(TEXT($F13&amp;"_Meal"&amp;$N13,),BackOffice!H:H,BackOffice!I:I),0)</f>
        <v>0</v>
      </c>
    </row>
    <row r="14" spans="1:15" ht="14.25">
      <c r="A14" s="24">
        <f>'Travel Information'!A23</f>
        <v>13</v>
      </c>
      <c r="B14" s="24" t="str">
        <f>IF('Travel Information'!B23="","",'Travel Information'!B23)</f>
        <v/>
      </c>
      <c r="C14" s="24" t="str">
        <f>IF('Travel Information'!C23="","",'Travel Information'!C23)</f>
        <v/>
      </c>
      <c r="D14" s="24" t="str">
        <f>IF('Travel Information'!D23="","",'Travel Information'!D23)</f>
        <v/>
      </c>
      <c r="E14" s="24" t="str">
        <f>IF('Travel Information'!E23="","",'Travel Information'!E23)</f>
        <v/>
      </c>
      <c r="F14" s="25" t="str">
        <f>IF(Accomodation!F14="","",Accomodation!F14)</f>
        <v/>
      </c>
      <c r="G14" s="26" t="str">
        <f>IF(F14="","",_xlfn.XLOOKUP(Lunch!F14,Prices!A:A,Prices!B:B))</f>
        <v/>
      </c>
      <c r="H14" s="28"/>
      <c r="I14" s="28"/>
      <c r="J14" s="28"/>
      <c r="K14" s="28"/>
      <c r="L14" s="28"/>
      <c r="M14" s="28"/>
      <c r="N14" s="28"/>
      <c r="O14" s="27">
        <f>IF(F14="","0",IFERROR(_xlfn.XLOOKUP(TEXT($F14&amp;"_Meal"&amp;$H14,),BackOffice!H:H,BackOffice!I:I),0))+IFERROR(_xlfn.XLOOKUP(TEXT($F14&amp;"_Meal"&amp;$I14,),BackOffice!H:H,BackOffice!I:I),0)+IFERROR(_xlfn.XLOOKUP(TEXT($F14&amp;"_Meal"&amp;$J14,),BackOffice!H:H,BackOffice!I:I),0)+IFERROR(_xlfn.XLOOKUP(TEXT($F14&amp;"_Meal"&amp;$K14,),BackOffice!H:H,BackOffice!I:I),0)++IFERROR(_xlfn.XLOOKUP(TEXT($F14&amp;"_Meal"&amp;$L14,),BackOffice!H:H,BackOffice!I:I),0)+IFERROR(_xlfn.XLOOKUP(TEXT($F14&amp;"_Meal"&amp;$M14,),BackOffice!H:H,BackOffice!I:I),0)++IFERROR(_xlfn.XLOOKUP(TEXT($F14&amp;"_Meal"&amp;$N14,),BackOffice!H:H,BackOffice!I:I),0)</f>
        <v>0</v>
      </c>
    </row>
    <row r="15" spans="1:15" ht="14.25">
      <c r="A15" s="24">
        <f>'Travel Information'!A24</f>
        <v>14</v>
      </c>
      <c r="B15" s="24" t="str">
        <f>IF('Travel Information'!B24="","",'Travel Information'!B24)</f>
        <v/>
      </c>
      <c r="C15" s="24" t="str">
        <f>IF('Travel Information'!C24="","",'Travel Information'!C24)</f>
        <v/>
      </c>
      <c r="D15" s="24" t="str">
        <f>IF('Travel Information'!D24="","",'Travel Information'!D24)</f>
        <v/>
      </c>
      <c r="E15" s="24" t="str">
        <f>IF('Travel Information'!E24="","",'Travel Information'!E24)</f>
        <v/>
      </c>
      <c r="F15" s="25" t="str">
        <f>IF(Accomodation!F15="","",Accomodation!F15)</f>
        <v/>
      </c>
      <c r="G15" s="26" t="str">
        <f>IF(F15="","",_xlfn.XLOOKUP(Lunch!F15,Prices!A:A,Prices!B:B))</f>
        <v/>
      </c>
      <c r="H15" s="28"/>
      <c r="I15" s="28"/>
      <c r="J15" s="28"/>
      <c r="K15" s="28"/>
      <c r="L15" s="28"/>
      <c r="M15" s="28"/>
      <c r="N15" s="28"/>
      <c r="O15" s="27">
        <f>IF(F15="","0",IFERROR(_xlfn.XLOOKUP(TEXT($F15&amp;"_Meal"&amp;$H15,),BackOffice!H:H,BackOffice!I:I),0))+IFERROR(_xlfn.XLOOKUP(TEXT($F15&amp;"_Meal"&amp;$I15,),BackOffice!H:H,BackOffice!I:I),0)+IFERROR(_xlfn.XLOOKUP(TEXT($F15&amp;"_Meal"&amp;$J15,),BackOffice!H:H,BackOffice!I:I),0)+IFERROR(_xlfn.XLOOKUP(TEXT($F15&amp;"_Meal"&amp;$K15,),BackOffice!H:H,BackOffice!I:I),0)++IFERROR(_xlfn.XLOOKUP(TEXT($F15&amp;"_Meal"&amp;$L15,),BackOffice!H:H,BackOffice!I:I),0)+IFERROR(_xlfn.XLOOKUP(TEXT($F15&amp;"_Meal"&amp;$M15,),BackOffice!H:H,BackOffice!I:I),0)++IFERROR(_xlfn.XLOOKUP(TEXT($F15&amp;"_Meal"&amp;$N15,),BackOffice!H:H,BackOffice!I:I),0)</f>
        <v>0</v>
      </c>
    </row>
    <row r="16" spans="1:15" ht="14.25">
      <c r="A16" s="24">
        <f>'Travel Information'!A25</f>
        <v>15</v>
      </c>
      <c r="B16" s="24" t="str">
        <f>IF('Travel Information'!B25="","",'Travel Information'!B25)</f>
        <v/>
      </c>
      <c r="C16" s="24" t="str">
        <f>IF('Travel Information'!C25="","",'Travel Information'!C25)</f>
        <v/>
      </c>
      <c r="D16" s="24" t="str">
        <f>IF('Travel Information'!D25="","",'Travel Information'!D25)</f>
        <v/>
      </c>
      <c r="E16" s="24" t="str">
        <f>IF('Travel Information'!E25="","",'Travel Information'!E25)</f>
        <v/>
      </c>
      <c r="F16" s="25" t="str">
        <f>IF(Accomodation!F16="","",Accomodation!F16)</f>
        <v/>
      </c>
      <c r="G16" s="26" t="str">
        <f>IF(F16="","",_xlfn.XLOOKUP(Lunch!F16,Prices!A:A,Prices!B:B))</f>
        <v/>
      </c>
      <c r="H16" s="28"/>
      <c r="I16" s="28"/>
      <c r="J16" s="28"/>
      <c r="K16" s="28"/>
      <c r="L16" s="28"/>
      <c r="M16" s="28"/>
      <c r="N16" s="28"/>
      <c r="O16" s="27">
        <f>IF(F16="","0",IFERROR(_xlfn.XLOOKUP(TEXT($F16&amp;"_Meal"&amp;$H16,),BackOffice!H:H,BackOffice!I:I),0))+IFERROR(_xlfn.XLOOKUP(TEXT($F16&amp;"_Meal"&amp;$I16,),BackOffice!H:H,BackOffice!I:I),0)+IFERROR(_xlfn.XLOOKUP(TEXT($F16&amp;"_Meal"&amp;$J16,),BackOffice!H:H,BackOffice!I:I),0)+IFERROR(_xlfn.XLOOKUP(TEXT($F16&amp;"_Meal"&amp;$K16,),BackOffice!H:H,BackOffice!I:I),0)++IFERROR(_xlfn.XLOOKUP(TEXT($F16&amp;"_Meal"&amp;$L16,),BackOffice!H:H,BackOffice!I:I),0)+IFERROR(_xlfn.XLOOKUP(TEXT($F16&amp;"_Meal"&amp;$M16,),BackOffice!H:H,BackOffice!I:I),0)++IFERROR(_xlfn.XLOOKUP(TEXT($F16&amp;"_Meal"&amp;$N16,),BackOffice!H:H,BackOffice!I:I),0)</f>
        <v>0</v>
      </c>
    </row>
    <row r="17" spans="1:15" ht="14.25">
      <c r="A17" s="24">
        <f>'Travel Information'!A26</f>
        <v>16</v>
      </c>
      <c r="B17" s="24" t="str">
        <f>IF('Travel Information'!B26="","",'Travel Information'!B26)</f>
        <v/>
      </c>
      <c r="C17" s="24" t="str">
        <f>IF('Travel Information'!C26="","",'Travel Information'!C26)</f>
        <v/>
      </c>
      <c r="D17" s="24" t="str">
        <f>IF('Travel Information'!D26="","",'Travel Information'!D26)</f>
        <v/>
      </c>
      <c r="E17" s="24" t="str">
        <f>IF('Travel Information'!E26="","",'Travel Information'!E26)</f>
        <v/>
      </c>
      <c r="F17" s="25" t="str">
        <f>IF(Accomodation!F17="","",Accomodation!F17)</f>
        <v/>
      </c>
      <c r="G17" s="26" t="str">
        <f>IF(F17="","",_xlfn.XLOOKUP(Lunch!F17,Prices!A:A,Prices!B:B))</f>
        <v/>
      </c>
      <c r="H17" s="28"/>
      <c r="I17" s="28"/>
      <c r="J17" s="28"/>
      <c r="K17" s="28"/>
      <c r="L17" s="28"/>
      <c r="M17" s="28"/>
      <c r="N17" s="28"/>
      <c r="O17" s="27">
        <f>IF(F17="","0",IFERROR(_xlfn.XLOOKUP(TEXT($F17&amp;"_Meal"&amp;$H17,),BackOffice!H:H,BackOffice!I:I),0))+IFERROR(_xlfn.XLOOKUP(TEXT($F17&amp;"_Meal"&amp;$I17,),BackOffice!H:H,BackOffice!I:I),0)+IFERROR(_xlfn.XLOOKUP(TEXT($F17&amp;"_Meal"&amp;$J17,),BackOffice!H:H,BackOffice!I:I),0)+IFERROR(_xlfn.XLOOKUP(TEXT($F17&amp;"_Meal"&amp;$K17,),BackOffice!H:H,BackOffice!I:I),0)++IFERROR(_xlfn.XLOOKUP(TEXT($F17&amp;"_Meal"&amp;$L17,),BackOffice!H:H,BackOffice!I:I),0)+IFERROR(_xlfn.XLOOKUP(TEXT($F17&amp;"_Meal"&amp;$M17,),BackOffice!H:H,BackOffice!I:I),0)++IFERROR(_xlfn.XLOOKUP(TEXT($F17&amp;"_Meal"&amp;$N17,),BackOffice!H:H,BackOffice!I:I),0)</f>
        <v>0</v>
      </c>
    </row>
    <row r="18" spans="1:15" ht="14.25">
      <c r="A18" s="24">
        <f>'Travel Information'!A27</f>
        <v>17</v>
      </c>
      <c r="B18" s="24" t="str">
        <f>IF('Travel Information'!B27="","",'Travel Information'!B27)</f>
        <v/>
      </c>
      <c r="C18" s="24" t="str">
        <f>IF('Travel Information'!C27="","",'Travel Information'!C27)</f>
        <v/>
      </c>
      <c r="D18" s="24" t="str">
        <f>IF('Travel Information'!D27="","",'Travel Information'!D27)</f>
        <v/>
      </c>
      <c r="E18" s="24" t="str">
        <f>IF('Travel Information'!E27="","",'Travel Information'!E27)</f>
        <v/>
      </c>
      <c r="F18" s="25" t="str">
        <f>IF(Accomodation!F18="","",Accomodation!F18)</f>
        <v/>
      </c>
      <c r="G18" s="26" t="str">
        <f>IF(F18="","",_xlfn.XLOOKUP(Lunch!F18,Prices!A:A,Prices!B:B))</f>
        <v/>
      </c>
      <c r="H18" s="28"/>
      <c r="I18" s="28"/>
      <c r="J18" s="28"/>
      <c r="K18" s="28"/>
      <c r="L18" s="28"/>
      <c r="M18" s="28"/>
      <c r="N18" s="28"/>
      <c r="O18" s="27">
        <f>IF(F18="","0",IFERROR(_xlfn.XLOOKUP(TEXT($F18&amp;"_Meal"&amp;$H18,),BackOffice!H:H,BackOffice!I:I),0))+IFERROR(_xlfn.XLOOKUP(TEXT($F18&amp;"_Meal"&amp;$I18,),BackOffice!H:H,BackOffice!I:I),0)+IFERROR(_xlfn.XLOOKUP(TEXT($F18&amp;"_Meal"&amp;$J18,),BackOffice!H:H,BackOffice!I:I),0)+IFERROR(_xlfn.XLOOKUP(TEXT($F18&amp;"_Meal"&amp;$K18,),BackOffice!H:H,BackOffice!I:I),0)++IFERROR(_xlfn.XLOOKUP(TEXT($F18&amp;"_Meal"&amp;$L18,),BackOffice!H:H,BackOffice!I:I),0)+IFERROR(_xlfn.XLOOKUP(TEXT($F18&amp;"_Meal"&amp;$M18,),BackOffice!H:H,BackOffice!I:I),0)++IFERROR(_xlfn.XLOOKUP(TEXT($F18&amp;"_Meal"&amp;$N18,),BackOffice!H:H,BackOffice!I:I),0)</f>
        <v>0</v>
      </c>
    </row>
    <row r="19" spans="1:15" ht="14.25">
      <c r="A19" s="24">
        <f>'Travel Information'!A28</f>
        <v>18</v>
      </c>
      <c r="B19" s="24" t="str">
        <f>IF('Travel Information'!B28="","",'Travel Information'!B28)</f>
        <v/>
      </c>
      <c r="C19" s="24" t="str">
        <f>IF('Travel Information'!C28="","",'Travel Information'!C28)</f>
        <v/>
      </c>
      <c r="D19" s="24" t="str">
        <f>IF('Travel Information'!D28="","",'Travel Information'!D28)</f>
        <v/>
      </c>
      <c r="E19" s="24" t="str">
        <f>IF('Travel Information'!E28="","",'Travel Information'!E28)</f>
        <v/>
      </c>
      <c r="F19" s="25" t="str">
        <f>IF(Accomodation!F19="","",Accomodation!F19)</f>
        <v/>
      </c>
      <c r="G19" s="26" t="str">
        <f>IF(F19="","",_xlfn.XLOOKUP(Lunch!F19,Prices!A:A,Prices!B:B))</f>
        <v/>
      </c>
      <c r="H19" s="28"/>
      <c r="I19" s="28"/>
      <c r="J19" s="28"/>
      <c r="K19" s="28"/>
      <c r="L19" s="28"/>
      <c r="M19" s="28"/>
      <c r="N19" s="28"/>
      <c r="O19" s="27">
        <f>IF(F19="","0",IFERROR(_xlfn.XLOOKUP(TEXT($F19&amp;"_Meal"&amp;$H19,),BackOffice!H:H,BackOffice!I:I),0))+IFERROR(_xlfn.XLOOKUP(TEXT($F19&amp;"_Meal"&amp;$I19,),BackOffice!H:H,BackOffice!I:I),0)+IFERROR(_xlfn.XLOOKUP(TEXT($F19&amp;"_Meal"&amp;$J19,),BackOffice!H:H,BackOffice!I:I),0)+IFERROR(_xlfn.XLOOKUP(TEXT($F19&amp;"_Meal"&amp;$K19,),BackOffice!H:H,BackOffice!I:I),0)++IFERROR(_xlfn.XLOOKUP(TEXT($F19&amp;"_Meal"&amp;$L19,),BackOffice!H:H,BackOffice!I:I),0)+IFERROR(_xlfn.XLOOKUP(TEXT($F19&amp;"_Meal"&amp;$M19,),BackOffice!H:H,BackOffice!I:I),0)++IFERROR(_xlfn.XLOOKUP(TEXT($F19&amp;"_Meal"&amp;$N19,),BackOffice!H:H,BackOffice!I:I),0)</f>
        <v>0</v>
      </c>
    </row>
    <row r="20" spans="1:15" ht="14.25">
      <c r="A20" s="24">
        <f>'Travel Information'!A29</f>
        <v>19</v>
      </c>
      <c r="B20" s="24" t="str">
        <f>IF('Travel Information'!B29="","",'Travel Information'!B29)</f>
        <v/>
      </c>
      <c r="C20" s="24" t="str">
        <f>IF('Travel Information'!C29="","",'Travel Information'!C29)</f>
        <v/>
      </c>
      <c r="D20" s="24" t="str">
        <f>IF('Travel Information'!D29="","",'Travel Information'!D29)</f>
        <v/>
      </c>
      <c r="E20" s="24" t="str">
        <f>IF('Travel Information'!E29="","",'Travel Information'!E29)</f>
        <v/>
      </c>
      <c r="F20" s="25" t="str">
        <f>IF(Accomodation!F20="","",Accomodation!F20)</f>
        <v/>
      </c>
      <c r="G20" s="26" t="str">
        <f>IF(F20="","",_xlfn.XLOOKUP(Lunch!F20,Prices!A:A,Prices!B:B))</f>
        <v/>
      </c>
      <c r="H20" s="28"/>
      <c r="I20" s="28"/>
      <c r="J20" s="28"/>
      <c r="K20" s="28"/>
      <c r="L20" s="28"/>
      <c r="M20" s="28"/>
      <c r="N20" s="28"/>
      <c r="O20" s="27">
        <f>IF(F20="","0",IFERROR(_xlfn.XLOOKUP(TEXT($F20&amp;"_Meal"&amp;$H20,),BackOffice!H:H,BackOffice!I:I),0))+IFERROR(_xlfn.XLOOKUP(TEXT($F20&amp;"_Meal"&amp;$I20,),BackOffice!H:H,BackOffice!I:I),0)+IFERROR(_xlfn.XLOOKUP(TEXT($F20&amp;"_Meal"&amp;$J20,),BackOffice!H:H,BackOffice!I:I),0)+IFERROR(_xlfn.XLOOKUP(TEXT($F20&amp;"_Meal"&amp;$K20,),BackOffice!H:H,BackOffice!I:I),0)++IFERROR(_xlfn.XLOOKUP(TEXT($F20&amp;"_Meal"&amp;$L20,),BackOffice!H:H,BackOffice!I:I),0)+IFERROR(_xlfn.XLOOKUP(TEXT($F20&amp;"_Meal"&amp;$M20,),BackOffice!H:H,BackOffice!I:I),0)++IFERROR(_xlfn.XLOOKUP(TEXT($F20&amp;"_Meal"&amp;$N20,),BackOffice!H:H,BackOffice!I:I),0)</f>
        <v>0</v>
      </c>
    </row>
    <row r="21" spans="1:15" ht="14.25">
      <c r="A21" s="24">
        <f>'Travel Information'!A30</f>
        <v>20</v>
      </c>
      <c r="B21" s="24" t="str">
        <f>IF('Travel Information'!B30="","",'Travel Information'!B30)</f>
        <v/>
      </c>
      <c r="C21" s="24" t="str">
        <f>IF('Travel Information'!C30="","",'Travel Information'!C30)</f>
        <v/>
      </c>
      <c r="D21" s="24" t="str">
        <f>IF('Travel Information'!D30="","",'Travel Information'!D30)</f>
        <v/>
      </c>
      <c r="E21" s="24" t="str">
        <f>IF('Travel Information'!E30="","",'Travel Information'!E30)</f>
        <v/>
      </c>
      <c r="F21" s="25" t="str">
        <f>IF(Accomodation!F21="","",Accomodation!F21)</f>
        <v/>
      </c>
      <c r="G21" s="26" t="str">
        <f>IF(F21="","",_xlfn.XLOOKUP(Lunch!F21,Prices!A:A,Prices!B:B))</f>
        <v/>
      </c>
      <c r="H21" s="28"/>
      <c r="I21" s="28"/>
      <c r="J21" s="28"/>
      <c r="K21" s="28"/>
      <c r="L21" s="28"/>
      <c r="M21" s="28"/>
      <c r="N21" s="28"/>
      <c r="O21" s="27">
        <f>IF(F21="","0",IFERROR(_xlfn.XLOOKUP(TEXT($F21&amp;"_Meal"&amp;$H21,),BackOffice!H:H,BackOffice!I:I),0))+IFERROR(_xlfn.XLOOKUP(TEXT($F21&amp;"_Meal"&amp;$I21,),BackOffice!H:H,BackOffice!I:I),0)+IFERROR(_xlfn.XLOOKUP(TEXT($F21&amp;"_Meal"&amp;$J21,),BackOffice!H:H,BackOffice!I:I),0)+IFERROR(_xlfn.XLOOKUP(TEXT($F21&amp;"_Meal"&amp;$K21,),BackOffice!H:H,BackOffice!I:I),0)++IFERROR(_xlfn.XLOOKUP(TEXT($F21&amp;"_Meal"&amp;$L21,),BackOffice!H:H,BackOffice!I:I),0)+IFERROR(_xlfn.XLOOKUP(TEXT($F21&amp;"_Meal"&amp;$M21,),BackOffice!H:H,BackOffice!I:I),0)++IFERROR(_xlfn.XLOOKUP(TEXT($F21&amp;"_Meal"&amp;$N21,),BackOffice!H:H,BackOffice!I:I),0)</f>
        <v>0</v>
      </c>
    </row>
    <row r="22" spans="1:15" ht="14.25">
      <c r="A22" s="24">
        <f>'Travel Information'!A31</f>
        <v>21</v>
      </c>
      <c r="B22" s="24" t="str">
        <f>IF('Travel Information'!B31="","",'Travel Information'!B31)</f>
        <v/>
      </c>
      <c r="C22" s="24" t="str">
        <f>IF('Travel Information'!C31="","",'Travel Information'!C31)</f>
        <v/>
      </c>
      <c r="D22" s="24" t="str">
        <f>IF('Travel Information'!D31="","",'Travel Information'!D31)</f>
        <v/>
      </c>
      <c r="E22" s="24" t="str">
        <f>IF('Travel Information'!E31="","",'Travel Information'!E31)</f>
        <v/>
      </c>
      <c r="F22" s="25" t="str">
        <f>IF(Accomodation!F22="","",Accomodation!F22)</f>
        <v/>
      </c>
      <c r="G22" s="26" t="str">
        <f>IF(F22="","",_xlfn.XLOOKUP(Lunch!F22,Prices!A:A,Prices!B:B))</f>
        <v/>
      </c>
      <c r="H22" s="28"/>
      <c r="I22" s="28"/>
      <c r="J22" s="28"/>
      <c r="K22" s="28"/>
      <c r="L22" s="28"/>
      <c r="M22" s="28"/>
      <c r="N22" s="28"/>
      <c r="O22" s="27">
        <f>IF(F22="","0",IFERROR(_xlfn.XLOOKUP(TEXT($F22&amp;"_Meal"&amp;$H22,),BackOffice!H:H,BackOffice!I:I),0))+IFERROR(_xlfn.XLOOKUP(TEXT($F22&amp;"_Meal"&amp;$I22,),BackOffice!H:H,BackOffice!I:I),0)+IFERROR(_xlfn.XLOOKUP(TEXT($F22&amp;"_Meal"&amp;$J22,),BackOffice!H:H,BackOffice!I:I),0)+IFERROR(_xlfn.XLOOKUP(TEXT($F22&amp;"_Meal"&amp;$K22,),BackOffice!H:H,BackOffice!I:I),0)++IFERROR(_xlfn.XLOOKUP(TEXT($F22&amp;"_Meal"&amp;$L22,),BackOffice!H:H,BackOffice!I:I),0)+IFERROR(_xlfn.XLOOKUP(TEXT($F22&amp;"_Meal"&amp;$M22,),BackOffice!H:H,BackOffice!I:I),0)++IFERROR(_xlfn.XLOOKUP(TEXT($F22&amp;"_Meal"&amp;$N22,),BackOffice!H:H,BackOffice!I:I),0)</f>
        <v>0</v>
      </c>
    </row>
    <row r="23" spans="1:15" ht="14.25">
      <c r="A23" s="24">
        <f>'Travel Information'!A32</f>
        <v>22</v>
      </c>
      <c r="B23" s="24" t="str">
        <f>IF('Travel Information'!B32="","",'Travel Information'!B32)</f>
        <v/>
      </c>
      <c r="C23" s="24" t="str">
        <f>IF('Travel Information'!C32="","",'Travel Information'!C32)</f>
        <v/>
      </c>
      <c r="D23" s="24" t="str">
        <f>IF('Travel Information'!D32="","",'Travel Information'!D32)</f>
        <v/>
      </c>
      <c r="E23" s="24" t="str">
        <f>IF('Travel Information'!E32="","",'Travel Information'!E32)</f>
        <v/>
      </c>
      <c r="F23" s="25" t="str">
        <f>IF(Accomodation!F23="","",Accomodation!F23)</f>
        <v/>
      </c>
      <c r="G23" s="26" t="str">
        <f>IF(F23="","",_xlfn.XLOOKUP(Lunch!F23,Prices!A:A,Prices!B:B))</f>
        <v/>
      </c>
      <c r="H23" s="28"/>
      <c r="I23" s="28"/>
      <c r="J23" s="28"/>
      <c r="K23" s="28"/>
      <c r="L23" s="28"/>
      <c r="M23" s="28"/>
      <c r="N23" s="28"/>
      <c r="O23" s="27">
        <f>IF(F23="","0",IFERROR(_xlfn.XLOOKUP(TEXT($F23&amp;"_Meal"&amp;$H23,),BackOffice!H:H,BackOffice!I:I),0))+IFERROR(_xlfn.XLOOKUP(TEXT($F23&amp;"_Meal"&amp;$I23,),BackOffice!H:H,BackOffice!I:I),0)+IFERROR(_xlfn.XLOOKUP(TEXT($F23&amp;"_Meal"&amp;$J23,),BackOffice!H:H,BackOffice!I:I),0)+IFERROR(_xlfn.XLOOKUP(TEXT($F23&amp;"_Meal"&amp;$K23,),BackOffice!H:H,BackOffice!I:I),0)++IFERROR(_xlfn.XLOOKUP(TEXT($F23&amp;"_Meal"&amp;$L23,),BackOffice!H:H,BackOffice!I:I),0)+IFERROR(_xlfn.XLOOKUP(TEXT($F23&amp;"_Meal"&amp;$M23,),BackOffice!H:H,BackOffice!I:I),0)++IFERROR(_xlfn.XLOOKUP(TEXT($F23&amp;"_Meal"&amp;$N23,),BackOffice!H:H,BackOffice!I:I),0)</f>
        <v>0</v>
      </c>
    </row>
    <row r="24" spans="1:15" ht="14.25">
      <c r="A24" s="24">
        <f>'Travel Information'!A33</f>
        <v>23</v>
      </c>
      <c r="B24" s="24" t="str">
        <f>IF('Travel Information'!B33="","",'Travel Information'!B33)</f>
        <v/>
      </c>
      <c r="C24" s="24" t="str">
        <f>IF('Travel Information'!C33="","",'Travel Information'!C33)</f>
        <v/>
      </c>
      <c r="D24" s="24" t="str">
        <f>IF('Travel Information'!D33="","",'Travel Information'!D33)</f>
        <v/>
      </c>
      <c r="E24" s="24" t="str">
        <f>IF('Travel Information'!E33="","",'Travel Information'!E33)</f>
        <v/>
      </c>
      <c r="F24" s="25" t="str">
        <f>IF(Accomodation!F24="","",Accomodation!F24)</f>
        <v/>
      </c>
      <c r="G24" s="26" t="str">
        <f>IF(F24="","",_xlfn.XLOOKUP(Lunch!F24,Prices!A:A,Prices!B:B))</f>
        <v/>
      </c>
      <c r="H24" s="28"/>
      <c r="I24" s="28"/>
      <c r="J24" s="28"/>
      <c r="K24" s="28"/>
      <c r="L24" s="28"/>
      <c r="M24" s="28"/>
      <c r="N24" s="28"/>
      <c r="O24" s="27">
        <f>IF(F24="","0",IFERROR(_xlfn.XLOOKUP(TEXT($F24&amp;"_Meal"&amp;$H24,),BackOffice!H:H,BackOffice!I:I),0))+IFERROR(_xlfn.XLOOKUP(TEXT($F24&amp;"_Meal"&amp;$I24,),BackOffice!H:H,BackOffice!I:I),0)+IFERROR(_xlfn.XLOOKUP(TEXT($F24&amp;"_Meal"&amp;$J24,),BackOffice!H:H,BackOffice!I:I),0)+IFERROR(_xlfn.XLOOKUP(TEXT($F24&amp;"_Meal"&amp;$K24,),BackOffice!H:H,BackOffice!I:I),0)++IFERROR(_xlfn.XLOOKUP(TEXT($F24&amp;"_Meal"&amp;$L24,),BackOffice!H:H,BackOffice!I:I),0)+IFERROR(_xlfn.XLOOKUP(TEXT($F24&amp;"_Meal"&amp;$M24,),BackOffice!H:H,BackOffice!I:I),0)++IFERROR(_xlfn.XLOOKUP(TEXT($F24&amp;"_Meal"&amp;$N24,),BackOffice!H:H,BackOffice!I:I),0)</f>
        <v>0</v>
      </c>
    </row>
    <row r="25" spans="1:15" ht="14.25">
      <c r="A25" s="24">
        <f>'Travel Information'!A34</f>
        <v>24</v>
      </c>
      <c r="B25" s="24" t="str">
        <f>IF('Travel Information'!B34="","",'Travel Information'!B34)</f>
        <v/>
      </c>
      <c r="C25" s="24" t="str">
        <f>IF('Travel Information'!C34="","",'Travel Information'!C34)</f>
        <v/>
      </c>
      <c r="D25" s="24" t="str">
        <f>IF('Travel Information'!D34="","",'Travel Information'!D34)</f>
        <v/>
      </c>
      <c r="E25" s="24" t="str">
        <f>IF('Travel Information'!E34="","",'Travel Information'!E34)</f>
        <v/>
      </c>
      <c r="F25" s="25" t="str">
        <f>IF(Accomodation!F25="","",Accomodation!F25)</f>
        <v/>
      </c>
      <c r="G25" s="26" t="str">
        <f>IF(F25="","",_xlfn.XLOOKUP(Lunch!F25,Prices!A:A,Prices!B:B))</f>
        <v/>
      </c>
      <c r="H25" s="28"/>
      <c r="I25" s="28"/>
      <c r="J25" s="28"/>
      <c r="K25" s="28"/>
      <c r="L25" s="28"/>
      <c r="M25" s="28"/>
      <c r="N25" s="28"/>
      <c r="O25" s="27">
        <f>IF(F25="","0",IFERROR(_xlfn.XLOOKUP(TEXT($F25&amp;"_Meal"&amp;$H25,),BackOffice!H:H,BackOffice!I:I),0))+IFERROR(_xlfn.XLOOKUP(TEXT($F25&amp;"_Meal"&amp;$I25,),BackOffice!H:H,BackOffice!I:I),0)+IFERROR(_xlfn.XLOOKUP(TEXT($F25&amp;"_Meal"&amp;$J25,),BackOffice!H:H,BackOffice!I:I),0)+IFERROR(_xlfn.XLOOKUP(TEXT($F25&amp;"_Meal"&amp;$K25,),BackOffice!H:H,BackOffice!I:I),0)++IFERROR(_xlfn.XLOOKUP(TEXT($F25&amp;"_Meal"&amp;$L25,),BackOffice!H:H,BackOffice!I:I),0)+IFERROR(_xlfn.XLOOKUP(TEXT($F25&amp;"_Meal"&amp;$M25,),BackOffice!H:H,BackOffice!I:I),0)++IFERROR(_xlfn.XLOOKUP(TEXT($F25&amp;"_Meal"&amp;$N25,),BackOffice!H:H,BackOffice!I:I),0)</f>
        <v>0</v>
      </c>
    </row>
    <row r="26" spans="1:15" ht="14.25">
      <c r="A26" s="24">
        <f>'Travel Information'!A35</f>
        <v>25</v>
      </c>
      <c r="B26" s="24" t="str">
        <f>IF('Travel Information'!B35="","",'Travel Information'!B35)</f>
        <v/>
      </c>
      <c r="C26" s="24" t="str">
        <f>IF('Travel Information'!C35="","",'Travel Information'!C35)</f>
        <v/>
      </c>
      <c r="D26" s="24" t="str">
        <f>IF('Travel Information'!D35="","",'Travel Information'!D35)</f>
        <v/>
      </c>
      <c r="E26" s="24" t="str">
        <f>IF('Travel Information'!E35="","",'Travel Information'!E35)</f>
        <v/>
      </c>
      <c r="F26" s="25" t="str">
        <f>IF(Accomodation!F26="","",Accomodation!F26)</f>
        <v/>
      </c>
      <c r="G26" s="26" t="str">
        <f>IF(F26="","",_xlfn.XLOOKUP(Lunch!F26,Prices!A:A,Prices!B:B))</f>
        <v/>
      </c>
      <c r="H26" s="28"/>
      <c r="I26" s="28"/>
      <c r="J26" s="28"/>
      <c r="K26" s="28"/>
      <c r="L26" s="28"/>
      <c r="M26" s="28"/>
      <c r="N26" s="28"/>
      <c r="O26" s="27">
        <f>IF(F26="","0",IFERROR(_xlfn.XLOOKUP(TEXT($F26&amp;"_Meal"&amp;$H26,),BackOffice!H:H,BackOffice!I:I),0))+IFERROR(_xlfn.XLOOKUP(TEXT($F26&amp;"_Meal"&amp;$I26,),BackOffice!H:H,BackOffice!I:I),0)+IFERROR(_xlfn.XLOOKUP(TEXT($F26&amp;"_Meal"&amp;$J26,),BackOffice!H:H,BackOffice!I:I),0)+IFERROR(_xlfn.XLOOKUP(TEXT($F26&amp;"_Meal"&amp;$K26,),BackOffice!H:H,BackOffice!I:I),0)++IFERROR(_xlfn.XLOOKUP(TEXT($F26&amp;"_Meal"&amp;$L26,),BackOffice!H:H,BackOffice!I:I),0)+IFERROR(_xlfn.XLOOKUP(TEXT($F26&amp;"_Meal"&amp;$M26,),BackOffice!H:H,BackOffice!I:I),0)++IFERROR(_xlfn.XLOOKUP(TEXT($F26&amp;"_Meal"&amp;$N26,),BackOffice!H:H,BackOffice!I:I),0)</f>
        <v>0</v>
      </c>
    </row>
    <row r="27" spans="1:15" ht="14.45" customHeight="1">
      <c r="N27" s="30" t="s">
        <v>54</v>
      </c>
      <c r="O27" s="31">
        <f>SUM(O2:O26)</f>
        <v>0</v>
      </c>
    </row>
  </sheetData>
  <sheetProtection algorithmName="SHA-512" hashValue="ggypvyuMVhJbQXbdDNwCwjYaFR5I2BVNW0szs+aJEaYROqZBJE3vgsBG9YxiVS8rmEGV3CMlo45K93liOzt8QQ==" saltValue="GjuEz2gJY5rPuvOXjLMxKg==" spinCount="100000" sheet="1" selectLockedCells="1"/>
  <dataValidations count="1">
    <dataValidation type="list" allowBlank="1" showInputMessage="1" showErrorMessage="1" sqref="H2:N26" xr:uid="{84D55F9F-426C-45D2-80B4-10A8BCA2DBA6}">
      <formula1>"Hotel,Venue"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DD6BF-2B09-4AB5-AB95-A95557B1861D}">
  <dimension ref="B1:AI999"/>
  <sheetViews>
    <sheetView zoomScale="41" zoomScaleNormal="55" workbookViewId="0">
      <selection activeCell="Q13" sqref="Q13"/>
    </sheetView>
  </sheetViews>
  <sheetFormatPr defaultColWidth="14.5" defaultRowHeight="14.25"/>
  <cols>
    <col min="1" max="1" width="2.875" customWidth="1"/>
    <col min="2" max="2" width="24.5" customWidth="1"/>
    <col min="3" max="3" width="23.125" customWidth="1"/>
    <col min="4" max="4" width="22.125" customWidth="1"/>
    <col min="5" max="11" width="25.875" customWidth="1"/>
    <col min="12" max="13" width="15.875" customWidth="1"/>
    <col min="14" max="14" width="32.125" customWidth="1"/>
    <col min="15" max="15" width="3.125" customWidth="1"/>
    <col min="16" max="16" width="22.875" customWidth="1"/>
    <col min="17" max="17" width="25.125" customWidth="1"/>
    <col min="18" max="18" width="25.875" customWidth="1"/>
    <col min="19" max="19" width="27.5" customWidth="1"/>
    <col min="20" max="21" width="30.875" customWidth="1"/>
    <col min="22" max="22" width="38.5" customWidth="1"/>
    <col min="23" max="33" width="30.875" customWidth="1"/>
  </cols>
  <sheetData>
    <row r="1" spans="2:35" ht="48.75" customHeight="1" thickBot="1">
      <c r="B1" s="140" t="s">
        <v>111</v>
      </c>
      <c r="C1" s="141"/>
      <c r="D1" s="142"/>
      <c r="E1" s="33"/>
      <c r="F1" s="126" t="s">
        <v>120</v>
      </c>
      <c r="G1" s="126"/>
      <c r="H1" s="126"/>
      <c r="I1" s="34"/>
      <c r="J1" s="108"/>
      <c r="K1" s="137" t="s">
        <v>121</v>
      </c>
      <c r="L1" s="138"/>
      <c r="M1" s="138"/>
      <c r="N1" s="139"/>
      <c r="O1" s="35"/>
      <c r="T1" s="36"/>
      <c r="U1" s="37"/>
      <c r="V1" s="37"/>
      <c r="W1" s="37"/>
      <c r="X1" s="37"/>
      <c r="Y1" s="37"/>
      <c r="Z1" s="36"/>
      <c r="AA1" s="36"/>
      <c r="AB1" s="36"/>
      <c r="AC1" s="36"/>
      <c r="AD1" s="36"/>
      <c r="AE1" s="36"/>
      <c r="AF1" s="36"/>
      <c r="AG1" s="36"/>
      <c r="AH1" s="36"/>
      <c r="AI1" s="36"/>
    </row>
    <row r="2" spans="2:35" ht="24.75" customHeight="1">
      <c r="B2" s="123" t="s">
        <v>112</v>
      </c>
      <c r="C2" s="124"/>
      <c r="D2" s="125"/>
      <c r="E2" s="33"/>
      <c r="F2" s="127"/>
      <c r="G2" s="127"/>
      <c r="H2" s="127"/>
      <c r="I2" s="38"/>
      <c r="J2" s="38"/>
      <c r="K2" s="128" t="s">
        <v>122</v>
      </c>
      <c r="L2" s="129"/>
      <c r="M2" s="129"/>
      <c r="N2" s="130"/>
      <c r="O2" s="39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</row>
    <row r="3" spans="2:35" ht="24.75" customHeight="1" thickBot="1">
      <c r="B3" s="123" t="s">
        <v>113</v>
      </c>
      <c r="C3" s="124"/>
      <c r="D3" s="125"/>
      <c r="E3" s="33"/>
      <c r="F3" s="127"/>
      <c r="G3" s="127"/>
      <c r="H3" s="127"/>
      <c r="I3" s="38"/>
      <c r="J3" s="38"/>
      <c r="K3" s="131"/>
      <c r="L3" s="132"/>
      <c r="M3" s="132"/>
      <c r="N3" s="133"/>
      <c r="O3" s="39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</row>
    <row r="4" spans="2:35" ht="24.75" customHeight="1" thickBot="1">
      <c r="B4" s="123" t="s">
        <v>114</v>
      </c>
      <c r="C4" s="124"/>
      <c r="D4" s="125"/>
      <c r="E4" s="33"/>
      <c r="F4" s="127"/>
      <c r="G4" s="127"/>
      <c r="H4" s="127"/>
      <c r="I4" s="38"/>
      <c r="J4" s="38"/>
      <c r="K4" s="134"/>
      <c r="L4" s="135"/>
      <c r="M4" s="135"/>
      <c r="N4" s="136"/>
      <c r="O4" s="39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</row>
    <row r="5" spans="2:35" ht="24.75" customHeight="1" thickBot="1">
      <c r="B5" s="105"/>
      <c r="C5" s="106"/>
      <c r="D5" s="107"/>
      <c r="E5" s="33"/>
      <c r="F5" s="127"/>
      <c r="G5" s="127"/>
      <c r="H5" s="127"/>
      <c r="I5" s="38"/>
      <c r="J5" s="38"/>
      <c r="K5" s="117" t="s">
        <v>96</v>
      </c>
      <c r="L5" s="119" t="s">
        <v>123</v>
      </c>
      <c r="M5" s="119"/>
      <c r="N5" s="120"/>
      <c r="O5" s="39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2:35" ht="24.75" customHeight="1" thickBot="1">
      <c r="B6" s="33"/>
      <c r="C6" s="33"/>
      <c r="D6" s="33"/>
      <c r="F6" s="127"/>
      <c r="G6" s="127"/>
      <c r="H6" s="127"/>
      <c r="K6" s="118"/>
      <c r="L6" s="121"/>
      <c r="M6" s="121"/>
      <c r="N6" s="122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</row>
    <row r="7" spans="2:35" ht="24.75" customHeight="1">
      <c r="B7" s="40" t="s">
        <v>74</v>
      </c>
      <c r="C7" s="40"/>
      <c r="D7" s="40"/>
      <c r="E7" s="33"/>
      <c r="F7" s="36"/>
      <c r="G7" s="36"/>
      <c r="H7" s="36"/>
      <c r="I7" s="36"/>
      <c r="J7" s="36"/>
      <c r="K7" s="36"/>
      <c r="L7" s="36"/>
      <c r="M7" s="109"/>
      <c r="N7" s="109"/>
      <c r="O7" s="35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</row>
    <row r="8" spans="2:35" ht="30.95" customHeight="1" thickBot="1">
      <c r="B8" s="41"/>
      <c r="C8" s="41"/>
      <c r="D8" s="41"/>
      <c r="E8" s="41"/>
      <c r="F8" s="35"/>
      <c r="G8" s="35"/>
      <c r="H8" s="35"/>
      <c r="I8" s="35"/>
      <c r="J8" s="35"/>
      <c r="K8" s="35"/>
      <c r="L8" s="35"/>
      <c r="M8" s="116" t="s">
        <v>92</v>
      </c>
      <c r="N8" s="116"/>
      <c r="O8" s="39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</row>
    <row r="9" spans="2:35" ht="32.25" customHeight="1">
      <c r="B9" s="223" t="str">
        <f>IF('Travel Information'!C1="","",'Travel Information'!C1)</f>
        <v/>
      </c>
      <c r="C9" s="224"/>
      <c r="D9" s="224"/>
      <c r="E9" s="224"/>
      <c r="F9" s="224"/>
      <c r="G9" s="224"/>
      <c r="H9" s="225"/>
      <c r="I9" s="43"/>
      <c r="J9" s="43"/>
      <c r="K9" s="43"/>
      <c r="L9" s="43"/>
      <c r="M9" s="232" t="s">
        <v>75</v>
      </c>
      <c r="N9" s="232"/>
      <c r="O9" s="35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</row>
    <row r="10" spans="2:35" ht="24.75" customHeight="1">
      <c r="B10" s="226"/>
      <c r="C10" s="227"/>
      <c r="D10" s="227"/>
      <c r="E10" s="227"/>
      <c r="F10" s="227"/>
      <c r="G10" s="227"/>
      <c r="H10" s="228"/>
      <c r="I10" s="43"/>
      <c r="J10" s="43"/>
      <c r="K10" s="43"/>
      <c r="L10" s="43"/>
      <c r="M10" s="38" t="s">
        <v>110</v>
      </c>
      <c r="N10" s="89">
        <f ca="1">NOW()</f>
        <v>45898.650251620369</v>
      </c>
      <c r="O10" s="44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</row>
    <row r="11" spans="2:35" ht="24.75" customHeight="1" thickBot="1">
      <c r="B11" s="229"/>
      <c r="C11" s="230"/>
      <c r="D11" s="230"/>
      <c r="E11" s="230"/>
      <c r="F11" s="230"/>
      <c r="G11" s="230"/>
      <c r="H11" s="231"/>
      <c r="I11" s="43"/>
      <c r="J11" s="43"/>
      <c r="K11" s="43"/>
      <c r="L11" s="43"/>
      <c r="M11" s="42"/>
      <c r="N11" s="44"/>
      <c r="O11" s="44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</row>
    <row r="12" spans="2:35" ht="30" customHeight="1" thickBot="1">
      <c r="B12" s="45"/>
      <c r="C12" s="45"/>
      <c r="D12" s="45"/>
      <c r="E12" s="41"/>
      <c r="F12" s="35"/>
      <c r="G12" s="35"/>
      <c r="H12" s="35"/>
      <c r="I12" s="35"/>
      <c r="J12" s="35"/>
      <c r="K12" s="35"/>
      <c r="L12" s="35"/>
      <c r="M12" s="4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</row>
    <row r="13" spans="2:35" ht="39.75" customHeight="1" thickBot="1">
      <c r="B13" s="143" t="s">
        <v>29</v>
      </c>
      <c r="C13" s="144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5"/>
      <c r="O13" s="47"/>
      <c r="P13" s="47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pans="2:35" ht="30" customHeight="1" thickBot="1">
      <c r="B14" s="213" t="s">
        <v>76</v>
      </c>
      <c r="C14" s="207"/>
      <c r="D14" s="214"/>
      <c r="E14" s="50">
        <f>Accomodation!H$1</f>
        <v>45957</v>
      </c>
      <c r="F14" s="50">
        <f>Accomodation!I$1</f>
        <v>45958</v>
      </c>
      <c r="G14" s="50">
        <f>Accomodation!J$1</f>
        <v>45959</v>
      </c>
      <c r="H14" s="50">
        <f>Accomodation!K$1</f>
        <v>45960</v>
      </c>
      <c r="I14" s="50">
        <f>Accomodation!L$1</f>
        <v>45961</v>
      </c>
      <c r="J14" s="50">
        <f>Accomodation!M$1</f>
        <v>45962</v>
      </c>
      <c r="K14" s="50">
        <f>Accomodation!N$1</f>
        <v>45963</v>
      </c>
      <c r="L14" s="215" t="s">
        <v>77</v>
      </c>
      <c r="M14" s="216"/>
      <c r="N14" s="51" t="s">
        <v>78</v>
      </c>
      <c r="O14" s="47"/>
      <c r="P14" s="47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</row>
    <row r="15" spans="2:35" ht="30" customHeight="1" thickBot="1">
      <c r="B15" s="217" t="s">
        <v>79</v>
      </c>
      <c r="C15" s="53" t="s">
        <v>31</v>
      </c>
      <c r="D15" s="54">
        <v>225</v>
      </c>
      <c r="E15" s="55">
        <f>COUNTIFS(Accomodation!$F$2:$F$26,Invoice!$B13,Accomodation!H$2:H$26,Invoice!$C15)</f>
        <v>0</v>
      </c>
      <c r="F15" s="55">
        <f>COUNTIFS(Accomodation!$F$2:$F$26,Invoice!$B13,Accomodation!I$2:I$26,Invoice!$C15)</f>
        <v>0</v>
      </c>
      <c r="G15" s="55">
        <f>COUNTIFS(Accomodation!$F$2:$F$26,Invoice!$B13,Accomodation!J$2:J$26,Invoice!$C15)</f>
        <v>0</v>
      </c>
      <c r="H15" s="55">
        <f>COUNTIFS(Accomodation!$F$2:$F$26,Invoice!$B13,Accomodation!K$2:K$26,Invoice!$C15)</f>
        <v>0</v>
      </c>
      <c r="I15" s="55">
        <f>COUNTIFS(Accomodation!$F$2:$F$26,Invoice!$B13,Accomodation!L$2:L$26,Invoice!$C15)</f>
        <v>0</v>
      </c>
      <c r="J15" s="55">
        <f>COUNTIFS(Accomodation!$F$2:$F$26,Invoice!$B13,Accomodation!M$2:M$26,Invoice!$C15)</f>
        <v>0</v>
      </c>
      <c r="K15" s="55">
        <f>COUNTIFS(Accomodation!$F$2:$F$26,Invoice!$B13,Accomodation!N$2:N$26,Invoice!$C15)</f>
        <v>0</v>
      </c>
      <c r="L15" s="218">
        <f>SUM(E15:K15)</f>
        <v>0</v>
      </c>
      <c r="M15" s="219"/>
      <c r="N15" s="56">
        <f>D15*L15</f>
        <v>0</v>
      </c>
      <c r="O15" s="47"/>
      <c r="P15" s="47"/>
      <c r="Q15" s="57"/>
      <c r="R15" s="58"/>
      <c r="S15" s="58"/>
      <c r="T15" s="58"/>
      <c r="U15" s="58"/>
      <c r="V15" s="48"/>
      <c r="W15" s="48"/>
      <c r="X15" s="48"/>
      <c r="Y15" s="48"/>
      <c r="Z15" s="48"/>
      <c r="AA15" s="48"/>
      <c r="AB15" s="48"/>
    </row>
    <row r="16" spans="2:35" ht="30" customHeight="1" thickBot="1">
      <c r="B16" s="217"/>
      <c r="C16" s="53" t="s">
        <v>32</v>
      </c>
      <c r="D16" s="54">
        <v>195</v>
      </c>
      <c r="E16" s="55">
        <f>COUNTIFS(Accomodation!$F$2:$F$26,Invoice!$B13,Accomodation!H$2:H$26,Invoice!$C16)</f>
        <v>0</v>
      </c>
      <c r="F16" s="55">
        <f>COUNTIFS(Accomodation!$F$2:$F$26,Invoice!$B13,Accomodation!I$2:I$26,Invoice!$C16)</f>
        <v>0</v>
      </c>
      <c r="G16" s="55">
        <f>COUNTIFS(Accomodation!$F$2:$F$26,Invoice!$B13,Accomodation!J$2:J$26,Invoice!$C16)</f>
        <v>0</v>
      </c>
      <c r="H16" s="55">
        <f>COUNTIFS(Accomodation!$F$2:$F$26,Invoice!$B13,Accomodation!K$2:K$26,Invoice!$C16)</f>
        <v>0</v>
      </c>
      <c r="I16" s="55">
        <f>COUNTIFS(Accomodation!$F$2:$F$26,Invoice!$B13,Accomodation!L$2:L$26,Invoice!$C16)</f>
        <v>0</v>
      </c>
      <c r="J16" s="55">
        <f>COUNTIFS(Accomodation!$F$2:$F$26,Invoice!$B13,Accomodation!M$2:M$26,Invoice!$C16)</f>
        <v>0</v>
      </c>
      <c r="K16" s="55">
        <f>COUNTIFS(Accomodation!$F$2:$F$26,Invoice!$B13,Accomodation!N$2:N$26,Invoice!$C16)</f>
        <v>0</v>
      </c>
      <c r="L16" s="218">
        <f>SUM(E16:K16)</f>
        <v>0</v>
      </c>
      <c r="M16" s="219"/>
      <c r="N16" s="56">
        <f t="shared" ref="N16" si="0">D16*L16</f>
        <v>0</v>
      </c>
      <c r="O16" s="47"/>
      <c r="P16" s="47"/>
      <c r="Q16" s="57"/>
      <c r="R16" s="58"/>
      <c r="S16" s="58"/>
      <c r="T16" s="58"/>
      <c r="U16" s="58"/>
      <c r="V16" s="48"/>
      <c r="W16" s="48"/>
      <c r="X16" s="48"/>
      <c r="Y16" s="48"/>
      <c r="Z16" s="48"/>
      <c r="AA16" s="48"/>
      <c r="AB16" s="48"/>
    </row>
    <row r="17" spans="2:28" ht="30" customHeight="1" thickBot="1">
      <c r="B17" s="59"/>
      <c r="C17" s="59"/>
      <c r="D17" s="60"/>
      <c r="E17" s="61"/>
      <c r="F17" s="61"/>
      <c r="G17" s="61"/>
      <c r="H17" s="61"/>
      <c r="I17" s="61"/>
      <c r="J17" s="61"/>
      <c r="K17" s="61"/>
      <c r="L17" s="205">
        <f>SUM(L15:M16)</f>
        <v>0</v>
      </c>
      <c r="M17" s="206"/>
      <c r="N17" s="56">
        <f>SUM(N15:N16)</f>
        <v>0</v>
      </c>
      <c r="O17" s="47"/>
      <c r="P17" s="47"/>
      <c r="Q17" s="62"/>
      <c r="R17" s="63"/>
      <c r="S17" s="63"/>
      <c r="T17" s="63"/>
      <c r="U17" s="63"/>
      <c r="V17" s="48"/>
      <c r="W17" s="48"/>
      <c r="X17" s="48"/>
      <c r="Y17" s="48"/>
      <c r="Z17" s="48"/>
      <c r="AA17" s="48"/>
      <c r="AB17" s="48"/>
    </row>
    <row r="18" spans="2:28" ht="30" customHeight="1" thickBot="1">
      <c r="B18" s="45"/>
      <c r="C18" s="45"/>
      <c r="D18" s="45"/>
      <c r="E18" s="41"/>
      <c r="F18" s="35"/>
      <c r="G18" s="35"/>
      <c r="H18" s="35"/>
      <c r="I18" s="35"/>
      <c r="J18" s="35"/>
      <c r="K18" s="35"/>
      <c r="L18" s="35"/>
      <c r="M18" s="4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</row>
    <row r="19" spans="2:28" ht="39.75" customHeight="1" thickBot="1">
      <c r="B19" s="143" t="str">
        <f>BackOffice!A8</f>
        <v xml:space="preserve">Joly Alon Hotel </v>
      </c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5"/>
      <c r="O19" s="47"/>
      <c r="P19" s="47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</row>
    <row r="20" spans="2:28" ht="30" customHeight="1" thickBot="1">
      <c r="B20" s="213" t="s">
        <v>76</v>
      </c>
      <c r="C20" s="207"/>
      <c r="D20" s="214"/>
      <c r="E20" s="50">
        <f>Accomodation!H$1</f>
        <v>45957</v>
      </c>
      <c r="F20" s="50">
        <v>45800</v>
      </c>
      <c r="G20" s="50">
        <v>45801</v>
      </c>
      <c r="H20" s="50">
        <v>45802</v>
      </c>
      <c r="I20" s="50">
        <v>45803</v>
      </c>
      <c r="J20" s="50">
        <f>Accomodation!M$1</f>
        <v>45962</v>
      </c>
      <c r="K20" s="50">
        <f>Accomodation!N$1</f>
        <v>45963</v>
      </c>
      <c r="L20" s="215" t="s">
        <v>77</v>
      </c>
      <c r="M20" s="216"/>
      <c r="N20" s="51" t="s">
        <v>78</v>
      </c>
      <c r="O20" s="47"/>
      <c r="P20" s="47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</row>
    <row r="21" spans="2:28" ht="30" customHeight="1" thickBot="1">
      <c r="B21" s="217" t="s">
        <v>79</v>
      </c>
      <c r="C21" s="53" t="s">
        <v>31</v>
      </c>
      <c r="D21" s="54">
        <v>210</v>
      </c>
      <c r="E21" s="55">
        <f>COUNTIFS(Accomodation!$F$2:$F$26,Invoice!$B19,Accomodation!H$2:H$26,Invoice!$C21)</f>
        <v>0</v>
      </c>
      <c r="F21" s="55">
        <f>COUNTIFS(Accomodation!$F$2:$F$26,Invoice!$B19,Accomodation!I$2:I$26,Invoice!$C21)</f>
        <v>0</v>
      </c>
      <c r="G21" s="55">
        <f>COUNTIFS(Accomodation!$F$2:$F$26,Invoice!$B19,Accomodation!J$2:J$26,Invoice!$C21)</f>
        <v>0</v>
      </c>
      <c r="H21" s="55">
        <f>COUNTIFS(Accomodation!$F$2:$F$26,Invoice!$B19,Accomodation!K$2:K$26,Invoice!$C21)</f>
        <v>0</v>
      </c>
      <c r="I21" s="55">
        <f>COUNTIFS(Accomodation!$F$2:$F$26,Invoice!$B19,Accomodation!L$2:L$26,Invoice!$C21)</f>
        <v>0</v>
      </c>
      <c r="J21" s="55">
        <f>COUNTIFS(Accomodation!$F$2:$F$26,Invoice!$B19,Accomodation!M$2:M$26,Invoice!$C21)</f>
        <v>0</v>
      </c>
      <c r="K21" s="55">
        <f>COUNTIFS(Accomodation!$F$2:$F$26,Invoice!$B19,Accomodation!N$2:N$26,Invoice!$C21)</f>
        <v>0</v>
      </c>
      <c r="L21" s="218">
        <f>SUM(E21:K21)</f>
        <v>0</v>
      </c>
      <c r="M21" s="219"/>
      <c r="N21" s="56">
        <f>D21*L21</f>
        <v>0</v>
      </c>
      <c r="O21" s="47"/>
      <c r="P21" s="47"/>
      <c r="Q21" s="57"/>
      <c r="R21" s="58"/>
      <c r="S21" s="58"/>
      <c r="T21" s="58"/>
      <c r="U21" s="58"/>
      <c r="V21" s="48"/>
      <c r="W21" s="48"/>
      <c r="X21" s="48"/>
      <c r="Y21" s="48"/>
      <c r="Z21" s="48"/>
      <c r="AA21" s="48"/>
      <c r="AB21" s="48"/>
    </row>
    <row r="22" spans="2:28" ht="30" customHeight="1" thickBot="1">
      <c r="B22" s="217"/>
      <c r="C22" s="53" t="s">
        <v>32</v>
      </c>
      <c r="D22" s="54">
        <v>180</v>
      </c>
      <c r="E22" s="55">
        <f>COUNTIFS(Accomodation!$F$2:$F$26,Invoice!$B19,Accomodation!H$2:H$26,Invoice!$C22)</f>
        <v>0</v>
      </c>
      <c r="F22" s="55">
        <f>COUNTIFS(Accomodation!$F$2:$F$26,Invoice!$B19,Accomodation!I$2:I$26,Invoice!$C22)</f>
        <v>0</v>
      </c>
      <c r="G22" s="55">
        <f>COUNTIFS(Accomodation!$F$2:$F$26,Invoice!$B19,Accomodation!J$2:J$26,Invoice!$C22)</f>
        <v>0</v>
      </c>
      <c r="H22" s="55">
        <f>COUNTIFS(Accomodation!$F$2:$F$26,Invoice!$B19,Accomodation!K$2:K$26,Invoice!$C22)</f>
        <v>0</v>
      </c>
      <c r="I22" s="55">
        <f>COUNTIFS(Accomodation!$F$2:$F$26,Invoice!$B19,Accomodation!L$2:L$26,Invoice!$C22)</f>
        <v>0</v>
      </c>
      <c r="J22" s="55">
        <f>COUNTIFS(Accomodation!$F$2:$F$26,Invoice!$B19,Accomodation!M$2:M$26,Invoice!$C22)</f>
        <v>0</v>
      </c>
      <c r="K22" s="55">
        <f>COUNTIFS(Accomodation!$F$2:$F$26,Invoice!$B19,Accomodation!N$2:N$26,Invoice!$C22)</f>
        <v>0</v>
      </c>
      <c r="L22" s="218">
        <f>SUM(E22:K22)</f>
        <v>0</v>
      </c>
      <c r="M22" s="219"/>
      <c r="N22" s="56">
        <f t="shared" ref="N22" si="1">D22*L22</f>
        <v>0</v>
      </c>
      <c r="O22" s="47"/>
      <c r="P22" s="47"/>
      <c r="Q22" s="57"/>
      <c r="R22" s="58"/>
      <c r="S22" s="58"/>
      <c r="T22" s="58"/>
      <c r="U22" s="58"/>
      <c r="V22" s="48"/>
      <c r="W22" s="48"/>
      <c r="X22" s="48"/>
      <c r="Y22" s="48"/>
      <c r="Z22" s="48"/>
      <c r="AA22" s="48"/>
      <c r="AB22" s="48"/>
    </row>
    <row r="23" spans="2:28" ht="30" customHeight="1" thickBot="1">
      <c r="B23" s="217"/>
      <c r="C23" s="53" t="s">
        <v>33</v>
      </c>
      <c r="D23" s="54">
        <v>165</v>
      </c>
      <c r="E23" s="55">
        <f>COUNTIFS(Accomodation!$F$2:$F$26,Invoice!$B19,Accomodation!H$2:H$26,Invoice!$C23)</f>
        <v>0</v>
      </c>
      <c r="F23" s="55">
        <f>COUNTIFS(Accomodation!$F$2:$F$26,Invoice!$B19,Accomodation!I$2:I$26,Invoice!$C23)</f>
        <v>0</v>
      </c>
      <c r="G23" s="55">
        <f>COUNTIFS(Accomodation!$F$2:$F$26,Invoice!$B19,Accomodation!J$2:J$26,Invoice!$C23)</f>
        <v>0</v>
      </c>
      <c r="H23" s="55">
        <f>COUNTIFS(Accomodation!$F$2:$F$26,Invoice!$B19,Accomodation!K$2:K$26,Invoice!$C23)</f>
        <v>0</v>
      </c>
      <c r="I23" s="55">
        <f>COUNTIFS(Accomodation!$F$2:$F$26,Invoice!$B19,Accomodation!L$2:L$26,Invoice!$C23)</f>
        <v>0</v>
      </c>
      <c r="J23" s="55">
        <f>COUNTIFS(Accomodation!$F$2:$F$26,Invoice!$B19,Accomodation!M$2:M$26,Invoice!$C23)</f>
        <v>0</v>
      </c>
      <c r="K23" s="55">
        <f>COUNTIFS(Accomodation!$F$2:$F$26,Invoice!$B19,Accomodation!N$2:N$26,Invoice!$C23)</f>
        <v>0</v>
      </c>
      <c r="L23" s="218">
        <f>SUM(E23:K23)</f>
        <v>0</v>
      </c>
      <c r="M23" s="219"/>
      <c r="N23" s="56">
        <f t="shared" ref="N23" si="2">D23*L23</f>
        <v>0</v>
      </c>
      <c r="O23" s="47"/>
      <c r="P23" s="47"/>
      <c r="Q23" s="57"/>
      <c r="R23" s="58"/>
      <c r="S23" s="58"/>
      <c r="T23" s="58"/>
      <c r="U23" s="58"/>
      <c r="V23" s="48"/>
      <c r="W23" s="48"/>
      <c r="X23" s="48"/>
      <c r="Y23" s="48"/>
      <c r="Z23" s="48"/>
      <c r="AA23" s="48"/>
      <c r="AB23" s="48"/>
    </row>
    <row r="24" spans="2:28" ht="30" customHeight="1" thickBot="1">
      <c r="B24" s="59"/>
      <c r="C24" s="59"/>
      <c r="D24" s="60"/>
      <c r="E24" s="61"/>
      <c r="F24" s="61"/>
      <c r="G24" s="61"/>
      <c r="H24" s="61"/>
      <c r="I24" s="61"/>
      <c r="J24" s="61"/>
      <c r="K24" s="61"/>
      <c r="L24" s="205">
        <f>SUM(L21:M23)</f>
        <v>0</v>
      </c>
      <c r="M24" s="206"/>
      <c r="N24" s="56">
        <f>SUM(N21:N23)</f>
        <v>0</v>
      </c>
      <c r="O24" s="47"/>
      <c r="P24" s="47"/>
      <c r="Q24" s="62"/>
      <c r="R24" s="63"/>
      <c r="S24" s="63"/>
      <c r="T24" s="63"/>
      <c r="U24" s="63"/>
      <c r="V24" s="48"/>
      <c r="W24" s="48"/>
      <c r="X24" s="48"/>
      <c r="Y24" s="48"/>
      <c r="Z24" s="48"/>
      <c r="AA24" s="48"/>
      <c r="AB24" s="48"/>
    </row>
    <row r="25" spans="2:28" ht="30" customHeight="1" thickBot="1">
      <c r="B25" s="45"/>
      <c r="C25" s="45"/>
      <c r="D25" s="45"/>
      <c r="E25" s="41"/>
      <c r="F25" s="35"/>
      <c r="G25" s="35"/>
      <c r="H25" s="35"/>
      <c r="I25" s="35"/>
      <c r="J25" s="35"/>
      <c r="K25" s="35"/>
      <c r="L25" s="35"/>
      <c r="M25" s="4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</row>
    <row r="26" spans="2:28" ht="39.75" customHeight="1" thickBot="1">
      <c r="B26" s="143" t="s">
        <v>39</v>
      </c>
      <c r="C26" s="144"/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5"/>
      <c r="O26" s="47"/>
      <c r="P26" s="47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</row>
    <row r="27" spans="2:28" ht="30" customHeight="1" thickBot="1">
      <c r="B27" s="213" t="s">
        <v>80</v>
      </c>
      <c r="C27" s="207"/>
      <c r="D27" s="214"/>
      <c r="E27" s="50">
        <v>45799</v>
      </c>
      <c r="F27" s="50">
        <v>45800</v>
      </c>
      <c r="G27" s="50">
        <v>45801</v>
      </c>
      <c r="H27" s="50">
        <v>45802</v>
      </c>
      <c r="I27" s="50">
        <v>45803</v>
      </c>
      <c r="J27" s="50">
        <f>Accomodation!M$1</f>
        <v>45962</v>
      </c>
      <c r="K27" s="50">
        <f>Accomodation!N$1</f>
        <v>45963</v>
      </c>
      <c r="L27" s="215" t="s">
        <v>77</v>
      </c>
      <c r="M27" s="216"/>
      <c r="N27" s="51" t="s">
        <v>78</v>
      </c>
      <c r="O27" s="47"/>
      <c r="P27" s="47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</row>
    <row r="28" spans="2:28" ht="30" customHeight="1" thickBot="1">
      <c r="B28" s="220" t="s">
        <v>79</v>
      </c>
      <c r="C28" s="64" t="s">
        <v>31</v>
      </c>
      <c r="D28" s="54">
        <v>185</v>
      </c>
      <c r="E28" s="55">
        <f>COUNTIFS(Accomodation!$F$2:$F$26,Invoice!$B26,Accomodation!H$2:H$26,Invoice!$C28)</f>
        <v>0</v>
      </c>
      <c r="F28" s="55">
        <f>COUNTIFS(Accomodation!$F$2:$F$26,Invoice!$B26,Accomodation!I$2:I$26,Invoice!$C28)</f>
        <v>0</v>
      </c>
      <c r="G28" s="55">
        <f>COUNTIFS(Accomodation!$F$2:$F$26,Invoice!$B26,Accomodation!J$2:J$26,Invoice!$C28)</f>
        <v>0</v>
      </c>
      <c r="H28" s="55">
        <f>COUNTIFS(Accomodation!$F$2:$F$26,Invoice!$B26,Accomodation!K$2:K$26,Invoice!$C28)</f>
        <v>0</v>
      </c>
      <c r="I28" s="55">
        <f>COUNTIFS(Accomodation!$F$2:$F$26,Invoice!$B26,Accomodation!L$2:L$26,Invoice!$C28)</f>
        <v>0</v>
      </c>
      <c r="J28" s="55">
        <f>COUNTIFS(Accomodation!$F$2:$F$26,Invoice!$B26,Accomodation!M$2:M$26,Invoice!$C28)</f>
        <v>0</v>
      </c>
      <c r="K28" s="55">
        <f>COUNTIFS(Accomodation!$F$2:$F$26,Invoice!$B26,Accomodation!N$2:N$26,Invoice!$C28)</f>
        <v>0</v>
      </c>
      <c r="L28" s="218">
        <f>SUM(E28:K28)</f>
        <v>0</v>
      </c>
      <c r="M28" s="219"/>
      <c r="N28" s="56">
        <f>D28*L28</f>
        <v>0</v>
      </c>
      <c r="O28" s="47"/>
      <c r="P28" s="47"/>
      <c r="T28" s="58"/>
      <c r="U28" s="58"/>
      <c r="V28" s="48"/>
      <c r="W28" s="48"/>
      <c r="X28" s="48"/>
      <c r="Y28" s="48"/>
      <c r="Z28" s="48"/>
      <c r="AA28" s="48"/>
      <c r="AB28" s="48"/>
    </row>
    <row r="29" spans="2:28" ht="30" customHeight="1" thickBot="1">
      <c r="B29" s="221"/>
      <c r="C29" s="64" t="s">
        <v>32</v>
      </c>
      <c r="D29" s="54">
        <v>155</v>
      </c>
      <c r="E29" s="55">
        <f>COUNTIFS(Accomodation!$F$2:$F$26,Invoice!$B26,Accomodation!H$2:H$26,Invoice!$C29)</f>
        <v>0</v>
      </c>
      <c r="F29" s="55">
        <f>COUNTIFS(Accomodation!$F$2:$F$26,Invoice!$B26,Accomodation!I$2:I$26,Invoice!$C29)</f>
        <v>0</v>
      </c>
      <c r="G29" s="55">
        <f>COUNTIFS(Accomodation!$F$2:$F$26,Invoice!$B26,Accomodation!J$2:J$26,Invoice!$C29)</f>
        <v>0</v>
      </c>
      <c r="H29" s="55">
        <f>COUNTIFS(Accomodation!$F$2:$F$26,Invoice!$B26,Accomodation!K$2:K$26,Invoice!$C29)</f>
        <v>0</v>
      </c>
      <c r="I29" s="55">
        <f>COUNTIFS(Accomodation!$F$2:$F$26,Invoice!$B26,Accomodation!L$2:L$26,Invoice!$C29)</f>
        <v>0</v>
      </c>
      <c r="J29" s="55">
        <f>COUNTIFS(Accomodation!$F$2:$F$26,Invoice!$B26,Accomodation!M$2:M$26,Invoice!$C29)</f>
        <v>0</v>
      </c>
      <c r="K29" s="55">
        <f>COUNTIFS(Accomodation!$F$2:$F$26,Invoice!$B26,Accomodation!N$2:N$26,Invoice!$C29)</f>
        <v>0</v>
      </c>
      <c r="L29" s="218">
        <f>SUM(E29:K29)</f>
        <v>0</v>
      </c>
      <c r="M29" s="219"/>
      <c r="N29" s="56">
        <f t="shared" ref="N29:N30" si="3">D29*L29</f>
        <v>0</v>
      </c>
      <c r="O29" s="47"/>
      <c r="P29" s="47"/>
      <c r="T29" s="58"/>
      <c r="U29" s="58"/>
      <c r="V29" s="48"/>
      <c r="W29" s="48"/>
      <c r="X29" s="48"/>
      <c r="Y29" s="48"/>
      <c r="Z29" s="48"/>
      <c r="AA29" s="48"/>
      <c r="AB29" s="48"/>
    </row>
    <row r="30" spans="2:28" ht="30" customHeight="1" thickBot="1">
      <c r="B30" s="222"/>
      <c r="C30" s="65" t="s">
        <v>33</v>
      </c>
      <c r="D30" s="54">
        <v>140</v>
      </c>
      <c r="E30" s="55">
        <f>COUNTIFS(Accomodation!$F$2:$F$26,Invoice!$B26,Accomodation!H$2:H$26,Invoice!$C30)</f>
        <v>0</v>
      </c>
      <c r="F30" s="55">
        <f>COUNTIFS(Accomodation!$F$2:$F$26,Invoice!$B26,Accomodation!I$2:I$26,Invoice!$C30)</f>
        <v>0</v>
      </c>
      <c r="G30" s="55">
        <f>COUNTIFS(Accomodation!$F$2:$F$26,Invoice!$B26,Accomodation!J$2:J$26,Invoice!$C30)</f>
        <v>0</v>
      </c>
      <c r="H30" s="55">
        <f>COUNTIFS(Accomodation!$F$2:$F$26,Invoice!$B26,Accomodation!K$2:K$26,Invoice!$C30)</f>
        <v>0</v>
      </c>
      <c r="I30" s="55">
        <f>COUNTIFS(Accomodation!$F$2:$F$26,Invoice!$B26,Accomodation!L$2:L$26,Invoice!$C30)</f>
        <v>0</v>
      </c>
      <c r="J30" s="55">
        <f>COUNTIFS(Accomodation!$F$2:$F$26,Invoice!$B26,Accomodation!M$2:M$26,Invoice!$C30)</f>
        <v>0</v>
      </c>
      <c r="K30" s="55">
        <f>COUNTIFS(Accomodation!$F$2:$F$26,Invoice!$B26,Accomodation!N$2:N$26,Invoice!$C30)</f>
        <v>0</v>
      </c>
      <c r="L30" s="218">
        <f>SUM(E30:K30)</f>
        <v>0</v>
      </c>
      <c r="M30" s="219"/>
      <c r="N30" s="56">
        <f t="shared" si="3"/>
        <v>0</v>
      </c>
      <c r="O30" s="47"/>
      <c r="P30" s="47"/>
      <c r="T30" s="63"/>
      <c r="U30" s="63"/>
      <c r="V30" s="48"/>
      <c r="W30" s="48"/>
      <c r="X30" s="48"/>
      <c r="Y30" s="48"/>
      <c r="Z30" s="48"/>
      <c r="AA30" s="48"/>
      <c r="AB30" s="48"/>
    </row>
    <row r="31" spans="2:28" ht="30" customHeight="1" thickBot="1">
      <c r="B31" s="59"/>
      <c r="C31" s="59"/>
      <c r="D31" s="60"/>
      <c r="E31" s="61"/>
      <c r="F31" s="61"/>
      <c r="G31" s="61"/>
      <c r="H31" s="61"/>
      <c r="I31" s="61"/>
      <c r="J31" s="61"/>
      <c r="K31" s="61"/>
      <c r="L31" s="205">
        <f>SUM(L28:M30)</f>
        <v>0</v>
      </c>
      <c r="M31" s="206"/>
      <c r="N31" s="56">
        <f>SUM(N28:N30)</f>
        <v>0</v>
      </c>
      <c r="O31" s="47"/>
      <c r="P31" s="47"/>
      <c r="T31" s="63"/>
      <c r="U31" s="63"/>
      <c r="V31" s="48"/>
      <c r="W31" s="48"/>
      <c r="X31" s="48"/>
      <c r="Y31" s="48"/>
      <c r="Z31" s="48"/>
      <c r="AA31" s="48"/>
      <c r="AB31" s="48"/>
    </row>
    <row r="32" spans="2:28" ht="30" customHeight="1" thickBot="1">
      <c r="B32" s="45"/>
      <c r="C32" s="45"/>
      <c r="D32" s="45"/>
      <c r="E32" s="41"/>
      <c r="F32" s="35"/>
      <c r="G32" s="35"/>
      <c r="H32" s="35"/>
      <c r="I32" s="35"/>
      <c r="J32" s="35"/>
      <c r="K32" s="35"/>
      <c r="L32" s="35"/>
      <c r="M32" s="46"/>
      <c r="N32" s="36"/>
      <c r="O32" s="36"/>
      <c r="P32" s="36"/>
      <c r="T32" s="36"/>
      <c r="U32" s="36"/>
      <c r="V32" s="36"/>
      <c r="W32" s="36"/>
      <c r="X32" s="36"/>
      <c r="Y32" s="36"/>
      <c r="Z32" s="36"/>
      <c r="AA32" s="36"/>
      <c r="AB32" s="36"/>
    </row>
    <row r="33" spans="2:28" ht="39.75" customHeight="1" thickBot="1">
      <c r="B33" s="143" t="s">
        <v>41</v>
      </c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5"/>
      <c r="O33" s="47"/>
      <c r="P33" s="47"/>
      <c r="T33" s="48"/>
      <c r="U33" s="48"/>
      <c r="V33" s="48"/>
      <c r="W33" s="48"/>
      <c r="X33" s="48"/>
      <c r="Y33" s="48"/>
      <c r="Z33" s="48"/>
      <c r="AA33" s="48"/>
      <c r="AB33" s="48"/>
    </row>
    <row r="34" spans="2:28" ht="30" customHeight="1" thickBot="1">
      <c r="B34" s="213" t="s">
        <v>81</v>
      </c>
      <c r="C34" s="207"/>
      <c r="D34" s="214"/>
      <c r="E34" s="50">
        <v>45799</v>
      </c>
      <c r="F34" s="50">
        <v>45800</v>
      </c>
      <c r="G34" s="50">
        <v>45801</v>
      </c>
      <c r="H34" s="50">
        <v>45802</v>
      </c>
      <c r="I34" s="50">
        <v>45803</v>
      </c>
      <c r="J34" s="50">
        <f>Accomodation!M$1</f>
        <v>45962</v>
      </c>
      <c r="K34" s="50">
        <f>Accomodation!N$1</f>
        <v>45963</v>
      </c>
      <c r="L34" s="215" t="s">
        <v>77</v>
      </c>
      <c r="M34" s="216"/>
      <c r="N34" s="51" t="s">
        <v>78</v>
      </c>
      <c r="O34" s="47"/>
      <c r="P34" s="47"/>
      <c r="T34" s="48"/>
      <c r="U34" s="48"/>
      <c r="V34" s="48"/>
      <c r="W34" s="48"/>
      <c r="X34" s="48"/>
      <c r="Y34" s="48"/>
      <c r="Z34" s="48"/>
      <c r="AA34" s="48"/>
      <c r="AB34" s="48"/>
    </row>
    <row r="35" spans="2:28" ht="30" customHeight="1" thickBot="1">
      <c r="B35" s="217" t="s">
        <v>79</v>
      </c>
      <c r="C35" s="52" t="s">
        <v>31</v>
      </c>
      <c r="D35" s="54">
        <v>140</v>
      </c>
      <c r="E35" s="55">
        <f>COUNTIFS(Accomodation!$F$2:$F$26,Invoice!$B33,Accomodation!H$2:H$26,Invoice!$C35)</f>
        <v>0</v>
      </c>
      <c r="F35" s="55">
        <f>COUNTIFS(Accomodation!$F$2:$F$26,Invoice!$B33,Accomodation!I$2:I$26,Invoice!$C35)</f>
        <v>0</v>
      </c>
      <c r="G35" s="55">
        <f>COUNTIFS(Accomodation!$F$2:$F$26,Invoice!$B33,Accomodation!J$2:J$26,Invoice!$C35)</f>
        <v>0</v>
      </c>
      <c r="H35" s="55">
        <f>COUNTIFS(Accomodation!$F$2:$F$26,Invoice!$B33,Accomodation!K$2:K$26,Invoice!$C35)</f>
        <v>0</v>
      </c>
      <c r="I35" s="55">
        <f>COUNTIFS(Accomodation!$F$2:$F$26,Invoice!$B33,Accomodation!L$2:L$26,Invoice!$C35)</f>
        <v>0</v>
      </c>
      <c r="J35" s="55">
        <f>COUNTIFS(Accomodation!$F$2:$F$26,Invoice!$B33,Accomodation!M$2:M$26,Invoice!$C35)</f>
        <v>0</v>
      </c>
      <c r="K35" s="55">
        <f>COUNTIFS(Accomodation!$F$2:$F$26,Invoice!$B33,Accomodation!N$2:N$26,Invoice!$C35)</f>
        <v>0</v>
      </c>
      <c r="L35" s="218">
        <f>SUM(E35:K35)</f>
        <v>0</v>
      </c>
      <c r="M35" s="219"/>
      <c r="N35" s="56">
        <f>D35*L35</f>
        <v>0</v>
      </c>
      <c r="O35" s="47"/>
      <c r="P35" s="47"/>
      <c r="T35" s="58"/>
      <c r="U35" s="58"/>
      <c r="V35" s="48"/>
      <c r="W35" s="48"/>
      <c r="X35" s="48"/>
      <c r="Y35" s="48"/>
      <c r="Z35" s="48"/>
      <c r="AA35" s="48"/>
      <c r="AB35" s="48"/>
    </row>
    <row r="36" spans="2:28" ht="30" customHeight="1" thickBot="1">
      <c r="B36" s="217"/>
      <c r="C36" s="52" t="s">
        <v>82</v>
      </c>
      <c r="D36" s="54">
        <v>110</v>
      </c>
      <c r="E36" s="55">
        <f>COUNTIFS(Accomodation!$F$2:$F$26,Invoice!$B33,Accomodation!H$2:H$26,Invoice!$C36)</f>
        <v>0</v>
      </c>
      <c r="F36" s="55">
        <f>COUNTIFS(Accomodation!$F$2:$F$26,Invoice!$B33,Accomodation!I$2:I$26,Invoice!$C36)</f>
        <v>0</v>
      </c>
      <c r="G36" s="55">
        <f>COUNTIFS(Accomodation!$F$2:$F$26,Invoice!$B33,Accomodation!J$2:J$26,Invoice!$C36)</f>
        <v>0</v>
      </c>
      <c r="H36" s="55">
        <f>COUNTIFS(Accomodation!$F$2:$F$26,Invoice!$B33,Accomodation!K$2:K$26,Invoice!$C36)</f>
        <v>0</v>
      </c>
      <c r="I36" s="55">
        <f>COUNTIFS(Accomodation!$F$2:$F$26,Invoice!$B33,Accomodation!L$2:L$26,Invoice!$C36)</f>
        <v>0</v>
      </c>
      <c r="J36" s="55">
        <f>COUNTIFS(Accomodation!$F$2:$F$26,Invoice!$B33,Accomodation!M$2:M$26,Invoice!$C36)</f>
        <v>0</v>
      </c>
      <c r="K36" s="55">
        <f>COUNTIFS(Accomodation!$F$2:$F$26,Invoice!$B33,Accomodation!N$2:N$26,Invoice!$C36)</f>
        <v>0</v>
      </c>
      <c r="L36" s="218">
        <f>SUM(E36:K36)</f>
        <v>0</v>
      </c>
      <c r="M36" s="219"/>
      <c r="N36" s="56">
        <f t="shared" ref="N36:N37" si="4">D36*L36</f>
        <v>0</v>
      </c>
      <c r="O36" s="47"/>
      <c r="P36" s="47"/>
      <c r="Q36" s="57"/>
      <c r="R36" s="58"/>
      <c r="S36" s="58"/>
      <c r="T36" s="58"/>
      <c r="U36" s="58"/>
      <c r="V36" s="48"/>
      <c r="W36" s="48"/>
      <c r="X36" s="48"/>
      <c r="Y36" s="48"/>
      <c r="Z36" s="48"/>
      <c r="AA36" s="48"/>
      <c r="AB36" s="48"/>
    </row>
    <row r="37" spans="2:28" ht="30" customHeight="1" thickBot="1">
      <c r="B37" s="217"/>
      <c r="C37" s="52" t="s">
        <v>33</v>
      </c>
      <c r="D37" s="54">
        <v>95</v>
      </c>
      <c r="E37" s="55">
        <f>COUNTIFS(Accomodation!$F$2:$F$26,Invoice!$B33,Accomodation!H$2:H$26,Invoice!$C37)</f>
        <v>0</v>
      </c>
      <c r="F37" s="55">
        <f>COUNTIFS(Accomodation!$F$2:$F$26,Invoice!$B33,Accomodation!I$2:I$26,Invoice!$C37)</f>
        <v>0</v>
      </c>
      <c r="G37" s="55">
        <f>COUNTIFS(Accomodation!$F$2:$F$26,Invoice!$B33,Accomodation!J$2:J$26,Invoice!$C37)</f>
        <v>0</v>
      </c>
      <c r="H37" s="55">
        <f>COUNTIFS(Accomodation!$F$2:$F$26,Invoice!$B33,Accomodation!K$2:K$26,Invoice!$C37)</f>
        <v>0</v>
      </c>
      <c r="I37" s="55">
        <f>COUNTIFS(Accomodation!$F$2:$F$26,Invoice!$B33,Accomodation!L$2:L$26,Invoice!$C37)</f>
        <v>0</v>
      </c>
      <c r="J37" s="55">
        <f>COUNTIFS(Accomodation!$F$2:$F$26,Invoice!$B33,Accomodation!M$2:M$26,Invoice!$C37)</f>
        <v>0</v>
      </c>
      <c r="K37" s="55">
        <f>COUNTIFS(Accomodation!$F$2:$F$26,Invoice!$B33,Accomodation!N$2:N$26,Invoice!$C37)</f>
        <v>0</v>
      </c>
      <c r="L37" s="218">
        <f>SUM(E37:K37)</f>
        <v>0</v>
      </c>
      <c r="M37" s="219"/>
      <c r="N37" s="56">
        <f t="shared" si="4"/>
        <v>0</v>
      </c>
      <c r="O37" s="47"/>
      <c r="P37" s="47"/>
      <c r="Q37" s="57"/>
      <c r="R37" s="58"/>
      <c r="S37" s="58"/>
      <c r="T37" s="58"/>
      <c r="U37" s="58"/>
      <c r="V37" s="48"/>
      <c r="W37" s="48"/>
      <c r="X37" s="48"/>
      <c r="Y37" s="48"/>
      <c r="Z37" s="48"/>
      <c r="AA37" s="48"/>
      <c r="AB37" s="48"/>
    </row>
    <row r="38" spans="2:28" ht="30" customHeight="1" thickBot="1">
      <c r="B38" s="59"/>
      <c r="C38" s="59"/>
      <c r="D38" s="60"/>
      <c r="E38" s="61"/>
      <c r="F38" s="61"/>
      <c r="G38" s="61"/>
      <c r="H38" s="61"/>
      <c r="I38" s="61"/>
      <c r="J38" s="61"/>
      <c r="K38" s="61"/>
      <c r="L38" s="205">
        <f>SUM(L35:M37)</f>
        <v>0</v>
      </c>
      <c r="M38" s="206"/>
      <c r="N38" s="56">
        <f>SUM(N35:N37)</f>
        <v>0</v>
      </c>
      <c r="O38" s="47"/>
      <c r="P38" s="47"/>
      <c r="Q38" s="62"/>
      <c r="R38" s="63"/>
      <c r="S38" s="63"/>
      <c r="T38" s="63"/>
      <c r="U38" s="63"/>
      <c r="V38" s="48"/>
      <c r="W38" s="48"/>
      <c r="X38" s="48"/>
      <c r="Y38" s="48"/>
      <c r="Z38" s="48"/>
      <c r="AA38" s="48"/>
      <c r="AB38" s="48"/>
    </row>
    <row r="39" spans="2:28" ht="30" customHeight="1" thickBot="1">
      <c r="B39" s="45"/>
      <c r="C39" s="45"/>
      <c r="D39" s="45"/>
      <c r="E39" s="41"/>
      <c r="F39" s="35"/>
      <c r="G39" s="35"/>
      <c r="H39" s="35"/>
      <c r="I39" s="35"/>
      <c r="J39" s="35"/>
      <c r="K39" s="35"/>
      <c r="L39" s="35"/>
      <c r="M39" s="4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</row>
    <row r="40" spans="2:28" ht="39.75" customHeight="1" thickBot="1">
      <c r="H40" s="66"/>
      <c r="J40" s="66"/>
      <c r="K40" s="210" t="s">
        <v>43</v>
      </c>
      <c r="L40" s="211"/>
      <c r="M40" s="211"/>
      <c r="N40" s="212"/>
      <c r="O40" s="47"/>
      <c r="P40" s="47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</row>
    <row r="41" spans="2:28" ht="30" customHeight="1" thickBot="1">
      <c r="K41" s="67" t="s">
        <v>47</v>
      </c>
      <c r="L41" s="68" t="s">
        <v>54</v>
      </c>
      <c r="M41" s="208" t="s">
        <v>78</v>
      </c>
      <c r="N41" s="208"/>
      <c r="O41" s="47"/>
      <c r="P41" s="47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</row>
    <row r="42" spans="2:28" ht="30" customHeight="1" thickBot="1">
      <c r="B42" s="143" t="s">
        <v>35</v>
      </c>
      <c r="C42" s="144"/>
      <c r="D42" s="144"/>
      <c r="E42" s="144"/>
      <c r="F42" s="144"/>
      <c r="G42" s="145"/>
      <c r="K42" s="54">
        <v>100</v>
      </c>
      <c r="L42" s="69">
        <f>'Travel Information'!E36/100</f>
        <v>0</v>
      </c>
      <c r="M42" s="209">
        <f>K42*L42</f>
        <v>0</v>
      </c>
      <c r="N42" s="209"/>
      <c r="O42" s="47"/>
      <c r="P42" s="47"/>
      <c r="Q42" s="57"/>
      <c r="R42" s="58"/>
      <c r="S42" s="58"/>
      <c r="T42" s="58"/>
      <c r="U42" s="58"/>
      <c r="V42" s="48"/>
      <c r="W42" s="48"/>
      <c r="X42" s="48"/>
      <c r="Y42" s="48"/>
      <c r="Z42" s="48"/>
      <c r="AA42" s="48"/>
      <c r="AB42" s="48"/>
    </row>
    <row r="43" spans="2:28" ht="27.6" customHeight="1" thickBot="1">
      <c r="B43" s="99" t="s">
        <v>27</v>
      </c>
      <c r="C43" s="99" t="s">
        <v>28</v>
      </c>
      <c r="D43" s="99" t="s">
        <v>107</v>
      </c>
      <c r="E43" s="99" t="s">
        <v>47</v>
      </c>
      <c r="F43" s="99" t="s">
        <v>108</v>
      </c>
      <c r="G43" s="99" t="s">
        <v>54</v>
      </c>
      <c r="I43" s="35"/>
      <c r="J43" s="35"/>
      <c r="K43" s="35"/>
      <c r="L43" s="35"/>
      <c r="M43" s="46"/>
      <c r="N43" s="36"/>
      <c r="O43" s="47"/>
      <c r="T43" s="63"/>
      <c r="U43" s="63"/>
      <c r="V43" s="48"/>
      <c r="W43" s="48"/>
      <c r="X43" s="48"/>
      <c r="Y43" s="48"/>
      <c r="Z43" s="48"/>
      <c r="AA43" s="48"/>
      <c r="AB43" s="48"/>
    </row>
    <row r="44" spans="2:28" ht="27.6" customHeight="1" thickBot="1">
      <c r="B44" s="146" t="str">
        <f>B13</f>
        <v>Mercure Chisinau</v>
      </c>
      <c r="C44" s="146" t="s">
        <v>30</v>
      </c>
      <c r="D44" s="96" t="s">
        <v>27</v>
      </c>
      <c r="E44" s="97">
        <v>35</v>
      </c>
      <c r="F44" s="96" cm="1">
        <f t="array" ref="F44">SUMPRODUCT((Lunch!$F$2:$F$26=Invoice!B44)*(Lunch!$H$2:$N$26=Invoice!D44))</f>
        <v>0</v>
      </c>
      <c r="G44" s="97">
        <f>E44*F44</f>
        <v>0</v>
      </c>
      <c r="I44" s="35"/>
      <c r="J44" s="35"/>
      <c r="K44" s="35"/>
      <c r="L44" s="35"/>
      <c r="M44" s="46"/>
      <c r="N44" s="36"/>
      <c r="O44" s="36"/>
      <c r="Q44" s="207"/>
      <c r="R44" s="207"/>
      <c r="S44" s="207"/>
      <c r="T44" s="207"/>
      <c r="U44" s="207"/>
      <c r="V44" s="207"/>
      <c r="W44" s="48"/>
      <c r="X44" s="48"/>
      <c r="Y44" s="48"/>
      <c r="Z44" s="48"/>
      <c r="AA44" s="48"/>
      <c r="AB44" s="48"/>
    </row>
    <row r="45" spans="2:28" ht="27.6" customHeight="1" thickBot="1">
      <c r="B45" s="147"/>
      <c r="C45" s="147"/>
      <c r="D45" s="96" t="s">
        <v>36</v>
      </c>
      <c r="E45" s="97">
        <v>30</v>
      </c>
      <c r="F45" s="96" cm="1">
        <f t="array" ref="F45">SUMPRODUCT((Lunch!$F$2:$F$26=Invoice!B44)*(Lunch!$H$2:$N$26=Invoice!D45))</f>
        <v>0</v>
      </c>
      <c r="G45" s="97">
        <f t="shared" ref="G45:G51" si="5">E45*F45</f>
        <v>0</v>
      </c>
      <c r="H45" s="35"/>
      <c r="I45" s="35"/>
      <c r="J45" s="35"/>
      <c r="K45" s="35"/>
      <c r="Q45" s="66"/>
      <c r="R45" s="49"/>
      <c r="S45" s="98"/>
      <c r="T45" s="49"/>
      <c r="U45" s="70"/>
      <c r="V45" s="70"/>
      <c r="W45" s="36"/>
      <c r="X45" s="36"/>
      <c r="Y45" s="36"/>
      <c r="Z45" s="36"/>
      <c r="AA45" s="36"/>
      <c r="AB45" s="36"/>
    </row>
    <row r="46" spans="2:28" ht="27.6" customHeight="1" thickBot="1">
      <c r="B46" s="146" t="str">
        <f>BackOffice!F6</f>
        <v xml:space="preserve">Joly Alon Hotel </v>
      </c>
      <c r="C46" s="146" t="s">
        <v>30</v>
      </c>
      <c r="D46" s="96" t="s">
        <v>27</v>
      </c>
      <c r="E46" s="97">
        <v>35</v>
      </c>
      <c r="F46" s="96" cm="1">
        <f t="array" ref="F46">SUMPRODUCT((Lunch!$F$2:$F$26=B46)*(Lunch!$H$2:$N$26=Invoice!D46))</f>
        <v>0</v>
      </c>
      <c r="G46" s="97">
        <f t="shared" si="5"/>
        <v>0</v>
      </c>
      <c r="H46" s="66"/>
      <c r="I46" s="35"/>
      <c r="J46" s="35"/>
      <c r="K46" s="35"/>
      <c r="Q46" s="60"/>
      <c r="R46" s="60"/>
      <c r="S46" s="74"/>
      <c r="T46" s="60"/>
      <c r="U46" s="74"/>
      <c r="V46" s="73"/>
      <c r="W46" s="48"/>
      <c r="X46" s="48"/>
    </row>
    <row r="47" spans="2:28" ht="27.6" customHeight="1" thickBot="1">
      <c r="B47" s="147"/>
      <c r="C47" s="147"/>
      <c r="D47" s="96" t="s">
        <v>36</v>
      </c>
      <c r="E47" s="97">
        <v>30</v>
      </c>
      <c r="F47" s="96" cm="1">
        <f t="array" ref="F47">SUMPRODUCT((Lunch!$F$2:$F$26=B46)*(Lunch!$H$2:$N$26=Invoice!D47))</f>
        <v>0</v>
      </c>
      <c r="G47" s="97">
        <f t="shared" si="5"/>
        <v>0</v>
      </c>
      <c r="H47" s="66"/>
      <c r="I47" s="35"/>
      <c r="J47" s="35"/>
      <c r="K47" s="35"/>
      <c r="P47" s="59"/>
      <c r="Q47" s="59"/>
      <c r="R47" s="60"/>
      <c r="S47" s="74"/>
      <c r="T47" s="60"/>
      <c r="U47" s="74"/>
      <c r="V47" s="73"/>
      <c r="W47" s="71"/>
      <c r="X47" s="72"/>
    </row>
    <row r="48" spans="2:28" ht="27.6" customHeight="1" thickBot="1">
      <c r="B48" s="146" t="str">
        <f>B26</f>
        <v>Bristol Central Park</v>
      </c>
      <c r="C48" s="146" t="s">
        <v>40</v>
      </c>
      <c r="D48" s="96" t="s">
        <v>27</v>
      </c>
      <c r="E48" s="97">
        <v>35</v>
      </c>
      <c r="F48" s="96" cm="1">
        <f t="array" ref="F48">SUMPRODUCT((Lunch!$F$2:$F$26=Invoice!B48)*(Lunch!$H$2:$N$26=Invoice!D48))</f>
        <v>0</v>
      </c>
      <c r="G48" s="97">
        <f t="shared" si="5"/>
        <v>0</v>
      </c>
      <c r="H48" s="59"/>
      <c r="I48" s="35"/>
      <c r="J48" s="35"/>
      <c r="K48" s="35"/>
      <c r="Q48" s="59"/>
      <c r="R48" s="59"/>
      <c r="S48" s="74"/>
      <c r="T48" s="74"/>
      <c r="U48" s="74"/>
      <c r="V48" s="73"/>
      <c r="W48" s="39"/>
      <c r="X48" s="39"/>
      <c r="Y48" s="39"/>
    </row>
    <row r="49" spans="2:33" ht="27.6" customHeight="1" thickBot="1">
      <c r="B49" s="147"/>
      <c r="C49" s="147"/>
      <c r="D49" s="96" t="s">
        <v>36</v>
      </c>
      <c r="E49" s="97">
        <v>30</v>
      </c>
      <c r="F49" s="96" cm="1">
        <f t="array" ref="F49">SUMPRODUCT((Lunch!$F$2:$F$26=Invoice!B48)*(Lunch!$H$2:$N$26=Invoice!D49))</f>
        <v>0</v>
      </c>
      <c r="G49" s="97">
        <f t="shared" si="5"/>
        <v>0</v>
      </c>
      <c r="H49" s="59"/>
      <c r="U49" s="35"/>
      <c r="V49" s="35"/>
      <c r="W49" s="39"/>
      <c r="X49" s="39"/>
    </row>
    <row r="50" spans="2:33" ht="27.6" customHeight="1" thickBot="1">
      <c r="B50" s="146" t="str">
        <f>B33</f>
        <v>Institute Muncii</v>
      </c>
      <c r="C50" s="146" t="s">
        <v>42</v>
      </c>
      <c r="D50" s="96" t="s">
        <v>27</v>
      </c>
      <c r="E50" s="97">
        <v>30</v>
      </c>
      <c r="F50" s="96" cm="1">
        <f t="array" ref="F50">SUMPRODUCT((Lunch!$F$2:$F$26=Invoice!B50)*(Lunch!$H$2:$N$26=Invoice!D50))</f>
        <v>0</v>
      </c>
      <c r="G50" s="97">
        <f t="shared" si="5"/>
        <v>0</v>
      </c>
      <c r="H50" s="59"/>
      <c r="I50" s="59"/>
      <c r="J50" s="59"/>
      <c r="K50" s="59"/>
      <c r="L50" s="60"/>
      <c r="M50" s="74"/>
      <c r="N50" s="73"/>
      <c r="Q50" s="66"/>
      <c r="R50" s="49"/>
      <c r="S50" s="98"/>
      <c r="T50" s="49"/>
      <c r="U50" s="70"/>
      <c r="V50" s="70"/>
      <c r="W50" s="39"/>
      <c r="X50" s="39"/>
    </row>
    <row r="51" spans="2:33" ht="30" customHeight="1" thickBot="1">
      <c r="B51" s="147"/>
      <c r="C51" s="147"/>
      <c r="D51" s="96" t="s">
        <v>36</v>
      </c>
      <c r="E51" s="97">
        <v>30</v>
      </c>
      <c r="F51" s="96" cm="1">
        <f t="array" ref="F51">SUMPRODUCT((Lunch!$F$2:$F$26=Invoice!B50)*(Lunch!$H$2:$N$26=Invoice!D51))</f>
        <v>0</v>
      </c>
      <c r="G51" s="97">
        <f t="shared" si="5"/>
        <v>0</v>
      </c>
      <c r="H51" s="59"/>
      <c r="I51" s="59"/>
      <c r="J51" s="59"/>
      <c r="K51" s="59"/>
      <c r="L51" s="60"/>
      <c r="M51" s="74"/>
      <c r="N51" s="73"/>
      <c r="Q51" s="70"/>
      <c r="R51" s="60"/>
      <c r="S51" s="74"/>
      <c r="T51" s="60"/>
      <c r="U51" s="74"/>
      <c r="V51" s="73"/>
      <c r="W51" s="39"/>
    </row>
    <row r="52" spans="2:33" ht="29.1" customHeight="1" thickBot="1">
      <c r="F52" s="96" t="s">
        <v>54</v>
      </c>
      <c r="G52" s="97">
        <f>SUM(G44:G51)</f>
        <v>0</v>
      </c>
      <c r="H52" s="77"/>
      <c r="I52" s="166" t="s">
        <v>54</v>
      </c>
      <c r="J52" s="167"/>
      <c r="K52" s="167"/>
      <c r="L52" s="167"/>
      <c r="M52" s="168"/>
      <c r="N52" s="201">
        <f>+SUM(N17,N24,N31,N38,E54,M42,N43,V48,V53)+G52</f>
        <v>0</v>
      </c>
      <c r="Q52" s="59"/>
      <c r="R52" s="70"/>
      <c r="S52" s="74"/>
      <c r="T52" s="60"/>
      <c r="U52" s="74"/>
      <c r="V52" s="73"/>
      <c r="W52" s="39"/>
      <c r="X52" s="39"/>
    </row>
    <row r="53" spans="2:33" ht="31.5" customHeight="1" thickBot="1">
      <c r="F53" s="73"/>
      <c r="G53" s="70"/>
      <c r="H53" s="77"/>
      <c r="I53" s="169"/>
      <c r="J53" s="170"/>
      <c r="K53" s="170"/>
      <c r="L53" s="170"/>
      <c r="M53" s="171"/>
      <c r="N53" s="202"/>
      <c r="Q53" s="59"/>
      <c r="R53" s="59"/>
      <c r="S53" s="74"/>
      <c r="T53" s="74"/>
      <c r="U53" s="74"/>
      <c r="V53" s="73"/>
      <c r="W53" s="39"/>
      <c r="X53" s="39"/>
    </row>
    <row r="54" spans="2:33" ht="31.5" customHeight="1">
      <c r="F54" s="73"/>
      <c r="H54" s="77"/>
      <c r="I54" s="172" t="s">
        <v>109</v>
      </c>
      <c r="J54" s="173"/>
      <c r="K54" s="173"/>
      <c r="L54" s="173"/>
      <c r="M54" s="174"/>
      <c r="N54" s="203">
        <f ca="1">IF(TODAY()&gt;45940,N52*0.3,0)</f>
        <v>0</v>
      </c>
      <c r="U54" s="39"/>
      <c r="V54" s="39"/>
      <c r="W54" s="39"/>
      <c r="X54" s="39"/>
      <c r="Y54" s="39"/>
    </row>
    <row r="55" spans="2:33" ht="51.75" customHeight="1" thickBot="1">
      <c r="D55" s="60"/>
      <c r="E55" s="74"/>
      <c r="F55" s="73"/>
      <c r="H55" s="77"/>
      <c r="I55" s="175"/>
      <c r="J55" s="176"/>
      <c r="K55" s="176"/>
      <c r="L55" s="176"/>
      <c r="M55" s="177"/>
      <c r="N55" s="204"/>
      <c r="Q55" s="100"/>
      <c r="U55" s="39"/>
      <c r="V55" s="39"/>
      <c r="W55" s="39"/>
      <c r="X55" s="39"/>
      <c r="Y55" s="39"/>
    </row>
    <row r="56" spans="2:33" ht="30" customHeight="1">
      <c r="B56" s="75" t="s">
        <v>83</v>
      </c>
      <c r="H56" s="77"/>
      <c r="I56" s="178" t="s">
        <v>84</v>
      </c>
      <c r="J56" s="179"/>
      <c r="K56" s="179"/>
      <c r="L56" s="179"/>
      <c r="M56" s="180"/>
      <c r="N56" s="203">
        <f ca="1">N52+N54</f>
        <v>0</v>
      </c>
      <c r="O56" s="36"/>
      <c r="P56" s="36"/>
      <c r="Q56" s="36"/>
      <c r="R56" s="36"/>
      <c r="S56" s="39"/>
      <c r="T56" s="39"/>
      <c r="U56" s="39"/>
      <c r="V56" s="39"/>
      <c r="W56" s="39"/>
      <c r="X56" s="39"/>
      <c r="Y56" s="39"/>
    </row>
    <row r="57" spans="2:33" ht="30" customHeight="1" thickBot="1">
      <c r="B57" s="184" t="str">
        <f>IF('Travel Information'!C2="","",'Travel Information'!C2)</f>
        <v/>
      </c>
      <c r="C57" s="184"/>
      <c r="D57" s="184"/>
      <c r="E57" s="184"/>
      <c r="F57" s="184"/>
      <c r="G57" s="59"/>
      <c r="H57" s="77"/>
      <c r="I57" s="181"/>
      <c r="J57" s="182"/>
      <c r="K57" s="182"/>
      <c r="L57" s="182"/>
      <c r="M57" s="183"/>
      <c r="N57" s="204"/>
      <c r="O57" s="36"/>
      <c r="P57" s="36"/>
      <c r="Q57" s="36"/>
      <c r="R57" s="36"/>
      <c r="S57" s="39"/>
      <c r="T57" s="39"/>
      <c r="U57" s="39"/>
      <c r="V57" s="39"/>
      <c r="W57" s="39"/>
      <c r="X57" s="39"/>
      <c r="Y57" s="39"/>
    </row>
    <row r="58" spans="2:33" ht="30" customHeight="1" thickBot="1">
      <c r="B58" s="184"/>
      <c r="C58" s="184"/>
      <c r="D58" s="184"/>
      <c r="E58" s="184"/>
      <c r="F58" s="184"/>
      <c r="G58" s="59"/>
      <c r="H58" s="59"/>
      <c r="I58" s="59"/>
      <c r="J58" s="59"/>
      <c r="K58" s="59"/>
      <c r="L58" s="60"/>
      <c r="M58" s="74"/>
      <c r="N58" s="73"/>
      <c r="O58" s="36"/>
      <c r="P58" s="36"/>
      <c r="Q58" s="36"/>
      <c r="R58" s="36"/>
      <c r="S58" s="39"/>
      <c r="T58" s="39"/>
      <c r="U58" s="39"/>
      <c r="V58" s="39"/>
      <c r="W58" s="39"/>
      <c r="X58" s="39"/>
      <c r="Y58" s="39"/>
    </row>
    <row r="59" spans="2:33" ht="30" customHeight="1">
      <c r="B59" s="184"/>
      <c r="C59" s="184"/>
      <c r="D59" s="184"/>
      <c r="E59" s="184"/>
      <c r="F59" s="184"/>
      <c r="G59" s="59"/>
      <c r="H59" s="59"/>
      <c r="I59" s="192" t="s">
        <v>119</v>
      </c>
      <c r="J59" s="193"/>
      <c r="K59" s="193"/>
      <c r="L59" s="193"/>
      <c r="M59" s="194"/>
      <c r="N59" s="73"/>
      <c r="O59" s="36"/>
      <c r="P59" s="36"/>
      <c r="Q59" s="36"/>
      <c r="R59" s="36"/>
      <c r="S59" s="39"/>
      <c r="T59" s="39"/>
      <c r="U59" s="39"/>
      <c r="V59" s="39"/>
      <c r="W59" s="39"/>
      <c r="X59" s="39"/>
      <c r="Y59" s="39"/>
    </row>
    <row r="60" spans="2:33" ht="27.75" customHeight="1" thickBot="1">
      <c r="B60" s="76" t="s">
        <v>85</v>
      </c>
      <c r="C60" s="76"/>
      <c r="D60" s="76"/>
      <c r="F60" s="77"/>
      <c r="G60" s="48"/>
      <c r="H60" s="48"/>
      <c r="I60" s="195"/>
      <c r="J60" s="196"/>
      <c r="K60" s="196"/>
      <c r="L60" s="196"/>
      <c r="M60" s="197"/>
      <c r="O60" s="36"/>
      <c r="P60" s="4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</row>
    <row r="61" spans="2:33" ht="24.75" customHeight="1" thickBot="1">
      <c r="B61" s="148" t="s">
        <v>86</v>
      </c>
      <c r="C61" s="149"/>
      <c r="D61" s="150"/>
      <c r="F61" s="77"/>
      <c r="G61" s="78"/>
      <c r="H61" s="78"/>
      <c r="I61" s="198"/>
      <c r="J61" s="199"/>
      <c r="K61" s="199"/>
      <c r="L61" s="199"/>
      <c r="M61" s="200"/>
      <c r="O61" s="48"/>
      <c r="P61" s="48"/>
      <c r="Q61" s="48"/>
      <c r="R61" s="33"/>
      <c r="S61" s="36"/>
      <c r="T61" s="36"/>
      <c r="U61" s="4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</row>
    <row r="62" spans="2:33" ht="33.75" customHeight="1">
      <c r="B62" s="151"/>
      <c r="C62" s="152"/>
      <c r="D62" s="153"/>
      <c r="F62" s="77"/>
      <c r="G62" s="77"/>
      <c r="H62" s="77"/>
      <c r="O62" s="79"/>
      <c r="P62" s="36"/>
      <c r="Q62" s="36"/>
      <c r="R62" s="4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</row>
    <row r="63" spans="2:33" ht="24.75" customHeight="1" thickBot="1">
      <c r="B63" s="154"/>
      <c r="C63" s="155"/>
      <c r="D63" s="156"/>
      <c r="F63" s="77"/>
      <c r="G63" s="77"/>
      <c r="H63" s="77"/>
      <c r="I63" s="80"/>
      <c r="J63" s="80"/>
      <c r="K63" s="80"/>
      <c r="L63" s="80"/>
      <c r="O63" s="77"/>
      <c r="P63" s="36"/>
      <c r="Q63" s="36"/>
      <c r="R63" s="4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</row>
    <row r="64" spans="2:33" ht="24.75" customHeight="1" thickBot="1">
      <c r="B64" s="81"/>
      <c r="C64" s="81"/>
      <c r="D64" s="81"/>
      <c r="G64" s="77"/>
      <c r="H64" s="77"/>
      <c r="I64" s="48"/>
      <c r="J64" s="48"/>
      <c r="K64" s="48"/>
      <c r="L64" s="48"/>
      <c r="O64" s="77"/>
      <c r="P64" s="36"/>
      <c r="Q64" s="36"/>
      <c r="R64" s="4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</row>
    <row r="65" spans="2:33" ht="32.25" customHeight="1">
      <c r="B65" s="157" t="s">
        <v>87</v>
      </c>
      <c r="C65" s="158"/>
      <c r="D65" s="158"/>
      <c r="E65" s="158"/>
      <c r="F65" s="159"/>
      <c r="G65" s="102"/>
      <c r="H65" s="185" t="s">
        <v>88</v>
      </c>
      <c r="I65" s="186"/>
      <c r="J65" s="186"/>
      <c r="K65" s="187"/>
      <c r="L65" s="78"/>
      <c r="M65" s="77"/>
      <c r="N65" s="77"/>
      <c r="O65" s="77"/>
      <c r="P65" s="36"/>
      <c r="Q65" s="36"/>
      <c r="R65" s="4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</row>
    <row r="66" spans="2:33" ht="24.75" customHeight="1">
      <c r="B66" s="160" t="s">
        <v>115</v>
      </c>
      <c r="C66" s="161"/>
      <c r="D66" s="161"/>
      <c r="E66" s="161"/>
      <c r="F66" s="162"/>
      <c r="G66" s="102"/>
      <c r="H66" s="188" t="s">
        <v>116</v>
      </c>
      <c r="I66" s="189"/>
      <c r="J66" s="189"/>
      <c r="K66" s="103" t="s">
        <v>89</v>
      </c>
      <c r="L66" s="77"/>
      <c r="M66" s="77"/>
      <c r="N66" s="77"/>
      <c r="O66" s="82"/>
      <c r="P66" s="36"/>
      <c r="Q66" s="36"/>
      <c r="R66" s="4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</row>
    <row r="67" spans="2:33" ht="24.75" customHeight="1">
      <c r="B67" s="160"/>
      <c r="C67" s="161"/>
      <c r="D67" s="161"/>
      <c r="E67" s="161"/>
      <c r="F67" s="162"/>
      <c r="G67" s="102"/>
      <c r="H67" s="188" t="s">
        <v>117</v>
      </c>
      <c r="I67" s="189"/>
      <c r="J67" s="189"/>
      <c r="K67" s="103" t="s">
        <v>90</v>
      </c>
      <c r="L67" s="77"/>
      <c r="M67" s="77"/>
      <c r="N67" s="77"/>
      <c r="O67" s="82"/>
      <c r="P67" s="36"/>
      <c r="Q67" s="36"/>
      <c r="R67" s="4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</row>
    <row r="68" spans="2:33" ht="24.75" customHeight="1" thickBot="1">
      <c r="B68" s="160"/>
      <c r="C68" s="161"/>
      <c r="D68" s="161"/>
      <c r="E68" s="161"/>
      <c r="F68" s="162"/>
      <c r="G68" s="102"/>
      <c r="H68" s="190" t="s">
        <v>118</v>
      </c>
      <c r="I68" s="191"/>
      <c r="J68" s="191"/>
      <c r="K68" s="104" t="s">
        <v>91</v>
      </c>
      <c r="L68" s="77"/>
      <c r="M68" s="77"/>
      <c r="N68" s="84"/>
      <c r="O68" s="82"/>
      <c r="P68" s="36"/>
      <c r="Q68" s="36"/>
      <c r="R68" s="4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</row>
    <row r="69" spans="2:33" ht="24.75" customHeight="1">
      <c r="B69" s="160"/>
      <c r="C69" s="161"/>
      <c r="D69" s="161"/>
      <c r="E69" s="161"/>
      <c r="F69" s="162"/>
      <c r="G69" s="102"/>
      <c r="H69" s="83"/>
      <c r="I69" s="77"/>
      <c r="J69" s="77"/>
      <c r="K69" s="77"/>
      <c r="L69" s="77"/>
      <c r="M69" s="77"/>
      <c r="N69" s="84"/>
      <c r="O69" s="38"/>
      <c r="P69" s="36"/>
      <c r="Q69" s="36"/>
      <c r="R69" s="4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</row>
    <row r="70" spans="2:33" ht="24.75" customHeight="1">
      <c r="B70" s="160"/>
      <c r="C70" s="161"/>
      <c r="D70" s="161"/>
      <c r="E70" s="161"/>
      <c r="F70" s="162"/>
      <c r="G70" s="102"/>
      <c r="I70" s="77"/>
      <c r="J70" s="77"/>
      <c r="K70" s="77"/>
      <c r="L70" s="77"/>
      <c r="M70" s="77"/>
      <c r="N70" s="84"/>
      <c r="O70" s="38"/>
      <c r="P70" s="36"/>
      <c r="Q70" s="36"/>
      <c r="R70" s="4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</row>
    <row r="71" spans="2:33" ht="34.5" customHeight="1">
      <c r="B71" s="160"/>
      <c r="C71" s="161"/>
      <c r="D71" s="161"/>
      <c r="E71" s="161"/>
      <c r="F71" s="162"/>
      <c r="G71" s="102"/>
      <c r="M71" s="39"/>
      <c r="N71" s="39"/>
      <c r="O71" s="46"/>
      <c r="P71" s="36"/>
      <c r="Q71" s="36"/>
      <c r="R71" s="4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</row>
    <row r="72" spans="2:33" ht="24" customHeight="1" thickBot="1">
      <c r="B72" s="163"/>
      <c r="C72" s="164"/>
      <c r="D72" s="164"/>
      <c r="E72" s="164"/>
      <c r="F72" s="165"/>
      <c r="G72" s="102"/>
      <c r="I72" s="85"/>
      <c r="J72" s="85"/>
      <c r="K72" s="85"/>
      <c r="M72" s="39"/>
      <c r="N72" s="39"/>
      <c r="O72" s="46"/>
      <c r="P72" s="36"/>
      <c r="Q72" s="36"/>
      <c r="R72" s="4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</row>
    <row r="73" spans="2:33" ht="25.5" customHeight="1">
      <c r="B73" s="102"/>
      <c r="C73" s="102"/>
      <c r="D73" s="102"/>
      <c r="E73" s="102"/>
      <c r="F73" s="102"/>
      <c r="G73" s="102"/>
      <c r="I73" s="85"/>
      <c r="J73" s="85"/>
      <c r="K73" s="85"/>
      <c r="M73" s="86"/>
      <c r="N73" s="36"/>
      <c r="O73" s="46"/>
      <c r="P73" s="36"/>
      <c r="Q73" s="36"/>
      <c r="R73" s="4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</row>
    <row r="74" spans="2:33" ht="31.5" customHeight="1">
      <c r="B74" s="102"/>
      <c r="C74" s="102"/>
      <c r="D74" s="102"/>
      <c r="E74" s="102"/>
      <c r="F74" s="102"/>
      <c r="G74" s="102"/>
      <c r="H74" s="36"/>
      <c r="I74" s="85"/>
      <c r="J74" s="85"/>
      <c r="K74" s="85"/>
      <c r="L74" s="86"/>
      <c r="M74" s="85"/>
      <c r="N74" s="87"/>
      <c r="O74" s="46"/>
      <c r="P74" s="36"/>
      <c r="Q74" s="36"/>
      <c r="R74" s="4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</row>
    <row r="75" spans="2:33" ht="24.75" customHeight="1">
      <c r="B75" s="102"/>
      <c r="C75" s="102"/>
      <c r="D75" s="102"/>
      <c r="E75" s="102"/>
      <c r="F75" s="102"/>
      <c r="G75" s="102"/>
      <c r="H75" s="36"/>
      <c r="L75" s="85"/>
      <c r="M75" s="85"/>
      <c r="N75" s="87"/>
      <c r="O75" s="82"/>
      <c r="P75" s="36"/>
      <c r="Q75" s="36"/>
      <c r="R75" s="4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</row>
    <row r="76" spans="2:33" ht="24.75" customHeight="1">
      <c r="B76" s="102"/>
      <c r="C76" s="102"/>
      <c r="D76" s="102"/>
      <c r="E76" s="102"/>
      <c r="F76" s="102"/>
      <c r="G76" s="102"/>
      <c r="H76" s="36"/>
      <c r="L76" s="85"/>
      <c r="M76" s="85"/>
      <c r="N76" s="87"/>
      <c r="O76" s="82"/>
      <c r="P76" s="36"/>
      <c r="Q76" s="36"/>
      <c r="R76" s="4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</row>
    <row r="77" spans="2:33" ht="24.75" customHeight="1">
      <c r="B77" s="102"/>
      <c r="C77" s="102"/>
      <c r="D77" s="102"/>
      <c r="E77" s="102"/>
      <c r="F77" s="102"/>
      <c r="G77" s="102"/>
      <c r="H77" s="36"/>
      <c r="L77" s="85"/>
      <c r="N77" s="84"/>
      <c r="O77" s="88"/>
      <c r="P77" s="36"/>
      <c r="Q77" s="36"/>
      <c r="R77" s="4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</row>
    <row r="78" spans="2:33" ht="24.75" customHeight="1">
      <c r="B78" s="33"/>
      <c r="C78" s="33"/>
      <c r="D78" s="33"/>
      <c r="E78" s="33"/>
      <c r="F78" s="36"/>
      <c r="G78" s="36"/>
      <c r="H78" s="36"/>
      <c r="M78" s="84"/>
      <c r="N78" s="84"/>
      <c r="O78" s="88"/>
      <c r="P78" s="36"/>
      <c r="Q78" s="36"/>
      <c r="R78" s="4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</row>
    <row r="79" spans="2:33" ht="24.75" customHeight="1">
      <c r="B79" s="33"/>
      <c r="C79" s="33"/>
      <c r="D79" s="33"/>
      <c r="E79" s="33"/>
      <c r="F79" s="36"/>
      <c r="G79" s="36"/>
      <c r="H79" s="36"/>
      <c r="I79" s="36"/>
      <c r="J79" s="36"/>
      <c r="K79" s="36"/>
      <c r="L79" s="36"/>
      <c r="M79" s="36"/>
      <c r="N79" s="36"/>
      <c r="O79" s="88"/>
      <c r="P79" s="36"/>
      <c r="Q79" s="36"/>
      <c r="R79" s="4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</row>
    <row r="80" spans="2:33" ht="24.75" customHeight="1">
      <c r="B80" s="33"/>
      <c r="C80" s="33"/>
      <c r="D80" s="33"/>
      <c r="E80" s="33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46"/>
      <c r="S80" s="36"/>
      <c r="T80" s="36"/>
      <c r="U80" s="4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</row>
    <row r="81" spans="2:33" ht="24.75" customHeight="1">
      <c r="B81" s="33"/>
      <c r="C81" s="33"/>
      <c r="D81" s="33"/>
      <c r="E81" s="33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46"/>
      <c r="S81" s="36"/>
      <c r="T81" s="36"/>
      <c r="U81" s="4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</row>
    <row r="82" spans="2:33" ht="24.75" customHeight="1">
      <c r="B82" s="33"/>
      <c r="C82" s="33"/>
      <c r="D82" s="33"/>
      <c r="E82" s="33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46"/>
      <c r="S82" s="36"/>
      <c r="T82" s="36"/>
      <c r="U82" s="4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</row>
    <row r="83" spans="2:33" ht="24.75" customHeight="1">
      <c r="B83" s="33"/>
      <c r="C83" s="33"/>
      <c r="D83" s="33"/>
      <c r="E83" s="33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46"/>
      <c r="S83" s="36"/>
      <c r="T83" s="36"/>
      <c r="U83" s="4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</row>
    <row r="84" spans="2:33" ht="24.75" customHeight="1">
      <c r="B84" s="33"/>
      <c r="C84" s="33"/>
      <c r="D84" s="33"/>
      <c r="E84" s="33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46"/>
      <c r="S84" s="36"/>
      <c r="T84" s="36"/>
      <c r="U84" s="4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</row>
    <row r="85" spans="2:33" ht="24.75" customHeight="1">
      <c r="B85" s="33"/>
      <c r="C85" s="33"/>
      <c r="D85" s="33"/>
      <c r="E85" s="33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6"/>
      <c r="S85" s="36"/>
      <c r="T85" s="36"/>
      <c r="U85" s="4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</row>
    <row r="86" spans="2:33" ht="24.75" customHeight="1">
      <c r="B86" s="33"/>
      <c r="C86" s="33"/>
      <c r="D86" s="33"/>
      <c r="E86" s="33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46"/>
      <c r="S86" s="36"/>
      <c r="T86" s="36"/>
      <c r="U86" s="4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</row>
    <row r="87" spans="2:33" ht="24.75" customHeight="1">
      <c r="B87" s="33"/>
      <c r="C87" s="33"/>
      <c r="D87" s="33"/>
      <c r="E87" s="33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6"/>
      <c r="S87" s="36"/>
      <c r="T87" s="36"/>
      <c r="U87" s="4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</row>
    <row r="88" spans="2:33" ht="24.75" customHeight="1">
      <c r="B88" s="33"/>
      <c r="C88" s="33"/>
      <c r="D88" s="33"/>
      <c r="E88" s="33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46"/>
      <c r="S88" s="36"/>
      <c r="T88" s="36"/>
      <c r="U88" s="4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</row>
    <row r="89" spans="2:33" ht="24.75" customHeight="1">
      <c r="B89" s="33"/>
      <c r="C89" s="33"/>
      <c r="D89" s="33"/>
      <c r="E89" s="33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6"/>
      <c r="S89" s="36"/>
      <c r="T89" s="36"/>
      <c r="U89" s="4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</row>
    <row r="90" spans="2:33" ht="24.75" customHeight="1">
      <c r="B90" s="33"/>
      <c r="C90" s="33"/>
      <c r="D90" s="33"/>
      <c r="E90" s="33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46"/>
      <c r="S90" s="36"/>
      <c r="T90" s="36"/>
      <c r="U90" s="4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</row>
    <row r="91" spans="2:33" ht="24.75" customHeight="1">
      <c r="B91" s="33"/>
      <c r="C91" s="33"/>
      <c r="D91" s="33"/>
      <c r="E91" s="33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6"/>
      <c r="S91" s="36"/>
      <c r="T91" s="36"/>
      <c r="U91" s="4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</row>
    <row r="92" spans="2:33" ht="24.75" customHeight="1">
      <c r="B92" s="33"/>
      <c r="C92" s="33"/>
      <c r="D92" s="33"/>
      <c r="E92" s="33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46"/>
      <c r="S92" s="36"/>
      <c r="T92" s="36"/>
      <c r="U92" s="4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</row>
    <row r="93" spans="2:33" ht="24.75" customHeight="1">
      <c r="B93" s="33"/>
      <c r="C93" s="33"/>
      <c r="D93" s="33"/>
      <c r="E93" s="33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46"/>
      <c r="S93" s="36"/>
      <c r="T93" s="36"/>
      <c r="U93" s="4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</row>
    <row r="94" spans="2:33" ht="24.75" customHeight="1">
      <c r="B94" s="33"/>
      <c r="C94" s="33"/>
      <c r="D94" s="33"/>
      <c r="E94" s="33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46"/>
      <c r="S94" s="36"/>
      <c r="T94" s="36"/>
      <c r="U94" s="4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</row>
    <row r="95" spans="2:33" ht="24.75" customHeight="1">
      <c r="B95" s="33"/>
      <c r="C95" s="33"/>
      <c r="D95" s="33"/>
      <c r="E95" s="33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46"/>
      <c r="S95" s="36"/>
      <c r="T95" s="36"/>
      <c r="U95" s="4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</row>
    <row r="96" spans="2:33" ht="24.75" customHeight="1">
      <c r="B96" s="33"/>
      <c r="C96" s="33"/>
      <c r="D96" s="33"/>
      <c r="E96" s="33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46"/>
      <c r="S96" s="36"/>
      <c r="T96" s="36"/>
      <c r="U96" s="4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</row>
    <row r="97" spans="2:33" ht="24.75" customHeight="1">
      <c r="B97" s="33"/>
      <c r="C97" s="33"/>
      <c r="D97" s="33"/>
      <c r="E97" s="33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46"/>
      <c r="S97" s="36"/>
      <c r="T97" s="36"/>
      <c r="U97" s="4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</row>
    <row r="98" spans="2:33" ht="24.75" customHeight="1">
      <c r="B98" s="33"/>
      <c r="C98" s="33"/>
      <c r="D98" s="33"/>
      <c r="E98" s="33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46"/>
      <c r="S98" s="36"/>
      <c r="T98" s="36"/>
      <c r="U98" s="4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</row>
    <row r="99" spans="2:33" ht="24.75" customHeight="1">
      <c r="B99" s="33"/>
      <c r="C99" s="33"/>
      <c r="D99" s="33"/>
      <c r="E99" s="33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46"/>
      <c r="S99" s="36"/>
      <c r="T99" s="36"/>
      <c r="U99" s="4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</row>
    <row r="100" spans="2:33" ht="24.75" customHeight="1">
      <c r="B100" s="33"/>
      <c r="C100" s="33"/>
      <c r="D100" s="33"/>
      <c r="E100" s="33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46"/>
      <c r="S100" s="36"/>
      <c r="T100" s="36"/>
      <c r="U100" s="4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</row>
    <row r="101" spans="2:33" ht="24.75" customHeight="1">
      <c r="B101" s="33"/>
      <c r="C101" s="33"/>
      <c r="D101" s="33"/>
      <c r="E101" s="33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46"/>
      <c r="S101" s="36"/>
      <c r="T101" s="36"/>
      <c r="U101" s="4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</row>
    <row r="102" spans="2:33" ht="24.75" customHeight="1">
      <c r="B102" s="33"/>
      <c r="C102" s="33"/>
      <c r="D102" s="33"/>
      <c r="E102" s="33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46"/>
      <c r="S102" s="36"/>
      <c r="T102" s="36"/>
      <c r="U102" s="4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</row>
    <row r="103" spans="2:33" ht="24.75" customHeight="1">
      <c r="B103" s="33"/>
      <c r="C103" s="33"/>
      <c r="D103" s="33"/>
      <c r="E103" s="33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46"/>
      <c r="S103" s="36"/>
      <c r="T103" s="36"/>
      <c r="U103" s="4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</row>
    <row r="104" spans="2:33" ht="24.75" customHeight="1">
      <c r="B104" s="33"/>
      <c r="C104" s="33"/>
      <c r="D104" s="33"/>
      <c r="E104" s="33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46"/>
      <c r="S104" s="36"/>
      <c r="T104" s="36"/>
      <c r="U104" s="4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</row>
    <row r="105" spans="2:33" ht="24.75" customHeight="1">
      <c r="B105" s="33"/>
      <c r="C105" s="33"/>
      <c r="D105" s="33"/>
      <c r="E105" s="33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46"/>
      <c r="S105" s="36"/>
      <c r="T105" s="36"/>
      <c r="U105" s="4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</row>
    <row r="106" spans="2:33" ht="24.75" customHeight="1">
      <c r="B106" s="33"/>
      <c r="C106" s="33"/>
      <c r="D106" s="33"/>
      <c r="E106" s="33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46"/>
      <c r="S106" s="36"/>
      <c r="T106" s="36"/>
      <c r="U106" s="4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</row>
    <row r="107" spans="2:33" ht="24.75" customHeight="1">
      <c r="B107" s="33"/>
      <c r="C107" s="33"/>
      <c r="D107" s="33"/>
      <c r="E107" s="33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46"/>
      <c r="S107" s="36"/>
      <c r="T107" s="36"/>
      <c r="U107" s="4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</row>
    <row r="108" spans="2:33" ht="24.75" customHeight="1">
      <c r="B108" s="33"/>
      <c r="C108" s="33"/>
      <c r="D108" s="33"/>
      <c r="E108" s="33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46"/>
      <c r="S108" s="36"/>
      <c r="T108" s="36"/>
      <c r="U108" s="4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</row>
    <row r="109" spans="2:33" ht="24.75" customHeight="1">
      <c r="B109" s="33"/>
      <c r="C109" s="33"/>
      <c r="D109" s="33"/>
      <c r="E109" s="33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46"/>
      <c r="S109" s="36"/>
      <c r="T109" s="36"/>
      <c r="U109" s="4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</row>
    <row r="110" spans="2:33" ht="24.75" customHeight="1">
      <c r="B110" s="33"/>
      <c r="C110" s="33"/>
      <c r="D110" s="33"/>
      <c r="E110" s="33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46"/>
      <c r="S110" s="36"/>
      <c r="T110" s="36"/>
      <c r="U110" s="4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</row>
    <row r="111" spans="2:33" ht="24.75" customHeight="1">
      <c r="B111" s="33"/>
      <c r="C111" s="33"/>
      <c r="D111" s="33"/>
      <c r="E111" s="33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46"/>
      <c r="S111" s="36"/>
      <c r="T111" s="36"/>
      <c r="U111" s="4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</row>
    <row r="112" spans="2:33" ht="24.75" customHeight="1">
      <c r="B112" s="33"/>
      <c r="C112" s="33"/>
      <c r="D112" s="33"/>
      <c r="E112" s="33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46"/>
      <c r="S112" s="36"/>
      <c r="T112" s="36"/>
      <c r="U112" s="4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</row>
    <row r="113" spans="2:33" ht="24.75" customHeight="1">
      <c r="B113" s="33"/>
      <c r="C113" s="33"/>
      <c r="D113" s="33"/>
      <c r="E113" s="33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46"/>
      <c r="S113" s="36"/>
      <c r="T113" s="36"/>
      <c r="U113" s="4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</row>
    <row r="114" spans="2:33" ht="24.75" customHeight="1">
      <c r="B114" s="33"/>
      <c r="C114" s="33"/>
      <c r="D114" s="33"/>
      <c r="E114" s="33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46"/>
      <c r="S114" s="36"/>
      <c r="T114" s="36"/>
      <c r="U114" s="4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</row>
    <row r="115" spans="2:33" ht="24.75" customHeight="1">
      <c r="B115" s="33"/>
      <c r="C115" s="33"/>
      <c r="D115" s="33"/>
      <c r="E115" s="33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46"/>
      <c r="S115" s="36"/>
      <c r="T115" s="36"/>
      <c r="U115" s="4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</row>
    <row r="116" spans="2:33" ht="24.75" customHeight="1">
      <c r="B116" s="33"/>
      <c r="C116" s="33"/>
      <c r="D116" s="33"/>
      <c r="E116" s="33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46"/>
      <c r="S116" s="36"/>
      <c r="T116" s="36"/>
      <c r="U116" s="4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</row>
    <row r="117" spans="2:33" ht="24.75" customHeight="1">
      <c r="B117" s="33"/>
      <c r="C117" s="33"/>
      <c r="D117" s="33"/>
      <c r="E117" s="33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46"/>
      <c r="S117" s="36"/>
      <c r="T117" s="36"/>
      <c r="U117" s="4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</row>
    <row r="118" spans="2:33" ht="24.75" customHeight="1">
      <c r="B118" s="33"/>
      <c r="C118" s="33"/>
      <c r="D118" s="33"/>
      <c r="E118" s="33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46"/>
      <c r="S118" s="36"/>
      <c r="T118" s="36"/>
      <c r="U118" s="4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</row>
    <row r="119" spans="2:33" ht="24.75" customHeight="1">
      <c r="B119" s="33"/>
      <c r="C119" s="33"/>
      <c r="D119" s="33"/>
      <c r="E119" s="33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46"/>
      <c r="S119" s="36"/>
      <c r="T119" s="36"/>
      <c r="U119" s="4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</row>
    <row r="120" spans="2:33" ht="24.75" customHeight="1">
      <c r="B120" s="33"/>
      <c r="C120" s="33"/>
      <c r="D120" s="33"/>
      <c r="E120" s="33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46"/>
      <c r="S120" s="36"/>
      <c r="T120" s="36"/>
      <c r="U120" s="4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</row>
    <row r="121" spans="2:33" ht="24.75" customHeight="1">
      <c r="B121" s="33"/>
      <c r="C121" s="33"/>
      <c r="D121" s="33"/>
      <c r="E121" s="33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46"/>
      <c r="S121" s="36"/>
      <c r="T121" s="36"/>
      <c r="U121" s="4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</row>
    <row r="122" spans="2:33" ht="24.75" customHeight="1">
      <c r="B122" s="33"/>
      <c r="C122" s="33"/>
      <c r="D122" s="33"/>
      <c r="E122" s="33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46"/>
      <c r="S122" s="36"/>
      <c r="T122" s="36"/>
      <c r="U122" s="4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</row>
    <row r="123" spans="2:33" ht="24.75" customHeight="1">
      <c r="B123" s="33"/>
      <c r="C123" s="33"/>
      <c r="D123" s="33"/>
      <c r="E123" s="33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46"/>
      <c r="S123" s="36"/>
      <c r="T123" s="36"/>
      <c r="U123" s="4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</row>
    <row r="124" spans="2:33" ht="24.75" customHeight="1">
      <c r="B124" s="33"/>
      <c r="C124" s="33"/>
      <c r="D124" s="33"/>
      <c r="E124" s="33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46"/>
      <c r="S124" s="36"/>
      <c r="T124" s="36"/>
      <c r="U124" s="4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</row>
    <row r="125" spans="2:33" ht="24.75" customHeight="1">
      <c r="B125" s="33"/>
      <c r="C125" s="33"/>
      <c r="D125" s="33"/>
      <c r="E125" s="33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46"/>
      <c r="S125" s="36"/>
      <c r="T125" s="36"/>
      <c r="U125" s="4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</row>
    <row r="126" spans="2:33" ht="24.75" customHeight="1">
      <c r="B126" s="33"/>
      <c r="C126" s="33"/>
      <c r="D126" s="33"/>
      <c r="E126" s="33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46"/>
      <c r="S126" s="36"/>
      <c r="T126" s="36"/>
      <c r="U126" s="4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</row>
    <row r="127" spans="2:33" ht="24.75" customHeight="1">
      <c r="B127" s="33"/>
      <c r="C127" s="33"/>
      <c r="D127" s="33"/>
      <c r="E127" s="33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46"/>
      <c r="S127" s="36"/>
      <c r="T127" s="36"/>
      <c r="U127" s="4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</row>
    <row r="128" spans="2:33" ht="24.75" customHeight="1">
      <c r="B128" s="33"/>
      <c r="C128" s="33"/>
      <c r="D128" s="33"/>
      <c r="E128" s="33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46"/>
      <c r="S128" s="36"/>
      <c r="T128" s="36"/>
      <c r="U128" s="4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</row>
    <row r="129" spans="2:33" ht="24.75" customHeight="1">
      <c r="B129" s="33"/>
      <c r="C129" s="33"/>
      <c r="D129" s="33"/>
      <c r="E129" s="33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46"/>
      <c r="S129" s="36"/>
      <c r="T129" s="36"/>
      <c r="U129" s="4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</row>
    <row r="130" spans="2:33" ht="24.75" customHeight="1">
      <c r="B130" s="33"/>
      <c r="C130" s="33"/>
      <c r="D130" s="33"/>
      <c r="E130" s="33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46"/>
      <c r="S130" s="36"/>
      <c r="T130" s="36"/>
      <c r="U130" s="4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</row>
    <row r="131" spans="2:33" ht="24.75" customHeight="1">
      <c r="B131" s="33"/>
      <c r="C131" s="33"/>
      <c r="D131" s="33"/>
      <c r="E131" s="33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46"/>
      <c r="S131" s="36"/>
      <c r="T131" s="36"/>
      <c r="U131" s="4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</row>
    <row r="132" spans="2:33" ht="24.75" customHeight="1">
      <c r="B132" s="33"/>
      <c r="C132" s="33"/>
      <c r="D132" s="33"/>
      <c r="E132" s="33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46"/>
      <c r="S132" s="36"/>
      <c r="T132" s="36"/>
      <c r="U132" s="4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</row>
    <row r="133" spans="2:33" ht="24.75" customHeight="1">
      <c r="B133" s="33"/>
      <c r="C133" s="33"/>
      <c r="D133" s="33"/>
      <c r="E133" s="33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46"/>
      <c r="S133" s="36"/>
      <c r="T133" s="36"/>
      <c r="U133" s="4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</row>
    <row r="134" spans="2:33" ht="24.75" customHeight="1">
      <c r="B134" s="33"/>
      <c r="C134" s="33"/>
      <c r="D134" s="33"/>
      <c r="E134" s="33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46"/>
      <c r="S134" s="36"/>
      <c r="T134" s="36"/>
      <c r="U134" s="4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</row>
    <row r="135" spans="2:33" ht="24.75" customHeight="1">
      <c r="B135" s="33"/>
      <c r="C135" s="33"/>
      <c r="D135" s="33"/>
      <c r="E135" s="33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46"/>
      <c r="S135" s="36"/>
      <c r="T135" s="36"/>
      <c r="U135" s="4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</row>
    <row r="136" spans="2:33" ht="24.75" customHeight="1">
      <c r="B136" s="33"/>
      <c r="C136" s="33"/>
      <c r="D136" s="33"/>
      <c r="E136" s="33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46"/>
      <c r="S136" s="36"/>
      <c r="T136" s="36"/>
      <c r="U136" s="4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</row>
    <row r="137" spans="2:33" ht="24.75" customHeight="1">
      <c r="B137" s="33"/>
      <c r="C137" s="33"/>
      <c r="D137" s="33"/>
      <c r="E137" s="33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46"/>
      <c r="S137" s="36"/>
      <c r="T137" s="36"/>
      <c r="U137" s="4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</row>
    <row r="138" spans="2:33" ht="24.75" customHeight="1">
      <c r="B138" s="33"/>
      <c r="C138" s="33"/>
      <c r="D138" s="33"/>
      <c r="E138" s="33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46"/>
      <c r="S138" s="36"/>
      <c r="T138" s="36"/>
      <c r="U138" s="4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</row>
    <row r="139" spans="2:33" ht="24.75" customHeight="1">
      <c r="B139" s="33"/>
      <c r="C139" s="33"/>
      <c r="D139" s="33"/>
      <c r="E139" s="33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46"/>
      <c r="S139" s="36"/>
      <c r="T139" s="36"/>
      <c r="U139" s="4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</row>
    <row r="140" spans="2:33" ht="24.75" customHeight="1">
      <c r="B140" s="33"/>
      <c r="C140" s="33"/>
      <c r="D140" s="33"/>
      <c r="E140" s="33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46"/>
      <c r="S140" s="36"/>
      <c r="T140" s="36"/>
      <c r="U140" s="4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</row>
    <row r="141" spans="2:33" ht="24.75" customHeight="1">
      <c r="B141" s="33"/>
      <c r="C141" s="33"/>
      <c r="D141" s="33"/>
      <c r="E141" s="33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46"/>
      <c r="S141" s="36"/>
      <c r="T141" s="36"/>
      <c r="U141" s="4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</row>
    <row r="142" spans="2:33" ht="24.75" customHeight="1">
      <c r="B142" s="33"/>
      <c r="C142" s="33"/>
      <c r="D142" s="33"/>
      <c r="E142" s="33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46"/>
      <c r="S142" s="36"/>
      <c r="T142" s="36"/>
      <c r="U142" s="4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</row>
    <row r="143" spans="2:33" ht="24.75" customHeight="1">
      <c r="B143" s="33"/>
      <c r="C143" s="33"/>
      <c r="D143" s="33"/>
      <c r="E143" s="33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46"/>
      <c r="S143" s="36"/>
      <c r="T143" s="36"/>
      <c r="U143" s="4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</row>
    <row r="144" spans="2:33" ht="24.75" customHeight="1">
      <c r="B144" s="33"/>
      <c r="C144" s="33"/>
      <c r="D144" s="33"/>
      <c r="E144" s="33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46"/>
      <c r="S144" s="36"/>
      <c r="T144" s="36"/>
      <c r="U144" s="4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</row>
    <row r="145" spans="2:33" ht="24.75" customHeight="1">
      <c r="B145" s="33"/>
      <c r="C145" s="33"/>
      <c r="D145" s="33"/>
      <c r="E145" s="33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46"/>
      <c r="S145" s="36"/>
      <c r="T145" s="36"/>
      <c r="U145" s="4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</row>
    <row r="146" spans="2:33" ht="24.75" customHeight="1">
      <c r="B146" s="33"/>
      <c r="C146" s="33"/>
      <c r="D146" s="33"/>
      <c r="E146" s="33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46"/>
      <c r="S146" s="36"/>
      <c r="T146" s="36"/>
      <c r="U146" s="4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</row>
    <row r="147" spans="2:33" ht="24.75" customHeight="1">
      <c r="B147" s="33"/>
      <c r="C147" s="33"/>
      <c r="D147" s="33"/>
      <c r="E147" s="33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46"/>
      <c r="S147" s="36"/>
      <c r="T147" s="36"/>
      <c r="U147" s="4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</row>
    <row r="148" spans="2:33" ht="24.75" customHeight="1">
      <c r="B148" s="33"/>
      <c r="C148" s="33"/>
      <c r="D148" s="33"/>
      <c r="E148" s="33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46"/>
      <c r="S148" s="36"/>
      <c r="T148" s="36"/>
      <c r="U148" s="4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</row>
    <row r="149" spans="2:33" ht="24.75" customHeight="1">
      <c r="B149" s="33"/>
      <c r="C149" s="33"/>
      <c r="D149" s="33"/>
      <c r="E149" s="33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46"/>
      <c r="S149" s="36"/>
      <c r="T149" s="36"/>
      <c r="U149" s="4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</row>
    <row r="150" spans="2:33" ht="24.75" customHeight="1">
      <c r="B150" s="33"/>
      <c r="C150" s="33"/>
      <c r="D150" s="33"/>
      <c r="E150" s="33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46"/>
      <c r="S150" s="36"/>
      <c r="T150" s="36"/>
      <c r="U150" s="4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</row>
    <row r="151" spans="2:33" ht="24.75" customHeight="1">
      <c r="B151" s="33"/>
      <c r="C151" s="33"/>
      <c r="D151" s="33"/>
      <c r="E151" s="33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46"/>
      <c r="S151" s="36"/>
      <c r="T151" s="36"/>
      <c r="U151" s="4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</row>
    <row r="152" spans="2:33" ht="24.75" customHeight="1">
      <c r="B152" s="33"/>
      <c r="C152" s="33"/>
      <c r="D152" s="33"/>
      <c r="E152" s="33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46"/>
      <c r="S152" s="36"/>
      <c r="T152" s="36"/>
      <c r="U152" s="4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</row>
    <row r="153" spans="2:33" ht="24.75" customHeight="1">
      <c r="B153" s="33"/>
      <c r="C153" s="33"/>
      <c r="D153" s="33"/>
      <c r="E153" s="33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46"/>
      <c r="S153" s="36"/>
      <c r="T153" s="36"/>
      <c r="U153" s="4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</row>
    <row r="154" spans="2:33" ht="24.75" customHeight="1">
      <c r="B154" s="33"/>
      <c r="C154" s="33"/>
      <c r="D154" s="33"/>
      <c r="E154" s="33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46"/>
      <c r="S154" s="36"/>
      <c r="T154" s="36"/>
      <c r="U154" s="4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</row>
    <row r="155" spans="2:33" ht="24.75" customHeight="1">
      <c r="B155" s="33"/>
      <c r="C155" s="33"/>
      <c r="D155" s="33"/>
      <c r="E155" s="33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46"/>
      <c r="S155" s="36"/>
      <c r="T155" s="36"/>
      <c r="U155" s="4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</row>
    <row r="156" spans="2:33" ht="24.75" customHeight="1">
      <c r="B156" s="33"/>
      <c r="C156" s="33"/>
      <c r="D156" s="33"/>
      <c r="E156" s="33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46"/>
      <c r="S156" s="36"/>
      <c r="T156" s="36"/>
      <c r="U156" s="4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</row>
    <row r="157" spans="2:33" ht="24.75" customHeight="1">
      <c r="B157" s="33"/>
      <c r="C157" s="33"/>
      <c r="D157" s="33"/>
      <c r="E157" s="33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46"/>
      <c r="S157" s="36"/>
      <c r="T157" s="36"/>
      <c r="U157" s="4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</row>
    <row r="158" spans="2:33" ht="24.75" customHeight="1">
      <c r="B158" s="33"/>
      <c r="C158" s="33"/>
      <c r="D158" s="33"/>
      <c r="E158" s="33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46"/>
      <c r="S158" s="36"/>
      <c r="T158" s="36"/>
      <c r="U158" s="4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</row>
    <row r="159" spans="2:33" ht="24.75" customHeight="1">
      <c r="B159" s="33"/>
      <c r="C159" s="33"/>
      <c r="D159" s="33"/>
      <c r="E159" s="33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46"/>
      <c r="S159" s="36"/>
      <c r="T159" s="36"/>
      <c r="U159" s="4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</row>
    <row r="160" spans="2:33" ht="24.75" customHeight="1">
      <c r="B160" s="33"/>
      <c r="C160" s="33"/>
      <c r="D160" s="33"/>
      <c r="E160" s="33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46"/>
      <c r="S160" s="36"/>
      <c r="T160" s="36"/>
      <c r="U160" s="4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</row>
    <row r="161" spans="2:33" ht="24.75" customHeight="1">
      <c r="B161" s="33"/>
      <c r="C161" s="33"/>
      <c r="D161" s="33"/>
      <c r="E161" s="33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46"/>
      <c r="S161" s="36"/>
      <c r="T161" s="36"/>
      <c r="U161" s="4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</row>
    <row r="162" spans="2:33" ht="24.75" customHeight="1">
      <c r="B162" s="33"/>
      <c r="C162" s="33"/>
      <c r="D162" s="33"/>
      <c r="E162" s="33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46"/>
      <c r="S162" s="36"/>
      <c r="T162" s="36"/>
      <c r="U162" s="4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</row>
    <row r="163" spans="2:33" ht="24.75" customHeight="1">
      <c r="B163" s="33"/>
      <c r="C163" s="33"/>
      <c r="D163" s="33"/>
      <c r="E163" s="33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46"/>
      <c r="S163" s="36"/>
      <c r="T163" s="36"/>
      <c r="U163" s="4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</row>
    <row r="164" spans="2:33" ht="24.75" customHeight="1">
      <c r="B164" s="33"/>
      <c r="C164" s="33"/>
      <c r="D164" s="33"/>
      <c r="E164" s="33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46"/>
      <c r="S164" s="36"/>
      <c r="T164" s="36"/>
      <c r="U164" s="4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</row>
    <row r="165" spans="2:33" ht="24.75" customHeight="1">
      <c r="B165" s="33"/>
      <c r="C165" s="33"/>
      <c r="D165" s="33"/>
      <c r="E165" s="33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46"/>
      <c r="S165" s="36"/>
      <c r="T165" s="36"/>
      <c r="U165" s="4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</row>
    <row r="166" spans="2:33" ht="24.75" customHeight="1">
      <c r="B166" s="33"/>
      <c r="C166" s="33"/>
      <c r="D166" s="33"/>
      <c r="E166" s="33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46"/>
      <c r="S166" s="36"/>
      <c r="T166" s="36"/>
      <c r="U166" s="4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</row>
    <row r="167" spans="2:33" ht="24.75" customHeight="1">
      <c r="B167" s="33"/>
      <c r="C167" s="33"/>
      <c r="D167" s="33"/>
      <c r="E167" s="33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46"/>
      <c r="S167" s="36"/>
      <c r="T167" s="36"/>
      <c r="U167" s="4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</row>
    <row r="168" spans="2:33" ht="24.75" customHeight="1">
      <c r="B168" s="33"/>
      <c r="C168" s="33"/>
      <c r="D168" s="33"/>
      <c r="E168" s="33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46"/>
      <c r="S168" s="36"/>
      <c r="T168" s="36"/>
      <c r="U168" s="4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</row>
    <row r="169" spans="2:33" ht="24.75" customHeight="1">
      <c r="B169" s="33"/>
      <c r="C169" s="33"/>
      <c r="D169" s="33"/>
      <c r="E169" s="33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46"/>
      <c r="S169" s="36"/>
      <c r="T169" s="36"/>
      <c r="U169" s="4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</row>
    <row r="170" spans="2:33" ht="24.75" customHeight="1">
      <c r="B170" s="33"/>
      <c r="C170" s="33"/>
      <c r="D170" s="33"/>
      <c r="E170" s="33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46"/>
      <c r="S170" s="36"/>
      <c r="T170" s="36"/>
      <c r="U170" s="4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</row>
    <row r="171" spans="2:33" ht="24.75" customHeight="1">
      <c r="B171" s="33"/>
      <c r="C171" s="33"/>
      <c r="D171" s="33"/>
      <c r="E171" s="33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46"/>
      <c r="S171" s="36"/>
      <c r="T171" s="36"/>
      <c r="U171" s="4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</row>
    <row r="172" spans="2:33" ht="24.75" customHeight="1">
      <c r="B172" s="33"/>
      <c r="C172" s="33"/>
      <c r="D172" s="33"/>
      <c r="E172" s="33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46"/>
      <c r="S172" s="36"/>
      <c r="T172" s="36"/>
      <c r="U172" s="4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</row>
    <row r="173" spans="2:33" ht="24.75" customHeight="1">
      <c r="B173" s="33"/>
      <c r="C173" s="33"/>
      <c r="D173" s="33"/>
      <c r="E173" s="33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46"/>
      <c r="S173" s="36"/>
      <c r="T173" s="36"/>
      <c r="U173" s="4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</row>
    <row r="174" spans="2:33" ht="24.75" customHeight="1">
      <c r="B174" s="33"/>
      <c r="C174" s="33"/>
      <c r="D174" s="33"/>
      <c r="E174" s="33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46"/>
      <c r="S174" s="36"/>
      <c r="T174" s="36"/>
      <c r="U174" s="4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</row>
    <row r="175" spans="2:33" ht="24.75" customHeight="1">
      <c r="B175" s="33"/>
      <c r="C175" s="33"/>
      <c r="D175" s="33"/>
      <c r="E175" s="33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46"/>
      <c r="S175" s="36"/>
      <c r="T175" s="36"/>
      <c r="U175" s="4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</row>
    <row r="176" spans="2:33" ht="24.75" customHeight="1">
      <c r="B176" s="33"/>
      <c r="C176" s="33"/>
      <c r="D176" s="33"/>
      <c r="E176" s="33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46"/>
      <c r="S176" s="36"/>
      <c r="T176" s="36"/>
      <c r="U176" s="4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</row>
    <row r="177" spans="2:33" ht="24.75" customHeight="1">
      <c r="B177" s="33"/>
      <c r="C177" s="33"/>
      <c r="D177" s="33"/>
      <c r="E177" s="33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46"/>
      <c r="S177" s="36"/>
      <c r="T177" s="36"/>
      <c r="U177" s="4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</row>
    <row r="178" spans="2:33" ht="24.75" customHeight="1">
      <c r="B178" s="33"/>
      <c r="C178" s="33"/>
      <c r="D178" s="33"/>
      <c r="E178" s="33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46"/>
      <c r="S178" s="36"/>
      <c r="T178" s="36"/>
      <c r="U178" s="4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</row>
    <row r="179" spans="2:33" ht="24.75" customHeight="1">
      <c r="B179" s="33"/>
      <c r="C179" s="33"/>
      <c r="D179" s="33"/>
      <c r="E179" s="33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46"/>
      <c r="S179" s="36"/>
      <c r="T179" s="36"/>
      <c r="U179" s="4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</row>
    <row r="180" spans="2:33" ht="24.75" customHeight="1">
      <c r="B180" s="33"/>
      <c r="C180" s="33"/>
      <c r="D180" s="33"/>
      <c r="E180" s="33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46"/>
      <c r="S180" s="36"/>
      <c r="T180" s="36"/>
      <c r="U180" s="4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</row>
    <row r="181" spans="2:33" ht="24.75" customHeight="1">
      <c r="B181" s="33"/>
      <c r="C181" s="33"/>
      <c r="D181" s="33"/>
      <c r="E181" s="33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46"/>
      <c r="S181" s="36"/>
      <c r="T181" s="36"/>
      <c r="U181" s="4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</row>
    <row r="182" spans="2:33" ht="24.75" customHeight="1">
      <c r="B182" s="33"/>
      <c r="C182" s="33"/>
      <c r="D182" s="33"/>
      <c r="E182" s="33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46"/>
      <c r="S182" s="36"/>
      <c r="T182" s="36"/>
      <c r="U182" s="4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</row>
    <row r="183" spans="2:33" ht="24.75" customHeight="1">
      <c r="B183" s="33"/>
      <c r="C183" s="33"/>
      <c r="D183" s="33"/>
      <c r="E183" s="33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46"/>
      <c r="S183" s="36"/>
      <c r="T183" s="36"/>
      <c r="U183" s="4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</row>
    <row r="184" spans="2:33" ht="24.75" customHeight="1">
      <c r="B184" s="33"/>
      <c r="C184" s="33"/>
      <c r="D184" s="33"/>
      <c r="E184" s="33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46"/>
      <c r="S184" s="36"/>
      <c r="T184" s="36"/>
      <c r="U184" s="4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</row>
    <row r="185" spans="2:33" ht="24.75" customHeight="1">
      <c r="B185" s="33"/>
      <c r="C185" s="33"/>
      <c r="D185" s="33"/>
      <c r="E185" s="33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46"/>
      <c r="S185" s="36"/>
      <c r="T185" s="36"/>
      <c r="U185" s="4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</row>
    <row r="186" spans="2:33" ht="24.75" customHeight="1">
      <c r="B186" s="33"/>
      <c r="C186" s="33"/>
      <c r="D186" s="33"/>
      <c r="E186" s="33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46"/>
      <c r="S186" s="36"/>
      <c r="T186" s="36"/>
      <c r="U186" s="4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</row>
    <row r="187" spans="2:33" ht="24.75" customHeight="1">
      <c r="B187" s="33"/>
      <c r="C187" s="33"/>
      <c r="D187" s="33"/>
      <c r="E187" s="33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46"/>
      <c r="S187" s="36"/>
      <c r="T187" s="36"/>
      <c r="U187" s="4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</row>
    <row r="188" spans="2:33" ht="24.75" customHeight="1">
      <c r="B188" s="33"/>
      <c r="C188" s="33"/>
      <c r="D188" s="33"/>
      <c r="E188" s="33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46"/>
      <c r="S188" s="36"/>
      <c r="T188" s="36"/>
      <c r="U188" s="4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</row>
    <row r="189" spans="2:33" ht="24.75" customHeight="1">
      <c r="B189" s="33"/>
      <c r="C189" s="33"/>
      <c r="D189" s="33"/>
      <c r="E189" s="33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46"/>
      <c r="S189" s="36"/>
      <c r="T189" s="36"/>
      <c r="U189" s="4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</row>
    <row r="190" spans="2:33" ht="24.75" customHeight="1">
      <c r="B190" s="33"/>
      <c r="C190" s="33"/>
      <c r="D190" s="33"/>
      <c r="E190" s="33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46"/>
      <c r="S190" s="36"/>
      <c r="T190" s="36"/>
      <c r="U190" s="4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</row>
    <row r="191" spans="2:33" ht="24.75" customHeight="1">
      <c r="B191" s="33"/>
      <c r="C191" s="33"/>
      <c r="D191" s="33"/>
      <c r="E191" s="33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46"/>
      <c r="S191" s="36"/>
      <c r="T191" s="36"/>
      <c r="U191" s="4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</row>
    <row r="192" spans="2:33" ht="24.75" customHeight="1">
      <c r="B192" s="33"/>
      <c r="C192" s="33"/>
      <c r="D192" s="33"/>
      <c r="E192" s="33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46"/>
      <c r="S192" s="36"/>
      <c r="T192" s="36"/>
      <c r="U192" s="4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</row>
    <row r="193" spans="2:33" ht="24.75" customHeight="1">
      <c r="B193" s="33"/>
      <c r="C193" s="33"/>
      <c r="D193" s="33"/>
      <c r="E193" s="33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46"/>
      <c r="S193" s="36"/>
      <c r="T193" s="36"/>
      <c r="U193" s="4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</row>
    <row r="194" spans="2:33" ht="24.75" customHeight="1">
      <c r="B194" s="33"/>
      <c r="C194" s="33"/>
      <c r="D194" s="33"/>
      <c r="E194" s="33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46"/>
      <c r="S194" s="36"/>
      <c r="T194" s="36"/>
      <c r="U194" s="4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</row>
    <row r="195" spans="2:33" ht="24.75" customHeight="1">
      <c r="B195" s="33"/>
      <c r="C195" s="33"/>
      <c r="D195" s="33"/>
      <c r="E195" s="33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46"/>
      <c r="S195" s="36"/>
      <c r="T195" s="36"/>
      <c r="U195" s="4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</row>
    <row r="196" spans="2:33" ht="24.75" customHeight="1">
      <c r="B196" s="33"/>
      <c r="C196" s="33"/>
      <c r="D196" s="33"/>
      <c r="E196" s="33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46"/>
      <c r="S196" s="36"/>
      <c r="T196" s="36"/>
      <c r="U196" s="4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</row>
    <row r="197" spans="2:33" ht="24.75" customHeight="1">
      <c r="B197" s="33"/>
      <c r="C197" s="33"/>
      <c r="D197" s="33"/>
      <c r="E197" s="33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46"/>
      <c r="S197" s="36"/>
      <c r="T197" s="36"/>
      <c r="U197" s="4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</row>
    <row r="198" spans="2:33" ht="24.75" customHeight="1">
      <c r="B198" s="33"/>
      <c r="C198" s="33"/>
      <c r="D198" s="33"/>
      <c r="E198" s="33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46"/>
      <c r="S198" s="36"/>
      <c r="T198" s="36"/>
      <c r="U198" s="4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</row>
    <row r="199" spans="2:33" ht="24.75" customHeight="1">
      <c r="B199" s="33"/>
      <c r="C199" s="33"/>
      <c r="D199" s="33"/>
      <c r="E199" s="33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46"/>
      <c r="S199" s="36"/>
      <c r="T199" s="36"/>
      <c r="U199" s="4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</row>
    <row r="200" spans="2:33" ht="24.75" customHeight="1">
      <c r="B200" s="33"/>
      <c r="C200" s="33"/>
      <c r="D200" s="33"/>
      <c r="E200" s="33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46"/>
      <c r="S200" s="36"/>
      <c r="T200" s="36"/>
      <c r="U200" s="4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</row>
    <row r="201" spans="2:33" ht="24.75" customHeight="1">
      <c r="B201" s="33"/>
      <c r="C201" s="33"/>
      <c r="D201" s="33"/>
      <c r="E201" s="33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46"/>
      <c r="S201" s="36"/>
      <c r="T201" s="36"/>
      <c r="U201" s="4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</row>
    <row r="202" spans="2:33" ht="24.75" customHeight="1">
      <c r="B202" s="33"/>
      <c r="C202" s="33"/>
      <c r="D202" s="33"/>
      <c r="E202" s="33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46"/>
      <c r="S202" s="36"/>
      <c r="T202" s="36"/>
      <c r="U202" s="4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</row>
    <row r="203" spans="2:33" ht="24.75" customHeight="1">
      <c r="B203" s="33"/>
      <c r="C203" s="33"/>
      <c r="D203" s="33"/>
      <c r="E203" s="33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46"/>
      <c r="S203" s="36"/>
      <c r="T203" s="36"/>
      <c r="U203" s="4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</row>
    <row r="204" spans="2:33" ht="24.75" customHeight="1">
      <c r="B204" s="33"/>
      <c r="C204" s="33"/>
      <c r="D204" s="33"/>
      <c r="E204" s="33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46"/>
      <c r="S204" s="36"/>
      <c r="T204" s="36"/>
      <c r="U204" s="4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</row>
    <row r="205" spans="2:33" ht="24.75" customHeight="1">
      <c r="B205" s="33"/>
      <c r="C205" s="33"/>
      <c r="D205" s="33"/>
      <c r="E205" s="33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46"/>
      <c r="S205" s="36"/>
      <c r="T205" s="36"/>
      <c r="U205" s="4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</row>
    <row r="206" spans="2:33" ht="24.75" customHeight="1">
      <c r="B206" s="33"/>
      <c r="C206" s="33"/>
      <c r="D206" s="33"/>
      <c r="E206" s="33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46"/>
      <c r="S206" s="36"/>
      <c r="T206" s="36"/>
      <c r="U206" s="4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</row>
    <row r="207" spans="2:33" ht="24.75" customHeight="1">
      <c r="B207" s="33"/>
      <c r="C207" s="33"/>
      <c r="D207" s="33"/>
      <c r="E207" s="33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46"/>
      <c r="S207" s="36"/>
      <c r="T207" s="36"/>
      <c r="U207" s="4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</row>
    <row r="208" spans="2:33" ht="24.75" customHeight="1">
      <c r="B208" s="33"/>
      <c r="C208" s="33"/>
      <c r="D208" s="33"/>
      <c r="E208" s="33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46"/>
      <c r="S208" s="36"/>
      <c r="T208" s="36"/>
      <c r="U208" s="4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</row>
    <row r="209" spans="2:33" ht="24.75" customHeight="1">
      <c r="B209" s="33"/>
      <c r="C209" s="33"/>
      <c r="D209" s="33"/>
      <c r="E209" s="33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46"/>
      <c r="S209" s="36"/>
      <c r="T209" s="36"/>
      <c r="U209" s="4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</row>
    <row r="210" spans="2:33" ht="24.75" customHeight="1">
      <c r="B210" s="33"/>
      <c r="C210" s="33"/>
      <c r="D210" s="33"/>
      <c r="E210" s="33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46"/>
      <c r="S210" s="36"/>
      <c r="T210" s="36"/>
      <c r="U210" s="4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</row>
    <row r="211" spans="2:33" ht="24.75" customHeight="1">
      <c r="B211" s="33"/>
      <c r="C211" s="33"/>
      <c r="D211" s="33"/>
      <c r="E211" s="33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46"/>
      <c r="S211" s="36"/>
      <c r="T211" s="36"/>
      <c r="U211" s="4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</row>
    <row r="212" spans="2:33" ht="24.75" customHeight="1">
      <c r="B212" s="33"/>
      <c r="C212" s="33"/>
      <c r="D212" s="33"/>
      <c r="E212" s="33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46"/>
      <c r="S212" s="36"/>
      <c r="T212" s="36"/>
      <c r="U212" s="4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</row>
    <row r="213" spans="2:33" ht="24.75" customHeight="1">
      <c r="B213" s="33"/>
      <c r="C213" s="33"/>
      <c r="D213" s="33"/>
      <c r="E213" s="33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46"/>
      <c r="S213" s="36"/>
      <c r="T213" s="36"/>
      <c r="U213" s="4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</row>
    <row r="214" spans="2:33" ht="24.75" customHeight="1">
      <c r="B214" s="33"/>
      <c r="C214" s="33"/>
      <c r="D214" s="33"/>
      <c r="E214" s="33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46"/>
      <c r="S214" s="36"/>
      <c r="T214" s="36"/>
      <c r="U214" s="4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</row>
    <row r="215" spans="2:33" ht="24.75" customHeight="1">
      <c r="B215" s="33"/>
      <c r="C215" s="33"/>
      <c r="D215" s="33"/>
      <c r="E215" s="33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46"/>
      <c r="S215" s="36"/>
      <c r="T215" s="36"/>
      <c r="U215" s="4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</row>
    <row r="216" spans="2:33" ht="24.75" customHeight="1">
      <c r="B216" s="33"/>
      <c r="C216" s="33"/>
      <c r="D216" s="33"/>
      <c r="E216" s="33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46"/>
      <c r="S216" s="36"/>
      <c r="T216" s="36"/>
      <c r="U216" s="4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</row>
    <row r="217" spans="2:33" ht="24.75" customHeight="1">
      <c r="B217" s="33"/>
      <c r="C217" s="33"/>
      <c r="D217" s="33"/>
      <c r="E217" s="33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46"/>
      <c r="S217" s="36"/>
      <c r="T217" s="36"/>
      <c r="U217" s="4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</row>
    <row r="218" spans="2:33" ht="24.75" customHeight="1">
      <c r="B218" s="33"/>
      <c r="C218" s="33"/>
      <c r="D218" s="33"/>
      <c r="E218" s="33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46"/>
      <c r="S218" s="36"/>
      <c r="T218" s="36"/>
      <c r="U218" s="4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</row>
    <row r="219" spans="2:33" ht="24.75" customHeight="1">
      <c r="B219" s="33"/>
      <c r="C219" s="33"/>
      <c r="D219" s="33"/>
      <c r="E219" s="33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46"/>
      <c r="S219" s="36"/>
      <c r="T219" s="36"/>
      <c r="U219" s="4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</row>
    <row r="220" spans="2:33" ht="24.75" customHeight="1">
      <c r="B220" s="33"/>
      <c r="C220" s="33"/>
      <c r="D220" s="33"/>
      <c r="E220" s="33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46"/>
      <c r="S220" s="36"/>
      <c r="T220" s="36"/>
      <c r="U220" s="4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</row>
    <row r="221" spans="2:33" ht="24.75" customHeight="1">
      <c r="B221" s="33"/>
      <c r="C221" s="33"/>
      <c r="D221" s="33"/>
      <c r="E221" s="33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46"/>
      <c r="S221" s="36"/>
      <c r="T221" s="36"/>
      <c r="U221" s="4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</row>
    <row r="222" spans="2:33" ht="24.75" customHeight="1">
      <c r="B222" s="33"/>
      <c r="C222" s="33"/>
      <c r="D222" s="33"/>
      <c r="E222" s="33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46"/>
      <c r="S222" s="36"/>
      <c r="T222" s="36"/>
      <c r="U222" s="4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</row>
    <row r="223" spans="2:33" ht="24.75" customHeight="1">
      <c r="B223" s="33"/>
      <c r="C223" s="33"/>
      <c r="D223" s="33"/>
      <c r="E223" s="33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46"/>
      <c r="S223" s="36"/>
      <c r="T223" s="36"/>
      <c r="U223" s="4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</row>
    <row r="224" spans="2:33" ht="24.75" customHeight="1">
      <c r="B224" s="33"/>
      <c r="C224" s="33"/>
      <c r="D224" s="33"/>
      <c r="E224" s="33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46"/>
      <c r="S224" s="36"/>
      <c r="T224" s="36"/>
      <c r="U224" s="4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</row>
    <row r="225" spans="2:33" ht="24.75" customHeight="1">
      <c r="B225" s="33"/>
      <c r="C225" s="33"/>
      <c r="D225" s="33"/>
      <c r="E225" s="33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46"/>
      <c r="S225" s="36"/>
      <c r="T225" s="36"/>
      <c r="U225" s="4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</row>
    <row r="226" spans="2:33" ht="24.75" customHeight="1">
      <c r="B226" s="33"/>
      <c r="C226" s="33"/>
      <c r="D226" s="33"/>
      <c r="E226" s="33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46"/>
      <c r="S226" s="36"/>
      <c r="T226" s="36"/>
      <c r="U226" s="4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</row>
    <row r="227" spans="2:33" ht="24.75" customHeight="1">
      <c r="B227" s="33"/>
      <c r="C227" s="33"/>
      <c r="D227" s="33"/>
      <c r="E227" s="33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46"/>
      <c r="S227" s="36"/>
      <c r="T227" s="36"/>
      <c r="U227" s="4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</row>
    <row r="228" spans="2:33" ht="24.75" customHeight="1">
      <c r="B228" s="33"/>
      <c r="C228" s="33"/>
      <c r="D228" s="33"/>
      <c r="E228" s="33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46"/>
      <c r="S228" s="36"/>
      <c r="T228" s="36"/>
      <c r="U228" s="4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</row>
    <row r="229" spans="2:33" ht="24.75" customHeight="1">
      <c r="B229" s="33"/>
      <c r="C229" s="33"/>
      <c r="D229" s="33"/>
      <c r="E229" s="33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46"/>
      <c r="S229" s="36"/>
      <c r="T229" s="36"/>
      <c r="U229" s="4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</row>
    <row r="230" spans="2:33" ht="24.75" customHeight="1">
      <c r="B230" s="33"/>
      <c r="C230" s="33"/>
      <c r="D230" s="33"/>
      <c r="E230" s="33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46"/>
      <c r="S230" s="36"/>
      <c r="T230" s="36"/>
      <c r="U230" s="4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</row>
    <row r="231" spans="2:33" ht="24.75" customHeight="1">
      <c r="B231" s="33"/>
      <c r="C231" s="33"/>
      <c r="D231" s="33"/>
      <c r="E231" s="33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46"/>
      <c r="S231" s="36"/>
      <c r="T231" s="36"/>
      <c r="U231" s="4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</row>
    <row r="232" spans="2:33" ht="24.75" customHeight="1">
      <c r="B232" s="33"/>
      <c r="C232" s="33"/>
      <c r="D232" s="33"/>
      <c r="E232" s="33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46"/>
      <c r="S232" s="36"/>
      <c r="T232" s="36"/>
      <c r="U232" s="4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</row>
    <row r="233" spans="2:33" ht="24.75" customHeight="1">
      <c r="B233" s="33"/>
      <c r="C233" s="33"/>
      <c r="D233" s="33"/>
      <c r="E233" s="33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46"/>
      <c r="S233" s="36"/>
      <c r="T233" s="36"/>
      <c r="U233" s="4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</row>
    <row r="234" spans="2:33" ht="24.75" customHeight="1">
      <c r="B234" s="33"/>
      <c r="C234" s="33"/>
      <c r="D234" s="33"/>
      <c r="E234" s="33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46"/>
      <c r="S234" s="36"/>
      <c r="T234" s="36"/>
      <c r="U234" s="4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</row>
    <row r="235" spans="2:33" ht="24.75" customHeight="1">
      <c r="B235" s="33"/>
      <c r="C235" s="33"/>
      <c r="D235" s="33"/>
      <c r="E235" s="33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46"/>
      <c r="S235" s="36"/>
      <c r="T235" s="36"/>
      <c r="U235" s="4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</row>
    <row r="236" spans="2:33" ht="24.75" customHeight="1">
      <c r="B236" s="33"/>
      <c r="C236" s="33"/>
      <c r="D236" s="33"/>
      <c r="E236" s="33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46"/>
      <c r="S236" s="36"/>
      <c r="T236" s="36"/>
      <c r="U236" s="4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</row>
    <row r="237" spans="2:33" ht="24.75" customHeight="1">
      <c r="B237" s="33"/>
      <c r="C237" s="33"/>
      <c r="D237" s="33"/>
      <c r="E237" s="33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46"/>
      <c r="S237" s="36"/>
      <c r="T237" s="36"/>
      <c r="U237" s="4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</row>
    <row r="238" spans="2:33" ht="24.75" customHeight="1">
      <c r="B238" s="33"/>
      <c r="C238" s="33"/>
      <c r="D238" s="33"/>
      <c r="E238" s="33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46"/>
      <c r="S238" s="36"/>
      <c r="T238" s="36"/>
      <c r="U238" s="4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</row>
    <row r="239" spans="2:33" ht="24.75" customHeight="1">
      <c r="B239" s="33"/>
      <c r="C239" s="33"/>
      <c r="D239" s="33"/>
      <c r="E239" s="33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46"/>
      <c r="S239" s="36"/>
      <c r="T239" s="36"/>
      <c r="U239" s="4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</row>
    <row r="240" spans="2:33" ht="24.75" customHeight="1">
      <c r="B240" s="33"/>
      <c r="C240" s="33"/>
      <c r="D240" s="33"/>
      <c r="E240" s="33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46"/>
      <c r="S240" s="36"/>
      <c r="T240" s="36"/>
      <c r="U240" s="4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</row>
    <row r="241" spans="2:33" ht="24.75" customHeight="1">
      <c r="B241" s="33"/>
      <c r="C241" s="33"/>
      <c r="D241" s="33"/>
      <c r="E241" s="33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46"/>
      <c r="S241" s="36"/>
      <c r="T241" s="36"/>
      <c r="U241" s="4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</row>
    <row r="242" spans="2:33" ht="24.75" customHeight="1">
      <c r="B242" s="33"/>
      <c r="C242" s="33"/>
      <c r="D242" s="33"/>
      <c r="E242" s="33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46"/>
      <c r="S242" s="36"/>
      <c r="T242" s="36"/>
      <c r="U242" s="4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</row>
    <row r="243" spans="2:33" ht="24.75" customHeight="1">
      <c r="B243" s="33"/>
      <c r="C243" s="33"/>
      <c r="D243" s="33"/>
      <c r="E243" s="33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46"/>
      <c r="S243" s="36"/>
      <c r="T243" s="36"/>
      <c r="U243" s="4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</row>
    <row r="244" spans="2:33" ht="24.75" customHeight="1">
      <c r="B244" s="33"/>
      <c r="C244" s="33"/>
      <c r="D244" s="33"/>
      <c r="E244" s="33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46"/>
      <c r="S244" s="36"/>
      <c r="T244" s="36"/>
      <c r="U244" s="4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</row>
    <row r="245" spans="2:33" ht="24.75" customHeight="1">
      <c r="B245" s="33"/>
      <c r="C245" s="33"/>
      <c r="D245" s="33"/>
      <c r="E245" s="33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46"/>
      <c r="S245" s="36"/>
      <c r="T245" s="36"/>
      <c r="U245" s="4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</row>
    <row r="246" spans="2:33" ht="24.75" customHeight="1">
      <c r="B246" s="33"/>
      <c r="C246" s="33"/>
      <c r="D246" s="33"/>
      <c r="E246" s="33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46"/>
      <c r="S246" s="36"/>
      <c r="T246" s="36"/>
      <c r="U246" s="4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</row>
    <row r="247" spans="2:33" ht="24.75" customHeight="1">
      <c r="B247" s="33"/>
      <c r="C247" s="33"/>
      <c r="D247" s="33"/>
      <c r="E247" s="33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46"/>
      <c r="S247" s="36"/>
      <c r="T247" s="36"/>
      <c r="U247" s="4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</row>
    <row r="248" spans="2:33" ht="24.75" customHeight="1">
      <c r="B248" s="33"/>
      <c r="C248" s="33"/>
      <c r="D248" s="33"/>
      <c r="E248" s="33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46"/>
      <c r="S248" s="36"/>
      <c r="T248" s="36"/>
      <c r="U248" s="4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</row>
    <row r="249" spans="2:33" ht="24.75" customHeight="1">
      <c r="B249" s="33"/>
      <c r="C249" s="33"/>
      <c r="D249" s="33"/>
      <c r="E249" s="33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46"/>
      <c r="S249" s="36"/>
      <c r="T249" s="36"/>
      <c r="U249" s="4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</row>
    <row r="250" spans="2:33" ht="24.75" customHeight="1">
      <c r="B250" s="33"/>
      <c r="C250" s="33"/>
      <c r="D250" s="33"/>
      <c r="E250" s="33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46"/>
      <c r="S250" s="36"/>
      <c r="T250" s="36"/>
      <c r="U250" s="4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</row>
    <row r="251" spans="2:33" ht="24.75" customHeight="1">
      <c r="B251" s="33"/>
      <c r="C251" s="33"/>
      <c r="D251" s="33"/>
      <c r="E251" s="33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46"/>
      <c r="S251" s="36"/>
      <c r="T251" s="36"/>
      <c r="U251" s="4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</row>
    <row r="252" spans="2:33" ht="24.75" customHeight="1">
      <c r="B252" s="33"/>
      <c r="C252" s="33"/>
      <c r="D252" s="33"/>
      <c r="E252" s="33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46"/>
      <c r="S252" s="36"/>
      <c r="T252" s="36"/>
      <c r="U252" s="4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</row>
    <row r="253" spans="2:33" ht="24.75" customHeight="1">
      <c r="B253" s="33"/>
      <c r="C253" s="33"/>
      <c r="D253" s="33"/>
      <c r="E253" s="33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46"/>
      <c r="S253" s="36"/>
      <c r="T253" s="36"/>
      <c r="U253" s="4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</row>
    <row r="254" spans="2:33" ht="24.75" customHeight="1">
      <c r="B254" s="33"/>
      <c r="C254" s="33"/>
      <c r="D254" s="33"/>
      <c r="E254" s="33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46"/>
      <c r="S254" s="36"/>
      <c r="T254" s="36"/>
      <c r="U254" s="4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</row>
    <row r="255" spans="2:33" ht="24.75" customHeight="1">
      <c r="B255" s="33"/>
      <c r="C255" s="33"/>
      <c r="D255" s="33"/>
      <c r="E255" s="33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46"/>
      <c r="S255" s="36"/>
      <c r="T255" s="36"/>
      <c r="U255" s="4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</row>
    <row r="256" spans="2:33" ht="24.75" customHeight="1">
      <c r="B256" s="33"/>
      <c r="C256" s="33"/>
      <c r="D256" s="33"/>
      <c r="E256" s="33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46"/>
      <c r="S256" s="36"/>
      <c r="T256" s="36"/>
      <c r="U256" s="4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</row>
    <row r="257" spans="2:33" ht="24.75" customHeight="1">
      <c r="B257" s="33"/>
      <c r="C257" s="33"/>
      <c r="D257" s="33"/>
      <c r="E257" s="33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46"/>
      <c r="S257" s="36"/>
      <c r="T257" s="36"/>
      <c r="U257" s="4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</row>
    <row r="258" spans="2:33" ht="24.75" customHeight="1">
      <c r="B258" s="33"/>
      <c r="C258" s="33"/>
      <c r="D258" s="33"/>
      <c r="E258" s="33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46"/>
      <c r="S258" s="36"/>
      <c r="T258" s="36"/>
      <c r="U258" s="4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</row>
    <row r="259" spans="2:33" ht="24.75" customHeight="1">
      <c r="B259" s="33"/>
      <c r="C259" s="33"/>
      <c r="D259" s="33"/>
      <c r="E259" s="33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46"/>
      <c r="S259" s="36"/>
      <c r="T259" s="36"/>
      <c r="U259" s="4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</row>
    <row r="260" spans="2:33" ht="24.75" customHeight="1">
      <c r="B260" s="33"/>
      <c r="C260" s="33"/>
      <c r="D260" s="33"/>
      <c r="E260" s="33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46"/>
      <c r="S260" s="36"/>
      <c r="T260" s="36"/>
      <c r="U260" s="4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</row>
    <row r="261" spans="2:33" ht="24.75" customHeight="1">
      <c r="B261" s="33"/>
      <c r="C261" s="33"/>
      <c r="D261" s="33"/>
      <c r="E261" s="33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46"/>
      <c r="S261" s="36"/>
      <c r="T261" s="36"/>
      <c r="U261" s="4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</row>
    <row r="262" spans="2:33" ht="24.75" customHeight="1">
      <c r="B262" s="33"/>
      <c r="C262" s="33"/>
      <c r="D262" s="33"/>
      <c r="E262" s="33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46"/>
      <c r="S262" s="36"/>
      <c r="T262" s="36"/>
      <c r="U262" s="4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</row>
    <row r="263" spans="2:33" ht="24.75" customHeight="1">
      <c r="B263" s="33"/>
      <c r="C263" s="33"/>
      <c r="D263" s="33"/>
      <c r="E263" s="33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46"/>
      <c r="S263" s="36"/>
      <c r="T263" s="36"/>
      <c r="U263" s="4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</row>
    <row r="264" spans="2:33" ht="24.75" customHeight="1">
      <c r="B264" s="33"/>
      <c r="C264" s="33"/>
      <c r="D264" s="33"/>
      <c r="E264" s="33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46"/>
      <c r="S264" s="36"/>
      <c r="T264" s="36"/>
      <c r="U264" s="4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</row>
    <row r="265" spans="2:33" ht="24.75" customHeight="1">
      <c r="B265" s="33"/>
      <c r="C265" s="33"/>
      <c r="D265" s="33"/>
      <c r="E265" s="33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46"/>
      <c r="S265" s="36"/>
      <c r="T265" s="36"/>
      <c r="U265" s="4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</row>
    <row r="266" spans="2:33" ht="24.75" customHeight="1">
      <c r="B266" s="33"/>
      <c r="C266" s="33"/>
      <c r="D266" s="33"/>
      <c r="E266" s="33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46"/>
      <c r="S266" s="36"/>
      <c r="T266" s="36"/>
      <c r="U266" s="4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</row>
    <row r="267" spans="2:33" ht="24.75" customHeight="1">
      <c r="B267" s="33"/>
      <c r="C267" s="33"/>
      <c r="D267" s="33"/>
      <c r="E267" s="33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46"/>
      <c r="S267" s="36"/>
      <c r="T267" s="36"/>
      <c r="U267" s="4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</row>
    <row r="268" spans="2:33" ht="24.75" customHeight="1">
      <c r="B268" s="33"/>
      <c r="C268" s="33"/>
      <c r="D268" s="33"/>
      <c r="E268" s="33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46"/>
      <c r="S268" s="36"/>
      <c r="T268" s="36"/>
      <c r="U268" s="4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</row>
    <row r="269" spans="2:33" ht="24.75" customHeight="1">
      <c r="B269" s="33"/>
      <c r="C269" s="33"/>
      <c r="D269" s="33"/>
      <c r="E269" s="33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46"/>
      <c r="S269" s="36"/>
      <c r="T269" s="36"/>
      <c r="U269" s="4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</row>
    <row r="270" spans="2:33" ht="24.75" customHeight="1">
      <c r="B270" s="33"/>
      <c r="C270" s="33"/>
      <c r="D270" s="33"/>
      <c r="E270" s="33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46"/>
      <c r="S270" s="36"/>
      <c r="T270" s="36"/>
      <c r="U270" s="4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</row>
    <row r="271" spans="2:33" ht="24.75" customHeight="1">
      <c r="B271" s="33"/>
      <c r="C271" s="33"/>
      <c r="D271" s="33"/>
      <c r="E271" s="33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46"/>
      <c r="S271" s="36"/>
      <c r="T271" s="36"/>
      <c r="U271" s="4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</row>
    <row r="272" spans="2:33" ht="24.75" customHeight="1">
      <c r="B272" s="33"/>
      <c r="C272" s="33"/>
      <c r="D272" s="33"/>
      <c r="E272" s="33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46"/>
      <c r="S272" s="36"/>
      <c r="T272" s="36"/>
      <c r="U272" s="4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</row>
    <row r="273" spans="2:33" ht="24.75" customHeight="1">
      <c r="B273" s="33"/>
      <c r="C273" s="33"/>
      <c r="D273" s="33"/>
      <c r="E273" s="33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46"/>
      <c r="S273" s="36"/>
      <c r="T273" s="36"/>
      <c r="U273" s="4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</row>
    <row r="274" spans="2:33" ht="24.75" customHeight="1">
      <c r="B274" s="33"/>
      <c r="C274" s="33"/>
      <c r="D274" s="33"/>
      <c r="E274" s="33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46"/>
      <c r="S274" s="36"/>
      <c r="T274" s="36"/>
      <c r="U274" s="4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</row>
    <row r="275" spans="2:33" ht="24.75" customHeight="1">
      <c r="B275" s="33"/>
      <c r="C275" s="33"/>
      <c r="D275" s="33"/>
      <c r="E275" s="33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46"/>
      <c r="S275" s="36"/>
      <c r="T275" s="36"/>
      <c r="U275" s="4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</row>
    <row r="276" spans="2:33" ht="24.75" customHeight="1">
      <c r="B276" s="33"/>
      <c r="C276" s="33"/>
      <c r="D276" s="33"/>
      <c r="E276" s="33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46"/>
      <c r="S276" s="36"/>
      <c r="T276" s="36"/>
      <c r="U276" s="4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</row>
    <row r="277" spans="2:33" ht="24.75" customHeight="1">
      <c r="B277" s="33"/>
      <c r="C277" s="33"/>
      <c r="D277" s="33"/>
      <c r="E277" s="33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46"/>
      <c r="S277" s="36"/>
      <c r="T277" s="36"/>
      <c r="U277" s="4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</row>
    <row r="278" spans="2:33" ht="24.75" customHeight="1">
      <c r="B278" s="33"/>
      <c r="C278" s="33"/>
      <c r="D278" s="33"/>
      <c r="E278" s="33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46"/>
      <c r="S278" s="36"/>
      <c r="T278" s="36"/>
      <c r="U278" s="4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</row>
    <row r="279" spans="2:33" ht="24.75" customHeight="1">
      <c r="B279" s="33"/>
      <c r="C279" s="33"/>
      <c r="D279" s="33"/>
      <c r="E279" s="33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46"/>
      <c r="S279" s="36"/>
      <c r="T279" s="36"/>
      <c r="U279" s="4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</row>
    <row r="280" spans="2:33" ht="24.75" customHeight="1">
      <c r="B280" s="33"/>
      <c r="C280" s="33"/>
      <c r="D280" s="33"/>
      <c r="E280" s="33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46"/>
      <c r="S280" s="36"/>
      <c r="T280" s="36"/>
      <c r="U280" s="4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</row>
    <row r="281" spans="2:33" ht="24.75" customHeight="1">
      <c r="B281" s="33"/>
      <c r="C281" s="33"/>
      <c r="D281" s="33"/>
      <c r="E281" s="33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46"/>
      <c r="S281" s="36"/>
      <c r="T281" s="36"/>
      <c r="U281" s="4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</row>
    <row r="282" spans="2:33" ht="24.75" customHeight="1">
      <c r="B282" s="33"/>
      <c r="C282" s="33"/>
      <c r="D282" s="33"/>
      <c r="E282" s="33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46"/>
      <c r="S282" s="36"/>
      <c r="T282" s="36"/>
      <c r="U282" s="4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</row>
    <row r="283" spans="2:33" ht="24.75" customHeight="1">
      <c r="B283" s="33"/>
      <c r="C283" s="33"/>
      <c r="D283" s="33"/>
      <c r="E283" s="33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46"/>
      <c r="S283" s="36"/>
      <c r="T283" s="36"/>
      <c r="U283" s="4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</row>
    <row r="284" spans="2:33" ht="24.75" customHeight="1">
      <c r="B284" s="33"/>
      <c r="C284" s="33"/>
      <c r="D284" s="33"/>
      <c r="E284" s="33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46"/>
      <c r="S284" s="36"/>
      <c r="T284" s="36"/>
      <c r="U284" s="4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</row>
    <row r="285" spans="2:33" ht="24.75" customHeight="1">
      <c r="B285" s="33"/>
      <c r="C285" s="33"/>
      <c r="D285" s="33"/>
      <c r="E285" s="33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46"/>
      <c r="S285" s="36"/>
      <c r="T285" s="36"/>
      <c r="U285" s="4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</row>
    <row r="286" spans="2:33" ht="24.75" customHeight="1">
      <c r="B286" s="33"/>
      <c r="C286" s="33"/>
      <c r="D286" s="33"/>
      <c r="E286" s="33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46"/>
      <c r="S286" s="36"/>
      <c r="T286" s="36"/>
      <c r="U286" s="4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</row>
    <row r="287" spans="2:33" ht="24.75" customHeight="1">
      <c r="B287" s="33"/>
      <c r="C287" s="33"/>
      <c r="D287" s="33"/>
      <c r="E287" s="33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46"/>
      <c r="S287" s="36"/>
      <c r="T287" s="36"/>
      <c r="U287" s="4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</row>
    <row r="288" spans="2:33" ht="24.75" customHeight="1">
      <c r="B288" s="33"/>
      <c r="C288" s="33"/>
      <c r="D288" s="33"/>
      <c r="E288" s="33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46"/>
      <c r="S288" s="36"/>
      <c r="T288" s="36"/>
      <c r="U288" s="4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</row>
    <row r="289" spans="2:33" ht="24.75" customHeight="1">
      <c r="B289" s="33"/>
      <c r="C289" s="33"/>
      <c r="D289" s="33"/>
      <c r="E289" s="33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46"/>
      <c r="S289" s="36"/>
      <c r="T289" s="36"/>
      <c r="U289" s="4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</row>
    <row r="290" spans="2:33" ht="24.75" customHeight="1">
      <c r="B290" s="33"/>
      <c r="C290" s="33"/>
      <c r="D290" s="33"/>
      <c r="E290" s="33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46"/>
      <c r="S290" s="36"/>
      <c r="T290" s="36"/>
      <c r="U290" s="4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</row>
    <row r="291" spans="2:33" ht="24.75" customHeight="1">
      <c r="B291" s="33"/>
      <c r="C291" s="33"/>
      <c r="D291" s="33"/>
      <c r="E291" s="33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46"/>
      <c r="S291" s="36"/>
      <c r="T291" s="36"/>
      <c r="U291" s="4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</row>
    <row r="292" spans="2:33" ht="24.75" customHeight="1">
      <c r="B292" s="33"/>
      <c r="C292" s="33"/>
      <c r="D292" s="33"/>
      <c r="E292" s="33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46"/>
      <c r="S292" s="36"/>
      <c r="T292" s="36"/>
      <c r="U292" s="4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</row>
    <row r="293" spans="2:33" ht="24.75" customHeight="1">
      <c r="B293" s="33"/>
      <c r="C293" s="33"/>
      <c r="D293" s="33"/>
      <c r="E293" s="33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46"/>
      <c r="S293" s="36"/>
      <c r="T293" s="36"/>
      <c r="U293" s="4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</row>
    <row r="294" spans="2:33" ht="24.75" customHeight="1">
      <c r="B294" s="33"/>
      <c r="C294" s="33"/>
      <c r="D294" s="33"/>
      <c r="E294" s="33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46"/>
      <c r="S294" s="36"/>
      <c r="T294" s="36"/>
      <c r="U294" s="4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</row>
    <row r="295" spans="2:33" ht="24.75" customHeight="1">
      <c r="B295" s="33"/>
      <c r="C295" s="33"/>
      <c r="D295" s="33"/>
      <c r="E295" s="33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46"/>
      <c r="S295" s="36"/>
      <c r="T295" s="36"/>
      <c r="U295" s="4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</row>
    <row r="296" spans="2:33" ht="24.75" customHeight="1">
      <c r="B296" s="33"/>
      <c r="C296" s="33"/>
      <c r="D296" s="33"/>
      <c r="E296" s="33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46"/>
      <c r="S296" s="36"/>
      <c r="T296" s="36"/>
      <c r="U296" s="4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</row>
    <row r="297" spans="2:33" ht="24.75" customHeight="1">
      <c r="B297" s="33"/>
      <c r="C297" s="33"/>
      <c r="D297" s="33"/>
      <c r="E297" s="33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46"/>
      <c r="S297" s="36"/>
      <c r="T297" s="36"/>
      <c r="U297" s="4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</row>
    <row r="298" spans="2:33" ht="24.75" customHeight="1">
      <c r="B298" s="33"/>
      <c r="C298" s="33"/>
      <c r="D298" s="33"/>
      <c r="E298" s="33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46"/>
      <c r="S298" s="36"/>
      <c r="T298" s="36"/>
      <c r="U298" s="4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</row>
    <row r="299" spans="2:33" ht="24.75" customHeight="1">
      <c r="B299" s="33"/>
      <c r="C299" s="33"/>
      <c r="D299" s="33"/>
      <c r="E299" s="33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46"/>
      <c r="S299" s="36"/>
      <c r="T299" s="36"/>
      <c r="U299" s="4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</row>
    <row r="300" spans="2:33" ht="24.75" customHeight="1">
      <c r="B300" s="33"/>
      <c r="C300" s="33"/>
      <c r="D300" s="33"/>
      <c r="E300" s="33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46"/>
      <c r="S300" s="36"/>
      <c r="T300" s="36"/>
      <c r="U300" s="4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</row>
    <row r="301" spans="2:33" ht="24.75" customHeight="1">
      <c r="B301" s="33"/>
      <c r="C301" s="33"/>
      <c r="D301" s="33"/>
      <c r="E301" s="33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46"/>
      <c r="S301" s="36"/>
      <c r="T301" s="36"/>
      <c r="U301" s="4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</row>
    <row r="302" spans="2:33" ht="24.75" customHeight="1">
      <c r="B302" s="33"/>
      <c r="C302" s="33"/>
      <c r="D302" s="33"/>
      <c r="E302" s="33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46"/>
      <c r="S302" s="36"/>
      <c r="T302" s="36"/>
      <c r="U302" s="4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</row>
    <row r="303" spans="2:33" ht="24.75" customHeight="1">
      <c r="B303" s="33"/>
      <c r="C303" s="33"/>
      <c r="D303" s="33"/>
      <c r="E303" s="33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46"/>
      <c r="S303" s="36"/>
      <c r="T303" s="36"/>
      <c r="U303" s="4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</row>
    <row r="304" spans="2:33" ht="24.75" customHeight="1">
      <c r="B304" s="33"/>
      <c r="C304" s="33"/>
      <c r="D304" s="33"/>
      <c r="E304" s="33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46"/>
      <c r="S304" s="36"/>
      <c r="T304" s="36"/>
      <c r="U304" s="4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</row>
    <row r="305" spans="2:33" ht="24.75" customHeight="1">
      <c r="B305" s="33"/>
      <c r="C305" s="33"/>
      <c r="D305" s="33"/>
      <c r="E305" s="33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46"/>
      <c r="S305" s="36"/>
      <c r="T305" s="36"/>
      <c r="U305" s="4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</row>
    <row r="306" spans="2:33" ht="24.75" customHeight="1">
      <c r="B306" s="33"/>
      <c r="C306" s="33"/>
      <c r="D306" s="33"/>
      <c r="E306" s="33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46"/>
      <c r="S306" s="36"/>
      <c r="T306" s="36"/>
      <c r="U306" s="4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</row>
    <row r="307" spans="2:33" ht="24.75" customHeight="1">
      <c r="B307" s="33"/>
      <c r="C307" s="33"/>
      <c r="D307" s="33"/>
      <c r="E307" s="33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46"/>
      <c r="S307" s="36"/>
      <c r="T307" s="36"/>
      <c r="U307" s="4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</row>
    <row r="308" spans="2:33" ht="24.75" customHeight="1">
      <c r="B308" s="33"/>
      <c r="C308" s="33"/>
      <c r="D308" s="33"/>
      <c r="E308" s="33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46"/>
      <c r="S308" s="36"/>
      <c r="T308" s="36"/>
      <c r="U308" s="4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</row>
    <row r="309" spans="2:33" ht="24.75" customHeight="1">
      <c r="B309" s="33"/>
      <c r="C309" s="33"/>
      <c r="D309" s="33"/>
      <c r="E309" s="33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46"/>
      <c r="S309" s="36"/>
      <c r="T309" s="36"/>
      <c r="U309" s="4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</row>
    <row r="310" spans="2:33" ht="24.75" customHeight="1">
      <c r="B310" s="33"/>
      <c r="C310" s="33"/>
      <c r="D310" s="33"/>
      <c r="E310" s="33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46"/>
      <c r="S310" s="36"/>
      <c r="T310" s="36"/>
      <c r="U310" s="4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</row>
    <row r="311" spans="2:33" ht="24.75" customHeight="1">
      <c r="B311" s="33"/>
      <c r="C311" s="33"/>
      <c r="D311" s="33"/>
      <c r="E311" s="33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46"/>
      <c r="S311" s="36"/>
      <c r="T311" s="36"/>
      <c r="U311" s="4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</row>
    <row r="312" spans="2:33" ht="24.75" customHeight="1">
      <c r="B312" s="33"/>
      <c r="C312" s="33"/>
      <c r="D312" s="33"/>
      <c r="E312" s="33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46"/>
      <c r="S312" s="36"/>
      <c r="T312" s="36"/>
      <c r="U312" s="4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</row>
    <row r="313" spans="2:33" ht="24.75" customHeight="1">
      <c r="B313" s="33"/>
      <c r="C313" s="33"/>
      <c r="D313" s="33"/>
      <c r="E313" s="33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46"/>
      <c r="S313" s="36"/>
      <c r="T313" s="36"/>
      <c r="U313" s="4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</row>
    <row r="314" spans="2:33" ht="24.75" customHeight="1">
      <c r="B314" s="33"/>
      <c r="C314" s="33"/>
      <c r="D314" s="33"/>
      <c r="E314" s="33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46"/>
      <c r="S314" s="36"/>
      <c r="T314" s="36"/>
      <c r="U314" s="4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</row>
    <row r="315" spans="2:33" ht="24.75" customHeight="1">
      <c r="B315" s="33"/>
      <c r="C315" s="33"/>
      <c r="D315" s="33"/>
      <c r="E315" s="33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46"/>
      <c r="S315" s="36"/>
      <c r="T315" s="36"/>
      <c r="U315" s="4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</row>
    <row r="316" spans="2:33" ht="24.75" customHeight="1">
      <c r="B316" s="33"/>
      <c r="C316" s="33"/>
      <c r="D316" s="33"/>
      <c r="E316" s="33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46"/>
      <c r="S316" s="36"/>
      <c r="T316" s="36"/>
      <c r="U316" s="4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</row>
    <row r="317" spans="2:33" ht="24.75" customHeight="1">
      <c r="B317" s="33"/>
      <c r="C317" s="33"/>
      <c r="D317" s="33"/>
      <c r="E317" s="33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46"/>
      <c r="S317" s="36"/>
      <c r="T317" s="36"/>
      <c r="U317" s="4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</row>
    <row r="318" spans="2:33" ht="24.75" customHeight="1">
      <c r="B318" s="33"/>
      <c r="C318" s="33"/>
      <c r="D318" s="33"/>
      <c r="E318" s="33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46"/>
      <c r="S318" s="36"/>
      <c r="T318" s="36"/>
      <c r="U318" s="4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</row>
    <row r="319" spans="2:33" ht="24.75" customHeight="1">
      <c r="B319" s="33"/>
      <c r="C319" s="33"/>
      <c r="D319" s="33"/>
      <c r="E319" s="33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46"/>
      <c r="S319" s="36"/>
      <c r="T319" s="36"/>
      <c r="U319" s="4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</row>
    <row r="320" spans="2:33" ht="24.75" customHeight="1">
      <c r="B320" s="33"/>
      <c r="C320" s="33"/>
      <c r="D320" s="33"/>
      <c r="E320" s="33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46"/>
      <c r="S320" s="36"/>
      <c r="T320" s="36"/>
      <c r="U320" s="4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</row>
    <row r="321" spans="2:33" ht="24.75" customHeight="1">
      <c r="B321" s="33"/>
      <c r="C321" s="33"/>
      <c r="D321" s="33"/>
      <c r="E321" s="33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46"/>
      <c r="S321" s="36"/>
      <c r="T321" s="36"/>
      <c r="U321" s="4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</row>
    <row r="322" spans="2:33" ht="24.75" customHeight="1">
      <c r="B322" s="33"/>
      <c r="C322" s="33"/>
      <c r="D322" s="33"/>
      <c r="E322" s="33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46"/>
      <c r="S322" s="36"/>
      <c r="T322" s="36"/>
      <c r="U322" s="4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</row>
    <row r="323" spans="2:33" ht="24.75" customHeight="1">
      <c r="B323" s="33"/>
      <c r="C323" s="33"/>
      <c r="D323" s="33"/>
      <c r="E323" s="33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46"/>
      <c r="S323" s="36"/>
      <c r="T323" s="36"/>
      <c r="U323" s="4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</row>
    <row r="324" spans="2:33" ht="24.75" customHeight="1">
      <c r="B324" s="33"/>
      <c r="C324" s="33"/>
      <c r="D324" s="33"/>
      <c r="E324" s="33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46"/>
      <c r="S324" s="36"/>
      <c r="T324" s="36"/>
      <c r="U324" s="4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</row>
    <row r="325" spans="2:33" ht="24.75" customHeight="1">
      <c r="B325" s="33"/>
      <c r="C325" s="33"/>
      <c r="D325" s="33"/>
      <c r="E325" s="33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46"/>
      <c r="S325" s="36"/>
      <c r="T325" s="36"/>
      <c r="U325" s="4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</row>
    <row r="326" spans="2:33" ht="24.75" customHeight="1">
      <c r="B326" s="33"/>
      <c r="C326" s="33"/>
      <c r="D326" s="33"/>
      <c r="E326" s="33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46"/>
      <c r="S326" s="36"/>
      <c r="T326" s="36"/>
      <c r="U326" s="4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</row>
    <row r="327" spans="2:33" ht="24.75" customHeight="1">
      <c r="B327" s="33"/>
      <c r="C327" s="33"/>
      <c r="D327" s="33"/>
      <c r="E327" s="33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46"/>
      <c r="S327" s="36"/>
      <c r="T327" s="36"/>
      <c r="U327" s="4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</row>
    <row r="328" spans="2:33" ht="24.75" customHeight="1">
      <c r="B328" s="33"/>
      <c r="C328" s="33"/>
      <c r="D328" s="33"/>
      <c r="E328" s="33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46"/>
      <c r="S328" s="36"/>
      <c r="T328" s="36"/>
      <c r="U328" s="4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</row>
    <row r="329" spans="2:33" ht="24.75" customHeight="1">
      <c r="B329" s="33"/>
      <c r="C329" s="33"/>
      <c r="D329" s="33"/>
      <c r="E329" s="33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46"/>
      <c r="S329" s="36"/>
      <c r="T329" s="36"/>
      <c r="U329" s="4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</row>
    <row r="330" spans="2:33" ht="24.75" customHeight="1">
      <c r="B330" s="33"/>
      <c r="C330" s="33"/>
      <c r="D330" s="33"/>
      <c r="E330" s="33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46"/>
      <c r="S330" s="36"/>
      <c r="T330" s="36"/>
      <c r="U330" s="4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</row>
    <row r="331" spans="2:33" ht="24.75" customHeight="1">
      <c r="B331" s="33"/>
      <c r="C331" s="33"/>
      <c r="D331" s="33"/>
      <c r="E331" s="33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46"/>
      <c r="S331" s="36"/>
      <c r="T331" s="36"/>
      <c r="U331" s="4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</row>
    <row r="332" spans="2:33" ht="24.75" customHeight="1">
      <c r="B332" s="33"/>
      <c r="C332" s="33"/>
      <c r="D332" s="33"/>
      <c r="E332" s="33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46"/>
      <c r="S332" s="36"/>
      <c r="T332" s="36"/>
      <c r="U332" s="4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</row>
    <row r="333" spans="2:33" ht="24.75" customHeight="1">
      <c r="B333" s="33"/>
      <c r="C333" s="33"/>
      <c r="D333" s="33"/>
      <c r="E333" s="33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46"/>
      <c r="S333" s="36"/>
      <c r="T333" s="36"/>
      <c r="U333" s="4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</row>
    <row r="334" spans="2:33" ht="24.75" customHeight="1">
      <c r="B334" s="33"/>
      <c r="C334" s="33"/>
      <c r="D334" s="33"/>
      <c r="E334" s="33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46"/>
      <c r="S334" s="36"/>
      <c r="T334" s="36"/>
      <c r="U334" s="4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</row>
    <row r="335" spans="2:33" ht="24.75" customHeight="1">
      <c r="B335" s="33"/>
      <c r="C335" s="33"/>
      <c r="D335" s="33"/>
      <c r="E335" s="33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46"/>
      <c r="S335" s="36"/>
      <c r="T335" s="36"/>
      <c r="U335" s="4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</row>
    <row r="336" spans="2:33" ht="24.75" customHeight="1">
      <c r="B336" s="33"/>
      <c r="C336" s="33"/>
      <c r="D336" s="33"/>
      <c r="E336" s="33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46"/>
      <c r="S336" s="36"/>
      <c r="T336" s="36"/>
      <c r="U336" s="4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</row>
    <row r="337" spans="2:33" ht="24.75" customHeight="1">
      <c r="B337" s="33"/>
      <c r="C337" s="33"/>
      <c r="D337" s="33"/>
      <c r="E337" s="33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46"/>
      <c r="S337" s="36"/>
      <c r="T337" s="36"/>
      <c r="U337" s="4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</row>
    <row r="338" spans="2:33" ht="24.75" customHeight="1">
      <c r="B338" s="33"/>
      <c r="C338" s="33"/>
      <c r="D338" s="33"/>
      <c r="E338" s="33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46"/>
      <c r="S338" s="36"/>
      <c r="T338" s="36"/>
      <c r="U338" s="4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</row>
    <row r="339" spans="2:33" ht="24.75" customHeight="1">
      <c r="B339" s="33"/>
      <c r="C339" s="33"/>
      <c r="D339" s="33"/>
      <c r="E339" s="33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46"/>
      <c r="S339" s="36"/>
      <c r="T339" s="36"/>
      <c r="U339" s="4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</row>
    <row r="340" spans="2:33" ht="24.75" customHeight="1">
      <c r="B340" s="33"/>
      <c r="C340" s="33"/>
      <c r="D340" s="33"/>
      <c r="E340" s="33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46"/>
      <c r="S340" s="36"/>
      <c r="T340" s="36"/>
      <c r="U340" s="4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</row>
    <row r="341" spans="2:33" ht="24.75" customHeight="1">
      <c r="B341" s="33"/>
      <c r="C341" s="33"/>
      <c r="D341" s="33"/>
      <c r="E341" s="33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46"/>
      <c r="S341" s="36"/>
      <c r="T341" s="36"/>
      <c r="U341" s="4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</row>
    <row r="342" spans="2:33" ht="24.75" customHeight="1">
      <c r="B342" s="33"/>
      <c r="C342" s="33"/>
      <c r="D342" s="33"/>
      <c r="E342" s="33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46"/>
      <c r="S342" s="36"/>
      <c r="T342" s="36"/>
      <c r="U342" s="4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</row>
    <row r="343" spans="2:33" ht="24.75" customHeight="1">
      <c r="B343" s="33"/>
      <c r="C343" s="33"/>
      <c r="D343" s="33"/>
      <c r="E343" s="33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46"/>
      <c r="S343" s="36"/>
      <c r="T343" s="36"/>
      <c r="U343" s="4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</row>
    <row r="344" spans="2:33" ht="24.75" customHeight="1">
      <c r="B344" s="33"/>
      <c r="C344" s="33"/>
      <c r="D344" s="33"/>
      <c r="E344" s="33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46"/>
      <c r="S344" s="36"/>
      <c r="T344" s="36"/>
      <c r="U344" s="4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</row>
    <row r="345" spans="2:33" ht="24.75" customHeight="1">
      <c r="B345" s="33"/>
      <c r="C345" s="33"/>
      <c r="D345" s="33"/>
      <c r="E345" s="33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46"/>
      <c r="S345" s="36"/>
      <c r="T345" s="36"/>
      <c r="U345" s="4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</row>
    <row r="346" spans="2:33" ht="24.75" customHeight="1">
      <c r="B346" s="33"/>
      <c r="C346" s="33"/>
      <c r="D346" s="33"/>
      <c r="E346" s="33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46"/>
      <c r="S346" s="36"/>
      <c r="T346" s="36"/>
      <c r="U346" s="4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</row>
    <row r="347" spans="2:33" ht="24.75" customHeight="1">
      <c r="B347" s="33"/>
      <c r="C347" s="33"/>
      <c r="D347" s="33"/>
      <c r="E347" s="33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46"/>
      <c r="S347" s="36"/>
      <c r="T347" s="36"/>
      <c r="U347" s="4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</row>
    <row r="348" spans="2:33" ht="24.75" customHeight="1">
      <c r="B348" s="33"/>
      <c r="C348" s="33"/>
      <c r="D348" s="33"/>
      <c r="E348" s="33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46"/>
      <c r="S348" s="36"/>
      <c r="T348" s="36"/>
      <c r="U348" s="4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</row>
    <row r="349" spans="2:33" ht="24.75" customHeight="1">
      <c r="B349" s="33"/>
      <c r="C349" s="33"/>
      <c r="D349" s="33"/>
      <c r="E349" s="33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46"/>
      <c r="S349" s="36"/>
      <c r="T349" s="36"/>
      <c r="U349" s="4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</row>
    <row r="350" spans="2:33" ht="24.75" customHeight="1">
      <c r="B350" s="33"/>
      <c r="C350" s="33"/>
      <c r="D350" s="33"/>
      <c r="E350" s="33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46"/>
      <c r="S350" s="36"/>
      <c r="T350" s="36"/>
      <c r="U350" s="4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</row>
    <row r="351" spans="2:33" ht="24.75" customHeight="1">
      <c r="B351" s="33"/>
      <c r="C351" s="33"/>
      <c r="D351" s="33"/>
      <c r="E351" s="33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46"/>
      <c r="S351" s="36"/>
      <c r="T351" s="36"/>
      <c r="U351" s="4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</row>
    <row r="352" spans="2:33" ht="24.75" customHeight="1">
      <c r="B352" s="33"/>
      <c r="C352" s="33"/>
      <c r="D352" s="33"/>
      <c r="E352" s="33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46"/>
      <c r="S352" s="36"/>
      <c r="T352" s="36"/>
      <c r="U352" s="4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</row>
    <row r="353" spans="2:33" ht="24.75" customHeight="1">
      <c r="B353" s="33"/>
      <c r="C353" s="33"/>
      <c r="D353" s="33"/>
      <c r="E353" s="33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46"/>
      <c r="S353" s="36"/>
      <c r="T353" s="36"/>
      <c r="U353" s="4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</row>
    <row r="354" spans="2:33" ht="24.75" customHeight="1">
      <c r="B354" s="33"/>
      <c r="C354" s="33"/>
      <c r="D354" s="33"/>
      <c r="E354" s="33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46"/>
      <c r="S354" s="36"/>
      <c r="T354" s="36"/>
      <c r="U354" s="4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</row>
    <row r="355" spans="2:33" ht="24.75" customHeight="1">
      <c r="B355" s="33"/>
      <c r="C355" s="33"/>
      <c r="D355" s="33"/>
      <c r="E355" s="33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46"/>
      <c r="S355" s="36"/>
      <c r="T355" s="36"/>
      <c r="U355" s="4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</row>
    <row r="356" spans="2:33" ht="24.75" customHeight="1">
      <c r="B356" s="33"/>
      <c r="C356" s="33"/>
      <c r="D356" s="33"/>
      <c r="E356" s="33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46"/>
      <c r="S356" s="36"/>
      <c r="T356" s="36"/>
      <c r="U356" s="4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</row>
    <row r="357" spans="2:33" ht="24.75" customHeight="1">
      <c r="B357" s="33"/>
      <c r="C357" s="33"/>
      <c r="D357" s="33"/>
      <c r="E357" s="33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46"/>
      <c r="S357" s="36"/>
      <c r="T357" s="36"/>
      <c r="U357" s="4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</row>
    <row r="358" spans="2:33" ht="24.75" customHeight="1">
      <c r="B358" s="33"/>
      <c r="C358" s="33"/>
      <c r="D358" s="33"/>
      <c r="E358" s="33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46"/>
      <c r="S358" s="36"/>
      <c r="T358" s="36"/>
      <c r="U358" s="4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</row>
    <row r="359" spans="2:33" ht="24.75" customHeight="1">
      <c r="B359" s="33"/>
      <c r="C359" s="33"/>
      <c r="D359" s="33"/>
      <c r="E359" s="33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46"/>
      <c r="S359" s="36"/>
      <c r="T359" s="36"/>
      <c r="U359" s="4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</row>
    <row r="360" spans="2:33" ht="24.75" customHeight="1">
      <c r="B360" s="33"/>
      <c r="C360" s="33"/>
      <c r="D360" s="33"/>
      <c r="E360" s="33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46"/>
      <c r="S360" s="36"/>
      <c r="T360" s="36"/>
      <c r="U360" s="4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</row>
    <row r="361" spans="2:33" ht="24.75" customHeight="1">
      <c r="B361" s="33"/>
      <c r="C361" s="33"/>
      <c r="D361" s="33"/>
      <c r="E361" s="33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46"/>
      <c r="S361" s="36"/>
      <c r="T361" s="36"/>
      <c r="U361" s="4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</row>
    <row r="362" spans="2:33" ht="24.75" customHeight="1">
      <c r="B362" s="33"/>
      <c r="C362" s="33"/>
      <c r="D362" s="33"/>
      <c r="E362" s="33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46"/>
      <c r="S362" s="36"/>
      <c r="T362" s="36"/>
      <c r="U362" s="4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</row>
    <row r="363" spans="2:33" ht="24.75" customHeight="1">
      <c r="B363" s="33"/>
      <c r="C363" s="33"/>
      <c r="D363" s="33"/>
      <c r="E363" s="33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46"/>
      <c r="S363" s="36"/>
      <c r="T363" s="36"/>
      <c r="U363" s="4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</row>
    <row r="364" spans="2:33" ht="24.75" customHeight="1">
      <c r="B364" s="33"/>
      <c r="C364" s="33"/>
      <c r="D364" s="33"/>
      <c r="E364" s="33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46"/>
      <c r="S364" s="36"/>
      <c r="T364" s="36"/>
      <c r="U364" s="4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</row>
    <row r="365" spans="2:33" ht="24.75" customHeight="1">
      <c r="B365" s="33"/>
      <c r="C365" s="33"/>
      <c r="D365" s="33"/>
      <c r="E365" s="33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46"/>
      <c r="S365" s="36"/>
      <c r="T365" s="36"/>
      <c r="U365" s="4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</row>
    <row r="366" spans="2:33" ht="24.75" customHeight="1">
      <c r="B366" s="33"/>
      <c r="C366" s="33"/>
      <c r="D366" s="33"/>
      <c r="E366" s="33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46"/>
      <c r="S366" s="36"/>
      <c r="T366" s="36"/>
      <c r="U366" s="4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</row>
    <row r="367" spans="2:33" ht="24.75" customHeight="1">
      <c r="B367" s="33"/>
      <c r="C367" s="33"/>
      <c r="D367" s="33"/>
      <c r="E367" s="33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46"/>
      <c r="S367" s="36"/>
      <c r="T367" s="36"/>
      <c r="U367" s="4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</row>
    <row r="368" spans="2:33" ht="24.75" customHeight="1">
      <c r="B368" s="33"/>
      <c r="C368" s="33"/>
      <c r="D368" s="33"/>
      <c r="E368" s="33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46"/>
      <c r="S368" s="36"/>
      <c r="T368" s="36"/>
      <c r="U368" s="4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</row>
    <row r="369" spans="2:33" ht="24.75" customHeight="1">
      <c r="B369" s="33"/>
      <c r="C369" s="33"/>
      <c r="D369" s="33"/>
      <c r="E369" s="33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46"/>
      <c r="S369" s="36"/>
      <c r="T369" s="36"/>
      <c r="U369" s="4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</row>
    <row r="370" spans="2:33" ht="24.75" customHeight="1">
      <c r="B370" s="33"/>
      <c r="C370" s="33"/>
      <c r="D370" s="33"/>
      <c r="E370" s="33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46"/>
      <c r="S370" s="36"/>
      <c r="T370" s="36"/>
      <c r="U370" s="4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</row>
    <row r="371" spans="2:33" ht="24.75" customHeight="1">
      <c r="B371" s="33"/>
      <c r="C371" s="33"/>
      <c r="D371" s="33"/>
      <c r="E371" s="33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46"/>
      <c r="S371" s="36"/>
      <c r="T371" s="36"/>
      <c r="U371" s="4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</row>
    <row r="372" spans="2:33" ht="24.75" customHeight="1">
      <c r="B372" s="33"/>
      <c r="C372" s="33"/>
      <c r="D372" s="33"/>
      <c r="E372" s="33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46"/>
      <c r="S372" s="36"/>
      <c r="T372" s="36"/>
      <c r="U372" s="4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</row>
    <row r="373" spans="2:33" ht="24.75" customHeight="1">
      <c r="B373" s="33"/>
      <c r="C373" s="33"/>
      <c r="D373" s="33"/>
      <c r="E373" s="33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46"/>
      <c r="S373" s="36"/>
      <c r="T373" s="36"/>
      <c r="U373" s="4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</row>
    <row r="374" spans="2:33" ht="24.75" customHeight="1">
      <c r="B374" s="33"/>
      <c r="C374" s="33"/>
      <c r="D374" s="33"/>
      <c r="E374" s="33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46"/>
      <c r="S374" s="36"/>
      <c r="T374" s="36"/>
      <c r="U374" s="4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</row>
    <row r="375" spans="2:33" ht="24.75" customHeight="1">
      <c r="B375" s="33"/>
      <c r="C375" s="33"/>
      <c r="D375" s="33"/>
      <c r="E375" s="33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46"/>
      <c r="S375" s="36"/>
      <c r="T375" s="36"/>
      <c r="U375" s="4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</row>
    <row r="376" spans="2:33" ht="24.75" customHeight="1">
      <c r="B376" s="33"/>
      <c r="C376" s="33"/>
      <c r="D376" s="33"/>
      <c r="E376" s="33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46"/>
      <c r="S376" s="36"/>
      <c r="T376" s="36"/>
      <c r="U376" s="4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</row>
    <row r="377" spans="2:33" ht="24.75" customHeight="1">
      <c r="B377" s="33"/>
      <c r="C377" s="33"/>
      <c r="D377" s="33"/>
      <c r="E377" s="33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46"/>
      <c r="S377" s="36"/>
      <c r="T377" s="36"/>
      <c r="U377" s="4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</row>
    <row r="378" spans="2:33" ht="24.75" customHeight="1">
      <c r="B378" s="33"/>
      <c r="C378" s="33"/>
      <c r="D378" s="33"/>
      <c r="E378" s="33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46"/>
      <c r="S378" s="36"/>
      <c r="T378" s="36"/>
      <c r="U378" s="4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</row>
    <row r="379" spans="2:33" ht="24.75" customHeight="1">
      <c r="B379" s="33"/>
      <c r="C379" s="33"/>
      <c r="D379" s="33"/>
      <c r="E379" s="33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46"/>
      <c r="S379" s="36"/>
      <c r="T379" s="36"/>
      <c r="U379" s="4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</row>
    <row r="380" spans="2:33" ht="24.75" customHeight="1">
      <c r="B380" s="33"/>
      <c r="C380" s="33"/>
      <c r="D380" s="33"/>
      <c r="E380" s="33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46"/>
      <c r="S380" s="36"/>
      <c r="T380" s="36"/>
      <c r="U380" s="4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</row>
    <row r="381" spans="2:33" ht="24.75" customHeight="1">
      <c r="B381" s="33"/>
      <c r="C381" s="33"/>
      <c r="D381" s="33"/>
      <c r="E381" s="33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46"/>
      <c r="S381" s="36"/>
      <c r="T381" s="36"/>
      <c r="U381" s="4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</row>
    <row r="382" spans="2:33" ht="24.75" customHeight="1">
      <c r="B382" s="33"/>
      <c r="C382" s="33"/>
      <c r="D382" s="33"/>
      <c r="E382" s="33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46"/>
      <c r="S382" s="36"/>
      <c r="T382" s="36"/>
      <c r="U382" s="4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</row>
    <row r="383" spans="2:33" ht="24.75" customHeight="1">
      <c r="B383" s="33"/>
      <c r="C383" s="33"/>
      <c r="D383" s="33"/>
      <c r="E383" s="33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46"/>
      <c r="S383" s="36"/>
      <c r="T383" s="36"/>
      <c r="U383" s="4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</row>
    <row r="384" spans="2:33" ht="24.75" customHeight="1">
      <c r="B384" s="33"/>
      <c r="C384" s="33"/>
      <c r="D384" s="33"/>
      <c r="E384" s="33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46"/>
      <c r="S384" s="36"/>
      <c r="T384" s="36"/>
      <c r="U384" s="4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</row>
    <row r="385" spans="2:33" ht="24.75" customHeight="1">
      <c r="B385" s="33"/>
      <c r="C385" s="33"/>
      <c r="D385" s="33"/>
      <c r="E385" s="33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46"/>
      <c r="S385" s="36"/>
      <c r="T385" s="36"/>
      <c r="U385" s="4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</row>
    <row r="386" spans="2:33" ht="24.75" customHeight="1">
      <c r="B386" s="33"/>
      <c r="C386" s="33"/>
      <c r="D386" s="33"/>
      <c r="E386" s="33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46"/>
      <c r="S386" s="36"/>
      <c r="T386" s="36"/>
      <c r="U386" s="4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</row>
    <row r="387" spans="2:33" ht="24.75" customHeight="1">
      <c r="B387" s="33"/>
      <c r="C387" s="33"/>
      <c r="D387" s="33"/>
      <c r="E387" s="33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46"/>
      <c r="S387" s="36"/>
      <c r="T387" s="36"/>
      <c r="U387" s="4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</row>
    <row r="388" spans="2:33" ht="24.75" customHeight="1">
      <c r="B388" s="33"/>
      <c r="C388" s="33"/>
      <c r="D388" s="33"/>
      <c r="E388" s="33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46"/>
      <c r="S388" s="36"/>
      <c r="T388" s="36"/>
      <c r="U388" s="4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</row>
    <row r="389" spans="2:33" ht="24.75" customHeight="1">
      <c r="B389" s="33"/>
      <c r="C389" s="33"/>
      <c r="D389" s="33"/>
      <c r="E389" s="33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46"/>
      <c r="S389" s="36"/>
      <c r="T389" s="36"/>
      <c r="U389" s="4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</row>
    <row r="390" spans="2:33" ht="24.75" customHeight="1">
      <c r="B390" s="33"/>
      <c r="C390" s="33"/>
      <c r="D390" s="33"/>
      <c r="E390" s="33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46"/>
      <c r="S390" s="36"/>
      <c r="T390" s="36"/>
      <c r="U390" s="4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</row>
    <row r="391" spans="2:33" ht="24.75" customHeight="1">
      <c r="B391" s="33"/>
      <c r="C391" s="33"/>
      <c r="D391" s="33"/>
      <c r="E391" s="33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46"/>
      <c r="S391" s="36"/>
      <c r="T391" s="36"/>
      <c r="U391" s="4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</row>
    <row r="392" spans="2:33" ht="24.75" customHeight="1">
      <c r="B392" s="33"/>
      <c r="C392" s="33"/>
      <c r="D392" s="33"/>
      <c r="E392" s="33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46"/>
      <c r="S392" s="36"/>
      <c r="T392" s="36"/>
      <c r="U392" s="4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</row>
    <row r="393" spans="2:33" ht="24.75" customHeight="1">
      <c r="B393" s="33"/>
      <c r="C393" s="33"/>
      <c r="D393" s="33"/>
      <c r="E393" s="33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46"/>
      <c r="S393" s="36"/>
      <c r="T393" s="36"/>
      <c r="U393" s="4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</row>
    <row r="394" spans="2:33" ht="24.75" customHeight="1">
      <c r="B394" s="33"/>
      <c r="C394" s="33"/>
      <c r="D394" s="33"/>
      <c r="E394" s="33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46"/>
      <c r="S394" s="36"/>
      <c r="T394" s="36"/>
      <c r="U394" s="4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</row>
    <row r="395" spans="2:33" ht="24.75" customHeight="1">
      <c r="B395" s="33"/>
      <c r="C395" s="33"/>
      <c r="D395" s="33"/>
      <c r="E395" s="33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46"/>
      <c r="S395" s="36"/>
      <c r="T395" s="36"/>
      <c r="U395" s="4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</row>
    <row r="396" spans="2:33" ht="24.75" customHeight="1">
      <c r="B396" s="33"/>
      <c r="C396" s="33"/>
      <c r="D396" s="33"/>
      <c r="E396" s="33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46"/>
      <c r="S396" s="36"/>
      <c r="T396" s="36"/>
      <c r="U396" s="4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</row>
    <row r="397" spans="2:33" ht="24.75" customHeight="1">
      <c r="B397" s="33"/>
      <c r="C397" s="33"/>
      <c r="D397" s="33"/>
      <c r="E397" s="33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46"/>
      <c r="S397" s="36"/>
      <c r="T397" s="36"/>
      <c r="U397" s="4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</row>
    <row r="398" spans="2:33" ht="24.75" customHeight="1">
      <c r="B398" s="33"/>
      <c r="C398" s="33"/>
      <c r="D398" s="33"/>
      <c r="E398" s="33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46"/>
      <c r="S398" s="36"/>
      <c r="T398" s="36"/>
      <c r="U398" s="4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</row>
    <row r="399" spans="2:33" ht="24.75" customHeight="1">
      <c r="B399" s="33"/>
      <c r="C399" s="33"/>
      <c r="D399" s="33"/>
      <c r="E399" s="33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46"/>
      <c r="S399" s="36"/>
      <c r="T399" s="36"/>
      <c r="U399" s="4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</row>
    <row r="400" spans="2:33" ht="24.75" customHeight="1">
      <c r="B400" s="33"/>
      <c r="C400" s="33"/>
      <c r="D400" s="33"/>
      <c r="E400" s="33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46"/>
      <c r="S400" s="36"/>
      <c r="T400" s="36"/>
      <c r="U400" s="4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</row>
    <row r="401" spans="2:33" ht="24.75" customHeight="1">
      <c r="B401" s="33"/>
      <c r="C401" s="33"/>
      <c r="D401" s="33"/>
      <c r="E401" s="33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46"/>
      <c r="S401" s="36"/>
      <c r="T401" s="36"/>
      <c r="U401" s="4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</row>
    <row r="402" spans="2:33" ht="24.75" customHeight="1">
      <c r="B402" s="33"/>
      <c r="C402" s="33"/>
      <c r="D402" s="33"/>
      <c r="E402" s="33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46"/>
      <c r="S402" s="36"/>
      <c r="T402" s="36"/>
      <c r="U402" s="4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</row>
    <row r="403" spans="2:33" ht="24.75" customHeight="1">
      <c r="B403" s="33"/>
      <c r="C403" s="33"/>
      <c r="D403" s="33"/>
      <c r="E403" s="33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46"/>
      <c r="S403" s="36"/>
      <c r="T403" s="36"/>
      <c r="U403" s="4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</row>
    <row r="404" spans="2:33" ht="24.75" customHeight="1">
      <c r="B404" s="33"/>
      <c r="C404" s="33"/>
      <c r="D404" s="33"/>
      <c r="E404" s="33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46"/>
      <c r="S404" s="36"/>
      <c r="T404" s="36"/>
      <c r="U404" s="4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</row>
    <row r="405" spans="2:33" ht="24.75" customHeight="1">
      <c r="B405" s="33"/>
      <c r="C405" s="33"/>
      <c r="D405" s="33"/>
      <c r="E405" s="33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46"/>
      <c r="S405" s="36"/>
      <c r="T405" s="36"/>
      <c r="U405" s="4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</row>
    <row r="406" spans="2:33" ht="24.75" customHeight="1">
      <c r="B406" s="33"/>
      <c r="C406" s="33"/>
      <c r="D406" s="33"/>
      <c r="E406" s="33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46"/>
      <c r="S406" s="36"/>
      <c r="T406" s="36"/>
      <c r="U406" s="4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</row>
    <row r="407" spans="2:33" ht="24.75" customHeight="1">
      <c r="B407" s="33"/>
      <c r="C407" s="33"/>
      <c r="D407" s="33"/>
      <c r="E407" s="33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46"/>
      <c r="S407" s="36"/>
      <c r="T407" s="36"/>
      <c r="U407" s="4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</row>
    <row r="408" spans="2:33" ht="24.75" customHeight="1">
      <c r="B408" s="33"/>
      <c r="C408" s="33"/>
      <c r="D408" s="33"/>
      <c r="E408" s="33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46"/>
      <c r="S408" s="36"/>
      <c r="T408" s="36"/>
      <c r="U408" s="4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</row>
    <row r="409" spans="2:33" ht="24.75" customHeight="1">
      <c r="B409" s="33"/>
      <c r="C409" s="33"/>
      <c r="D409" s="33"/>
      <c r="E409" s="33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46"/>
      <c r="S409" s="36"/>
      <c r="T409" s="36"/>
      <c r="U409" s="4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</row>
    <row r="410" spans="2:33" ht="24.75" customHeight="1">
      <c r="B410" s="33"/>
      <c r="C410" s="33"/>
      <c r="D410" s="33"/>
      <c r="E410" s="33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46"/>
      <c r="S410" s="36"/>
      <c r="T410" s="36"/>
      <c r="U410" s="4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</row>
    <row r="411" spans="2:33" ht="24.75" customHeight="1">
      <c r="B411" s="33"/>
      <c r="C411" s="33"/>
      <c r="D411" s="33"/>
      <c r="E411" s="33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46"/>
      <c r="S411" s="36"/>
      <c r="T411" s="36"/>
      <c r="U411" s="4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</row>
    <row r="412" spans="2:33" ht="24.75" customHeight="1">
      <c r="B412" s="33"/>
      <c r="C412" s="33"/>
      <c r="D412" s="33"/>
      <c r="E412" s="33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46"/>
      <c r="S412" s="36"/>
      <c r="T412" s="36"/>
      <c r="U412" s="4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</row>
    <row r="413" spans="2:33" ht="24.75" customHeight="1">
      <c r="B413" s="33"/>
      <c r="C413" s="33"/>
      <c r="D413" s="33"/>
      <c r="E413" s="33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46"/>
      <c r="S413" s="36"/>
      <c r="T413" s="36"/>
      <c r="U413" s="4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</row>
    <row r="414" spans="2:33" ht="24.75" customHeight="1">
      <c r="B414" s="33"/>
      <c r="C414" s="33"/>
      <c r="D414" s="33"/>
      <c r="E414" s="33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46"/>
      <c r="S414" s="36"/>
      <c r="T414" s="36"/>
      <c r="U414" s="4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</row>
    <row r="415" spans="2:33" ht="24.75" customHeight="1">
      <c r="B415" s="33"/>
      <c r="C415" s="33"/>
      <c r="D415" s="33"/>
      <c r="E415" s="33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46"/>
      <c r="S415" s="36"/>
      <c r="T415" s="36"/>
      <c r="U415" s="4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</row>
    <row r="416" spans="2:33" ht="24.75" customHeight="1">
      <c r="B416" s="33"/>
      <c r="C416" s="33"/>
      <c r="D416" s="33"/>
      <c r="E416" s="33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46"/>
      <c r="S416" s="36"/>
      <c r="T416" s="36"/>
      <c r="U416" s="4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</row>
    <row r="417" spans="2:33" ht="24.75" customHeight="1">
      <c r="B417" s="33"/>
      <c r="C417" s="33"/>
      <c r="D417" s="33"/>
      <c r="E417" s="33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46"/>
      <c r="S417" s="36"/>
      <c r="T417" s="36"/>
      <c r="U417" s="4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</row>
    <row r="418" spans="2:33" ht="24.75" customHeight="1">
      <c r="B418" s="33"/>
      <c r="C418" s="33"/>
      <c r="D418" s="33"/>
      <c r="E418" s="33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46"/>
      <c r="S418" s="36"/>
      <c r="T418" s="36"/>
      <c r="U418" s="4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</row>
    <row r="419" spans="2:33" ht="24.75" customHeight="1">
      <c r="B419" s="33"/>
      <c r="C419" s="33"/>
      <c r="D419" s="33"/>
      <c r="E419" s="33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46"/>
      <c r="S419" s="36"/>
      <c r="T419" s="36"/>
      <c r="U419" s="4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</row>
    <row r="420" spans="2:33" ht="24.75" customHeight="1">
      <c r="B420" s="33"/>
      <c r="C420" s="33"/>
      <c r="D420" s="33"/>
      <c r="E420" s="33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46"/>
      <c r="S420" s="36"/>
      <c r="T420" s="36"/>
      <c r="U420" s="4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</row>
    <row r="421" spans="2:33" ht="24.75" customHeight="1">
      <c r="B421" s="33"/>
      <c r="C421" s="33"/>
      <c r="D421" s="33"/>
      <c r="E421" s="33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46"/>
      <c r="S421" s="36"/>
      <c r="T421" s="36"/>
      <c r="U421" s="4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</row>
    <row r="422" spans="2:33" ht="24.75" customHeight="1">
      <c r="B422" s="33"/>
      <c r="C422" s="33"/>
      <c r="D422" s="33"/>
      <c r="E422" s="33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46"/>
      <c r="S422" s="36"/>
      <c r="T422" s="36"/>
      <c r="U422" s="4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</row>
    <row r="423" spans="2:33" ht="24.75" customHeight="1">
      <c r="B423" s="33"/>
      <c r="C423" s="33"/>
      <c r="D423" s="33"/>
      <c r="E423" s="33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46"/>
      <c r="S423" s="36"/>
      <c r="T423" s="36"/>
      <c r="U423" s="4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</row>
    <row r="424" spans="2:33" ht="24.75" customHeight="1">
      <c r="B424" s="33"/>
      <c r="C424" s="33"/>
      <c r="D424" s="33"/>
      <c r="E424" s="33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46"/>
      <c r="S424" s="36"/>
      <c r="T424" s="36"/>
      <c r="U424" s="4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</row>
    <row r="425" spans="2:33" ht="24.75" customHeight="1">
      <c r="B425" s="33"/>
      <c r="C425" s="33"/>
      <c r="D425" s="33"/>
      <c r="E425" s="33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46"/>
      <c r="S425" s="36"/>
      <c r="T425" s="36"/>
      <c r="U425" s="4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</row>
    <row r="426" spans="2:33" ht="24.75" customHeight="1">
      <c r="B426" s="33"/>
      <c r="C426" s="33"/>
      <c r="D426" s="33"/>
      <c r="E426" s="33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46"/>
      <c r="S426" s="36"/>
      <c r="T426" s="36"/>
      <c r="U426" s="4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</row>
    <row r="427" spans="2:33" ht="24.75" customHeight="1">
      <c r="B427" s="33"/>
      <c r="C427" s="33"/>
      <c r="D427" s="33"/>
      <c r="E427" s="33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46"/>
      <c r="S427" s="36"/>
      <c r="T427" s="36"/>
      <c r="U427" s="4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</row>
    <row r="428" spans="2:33" ht="24.75" customHeight="1">
      <c r="B428" s="33"/>
      <c r="C428" s="33"/>
      <c r="D428" s="33"/>
      <c r="E428" s="33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46"/>
      <c r="S428" s="36"/>
      <c r="T428" s="36"/>
      <c r="U428" s="4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</row>
    <row r="429" spans="2:33" ht="24.75" customHeight="1">
      <c r="B429" s="33"/>
      <c r="C429" s="33"/>
      <c r="D429" s="33"/>
      <c r="E429" s="33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46"/>
      <c r="S429" s="36"/>
      <c r="T429" s="36"/>
      <c r="U429" s="4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</row>
    <row r="430" spans="2:33" ht="24.75" customHeight="1">
      <c r="B430" s="33"/>
      <c r="C430" s="33"/>
      <c r="D430" s="33"/>
      <c r="E430" s="33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46"/>
      <c r="S430" s="36"/>
      <c r="T430" s="36"/>
      <c r="U430" s="4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</row>
    <row r="431" spans="2:33" ht="24.75" customHeight="1">
      <c r="B431" s="33"/>
      <c r="C431" s="33"/>
      <c r="D431" s="33"/>
      <c r="E431" s="33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46"/>
      <c r="S431" s="36"/>
      <c r="T431" s="36"/>
      <c r="U431" s="4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</row>
    <row r="432" spans="2:33" ht="24.75" customHeight="1">
      <c r="B432" s="33"/>
      <c r="C432" s="33"/>
      <c r="D432" s="33"/>
      <c r="E432" s="33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46"/>
      <c r="S432" s="36"/>
      <c r="T432" s="36"/>
      <c r="U432" s="4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</row>
    <row r="433" spans="2:33" ht="24.75" customHeight="1">
      <c r="B433" s="33"/>
      <c r="C433" s="33"/>
      <c r="D433" s="33"/>
      <c r="E433" s="33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46"/>
      <c r="S433" s="36"/>
      <c r="T433" s="36"/>
      <c r="U433" s="4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</row>
    <row r="434" spans="2:33" ht="24.75" customHeight="1">
      <c r="B434" s="33"/>
      <c r="C434" s="33"/>
      <c r="D434" s="33"/>
      <c r="E434" s="33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46"/>
      <c r="S434" s="36"/>
      <c r="T434" s="36"/>
      <c r="U434" s="4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</row>
    <row r="435" spans="2:33" ht="24.75" customHeight="1">
      <c r="B435" s="33"/>
      <c r="C435" s="33"/>
      <c r="D435" s="33"/>
      <c r="E435" s="33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46"/>
      <c r="S435" s="36"/>
      <c r="T435" s="36"/>
      <c r="U435" s="4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</row>
    <row r="436" spans="2:33" ht="24.75" customHeight="1">
      <c r="B436" s="33"/>
      <c r="C436" s="33"/>
      <c r="D436" s="33"/>
      <c r="E436" s="33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46"/>
      <c r="S436" s="36"/>
      <c r="T436" s="36"/>
      <c r="U436" s="4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</row>
    <row r="437" spans="2:33" ht="24.75" customHeight="1">
      <c r="B437" s="33"/>
      <c r="C437" s="33"/>
      <c r="D437" s="33"/>
      <c r="E437" s="33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46"/>
      <c r="S437" s="36"/>
      <c r="T437" s="36"/>
      <c r="U437" s="4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</row>
    <row r="438" spans="2:33" ht="24.75" customHeight="1">
      <c r="B438" s="33"/>
      <c r="C438" s="33"/>
      <c r="D438" s="33"/>
      <c r="E438" s="33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46"/>
      <c r="S438" s="36"/>
      <c r="T438" s="36"/>
      <c r="U438" s="4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</row>
    <row r="439" spans="2:33" ht="24.75" customHeight="1">
      <c r="B439" s="33"/>
      <c r="C439" s="33"/>
      <c r="D439" s="33"/>
      <c r="E439" s="33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46"/>
      <c r="S439" s="36"/>
      <c r="T439" s="36"/>
      <c r="U439" s="4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</row>
    <row r="440" spans="2:33" ht="24.75" customHeight="1">
      <c r="B440" s="33"/>
      <c r="C440" s="33"/>
      <c r="D440" s="33"/>
      <c r="E440" s="33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46"/>
      <c r="S440" s="36"/>
      <c r="T440" s="36"/>
      <c r="U440" s="4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</row>
    <row r="441" spans="2:33" ht="24.75" customHeight="1">
      <c r="B441" s="33"/>
      <c r="C441" s="33"/>
      <c r="D441" s="33"/>
      <c r="E441" s="33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46"/>
      <c r="S441" s="36"/>
      <c r="T441" s="36"/>
      <c r="U441" s="4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</row>
    <row r="442" spans="2:33" ht="24.75" customHeight="1">
      <c r="B442" s="33"/>
      <c r="C442" s="33"/>
      <c r="D442" s="33"/>
      <c r="E442" s="33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46"/>
      <c r="S442" s="36"/>
      <c r="T442" s="36"/>
      <c r="U442" s="4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</row>
    <row r="443" spans="2:33" ht="24.75" customHeight="1">
      <c r="B443" s="33"/>
      <c r="C443" s="33"/>
      <c r="D443" s="33"/>
      <c r="E443" s="33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46"/>
      <c r="S443" s="36"/>
      <c r="T443" s="36"/>
      <c r="U443" s="4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</row>
    <row r="444" spans="2:33" ht="24.75" customHeight="1">
      <c r="B444" s="33"/>
      <c r="C444" s="33"/>
      <c r="D444" s="33"/>
      <c r="E444" s="33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46"/>
      <c r="S444" s="36"/>
      <c r="T444" s="36"/>
      <c r="U444" s="4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</row>
    <row r="445" spans="2:33" ht="24.75" customHeight="1">
      <c r="B445" s="33"/>
      <c r="C445" s="33"/>
      <c r="D445" s="33"/>
      <c r="E445" s="33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46"/>
      <c r="S445" s="36"/>
      <c r="T445" s="36"/>
      <c r="U445" s="4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</row>
    <row r="446" spans="2:33" ht="24.75" customHeight="1">
      <c r="B446" s="33"/>
      <c r="C446" s="33"/>
      <c r="D446" s="33"/>
      <c r="E446" s="33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46"/>
      <c r="S446" s="36"/>
      <c r="T446" s="36"/>
      <c r="U446" s="4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</row>
    <row r="447" spans="2:33" ht="24.75" customHeight="1">
      <c r="B447" s="33"/>
      <c r="C447" s="33"/>
      <c r="D447" s="33"/>
      <c r="E447" s="33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46"/>
      <c r="S447" s="36"/>
      <c r="T447" s="36"/>
      <c r="U447" s="4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</row>
    <row r="448" spans="2:33" ht="24.75" customHeight="1">
      <c r="B448" s="33"/>
      <c r="C448" s="33"/>
      <c r="D448" s="33"/>
      <c r="E448" s="33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46"/>
      <c r="S448" s="36"/>
      <c r="T448" s="36"/>
      <c r="U448" s="4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</row>
    <row r="449" spans="2:33" ht="24.75" customHeight="1">
      <c r="B449" s="33"/>
      <c r="C449" s="33"/>
      <c r="D449" s="33"/>
      <c r="E449" s="33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46"/>
      <c r="S449" s="36"/>
      <c r="T449" s="36"/>
      <c r="U449" s="4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</row>
    <row r="450" spans="2:33" ht="24.75" customHeight="1">
      <c r="B450" s="33"/>
      <c r="C450" s="33"/>
      <c r="D450" s="33"/>
      <c r="E450" s="33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46"/>
      <c r="S450" s="36"/>
      <c r="T450" s="36"/>
      <c r="U450" s="4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</row>
    <row r="451" spans="2:33" ht="24.75" customHeight="1">
      <c r="B451" s="33"/>
      <c r="C451" s="33"/>
      <c r="D451" s="33"/>
      <c r="E451" s="33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46"/>
      <c r="S451" s="36"/>
      <c r="T451" s="36"/>
      <c r="U451" s="4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</row>
    <row r="452" spans="2:33" ht="24.75" customHeight="1">
      <c r="B452" s="33"/>
      <c r="C452" s="33"/>
      <c r="D452" s="33"/>
      <c r="E452" s="33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46"/>
      <c r="S452" s="36"/>
      <c r="T452" s="36"/>
      <c r="U452" s="4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</row>
    <row r="453" spans="2:33" ht="24.75" customHeight="1">
      <c r="B453" s="33"/>
      <c r="C453" s="33"/>
      <c r="D453" s="33"/>
      <c r="E453" s="33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46"/>
      <c r="S453" s="36"/>
      <c r="T453" s="36"/>
      <c r="U453" s="4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</row>
    <row r="454" spans="2:33" ht="24.75" customHeight="1">
      <c r="B454" s="33"/>
      <c r="C454" s="33"/>
      <c r="D454" s="33"/>
      <c r="E454" s="33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46"/>
      <c r="S454" s="36"/>
      <c r="T454" s="36"/>
      <c r="U454" s="4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</row>
    <row r="455" spans="2:33" ht="24.75" customHeight="1">
      <c r="B455" s="33"/>
      <c r="C455" s="33"/>
      <c r="D455" s="33"/>
      <c r="E455" s="33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46"/>
      <c r="S455" s="36"/>
      <c r="T455" s="36"/>
      <c r="U455" s="4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</row>
    <row r="456" spans="2:33" ht="24.75" customHeight="1">
      <c r="B456" s="33"/>
      <c r="C456" s="33"/>
      <c r="D456" s="33"/>
      <c r="E456" s="33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46"/>
      <c r="S456" s="36"/>
      <c r="T456" s="36"/>
      <c r="U456" s="4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</row>
    <row r="457" spans="2:33" ht="24.75" customHeight="1">
      <c r="B457" s="33"/>
      <c r="C457" s="33"/>
      <c r="D457" s="33"/>
      <c r="E457" s="33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46"/>
      <c r="S457" s="36"/>
      <c r="T457" s="36"/>
      <c r="U457" s="4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</row>
    <row r="458" spans="2:33" ht="24.75" customHeight="1">
      <c r="B458" s="33"/>
      <c r="C458" s="33"/>
      <c r="D458" s="33"/>
      <c r="E458" s="33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46"/>
      <c r="S458" s="36"/>
      <c r="T458" s="36"/>
      <c r="U458" s="4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</row>
    <row r="459" spans="2:33" ht="24.75" customHeight="1">
      <c r="B459" s="33"/>
      <c r="C459" s="33"/>
      <c r="D459" s="33"/>
      <c r="E459" s="33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46"/>
      <c r="S459" s="36"/>
      <c r="T459" s="36"/>
      <c r="U459" s="4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</row>
    <row r="460" spans="2:33" ht="24.75" customHeight="1">
      <c r="B460" s="33"/>
      <c r="C460" s="33"/>
      <c r="D460" s="33"/>
      <c r="E460" s="33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46"/>
      <c r="S460" s="36"/>
      <c r="T460" s="36"/>
      <c r="U460" s="4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</row>
    <row r="461" spans="2:33" ht="24.75" customHeight="1">
      <c r="B461" s="33"/>
      <c r="C461" s="33"/>
      <c r="D461" s="33"/>
      <c r="E461" s="33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46"/>
      <c r="S461" s="36"/>
      <c r="T461" s="36"/>
      <c r="U461" s="4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</row>
    <row r="462" spans="2:33" ht="24.75" customHeight="1">
      <c r="B462" s="33"/>
      <c r="C462" s="33"/>
      <c r="D462" s="33"/>
      <c r="E462" s="33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46"/>
      <c r="S462" s="36"/>
      <c r="T462" s="36"/>
      <c r="U462" s="4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</row>
    <row r="463" spans="2:33" ht="24.75" customHeight="1">
      <c r="B463" s="33"/>
      <c r="C463" s="33"/>
      <c r="D463" s="33"/>
      <c r="E463" s="33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46"/>
      <c r="S463" s="36"/>
      <c r="T463" s="36"/>
      <c r="U463" s="4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</row>
    <row r="464" spans="2:33" ht="24.75" customHeight="1">
      <c r="B464" s="33"/>
      <c r="C464" s="33"/>
      <c r="D464" s="33"/>
      <c r="E464" s="33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46"/>
      <c r="S464" s="36"/>
      <c r="T464" s="36"/>
      <c r="U464" s="4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</row>
    <row r="465" spans="2:33" ht="24.75" customHeight="1">
      <c r="B465" s="33"/>
      <c r="C465" s="33"/>
      <c r="D465" s="33"/>
      <c r="E465" s="33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46"/>
      <c r="S465" s="36"/>
      <c r="T465" s="36"/>
      <c r="U465" s="4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</row>
    <row r="466" spans="2:33" ht="24.75" customHeight="1">
      <c r="B466" s="33"/>
      <c r="C466" s="33"/>
      <c r="D466" s="33"/>
      <c r="E466" s="33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46"/>
      <c r="S466" s="36"/>
      <c r="T466" s="36"/>
      <c r="U466" s="4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</row>
    <row r="467" spans="2:33" ht="24.75" customHeight="1">
      <c r="B467" s="33"/>
      <c r="C467" s="33"/>
      <c r="D467" s="33"/>
      <c r="E467" s="33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46"/>
      <c r="S467" s="36"/>
      <c r="T467" s="36"/>
      <c r="U467" s="4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</row>
    <row r="468" spans="2:33" ht="24.75" customHeight="1">
      <c r="B468" s="33"/>
      <c r="C468" s="33"/>
      <c r="D468" s="33"/>
      <c r="E468" s="33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46"/>
      <c r="S468" s="36"/>
      <c r="T468" s="36"/>
      <c r="U468" s="4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</row>
    <row r="469" spans="2:33" ht="24.75" customHeight="1">
      <c r="B469" s="33"/>
      <c r="C469" s="33"/>
      <c r="D469" s="33"/>
      <c r="E469" s="33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46"/>
      <c r="S469" s="36"/>
      <c r="T469" s="36"/>
      <c r="U469" s="4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</row>
    <row r="470" spans="2:33" ht="24.75" customHeight="1">
      <c r="B470" s="33"/>
      <c r="C470" s="33"/>
      <c r="D470" s="33"/>
      <c r="E470" s="33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46"/>
      <c r="S470" s="36"/>
      <c r="T470" s="36"/>
      <c r="U470" s="4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</row>
    <row r="471" spans="2:33" ht="24.75" customHeight="1">
      <c r="B471" s="33"/>
      <c r="C471" s="33"/>
      <c r="D471" s="33"/>
      <c r="E471" s="33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46"/>
      <c r="S471" s="36"/>
      <c r="T471" s="36"/>
      <c r="U471" s="4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</row>
    <row r="472" spans="2:33" ht="24.75" customHeight="1">
      <c r="B472" s="33"/>
      <c r="C472" s="33"/>
      <c r="D472" s="33"/>
      <c r="E472" s="33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46"/>
      <c r="S472" s="36"/>
      <c r="T472" s="36"/>
      <c r="U472" s="4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</row>
    <row r="473" spans="2:33" ht="24.75" customHeight="1">
      <c r="B473" s="33"/>
      <c r="C473" s="33"/>
      <c r="D473" s="33"/>
      <c r="E473" s="33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46"/>
      <c r="S473" s="36"/>
      <c r="T473" s="36"/>
      <c r="U473" s="4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</row>
    <row r="474" spans="2:33" ht="24.75" customHeight="1">
      <c r="B474" s="33"/>
      <c r="C474" s="33"/>
      <c r="D474" s="33"/>
      <c r="E474" s="33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46"/>
      <c r="S474" s="36"/>
      <c r="T474" s="36"/>
      <c r="U474" s="4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</row>
    <row r="475" spans="2:33" ht="24.75" customHeight="1">
      <c r="B475" s="33"/>
      <c r="C475" s="33"/>
      <c r="D475" s="33"/>
      <c r="E475" s="33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46"/>
      <c r="S475" s="36"/>
      <c r="T475" s="36"/>
      <c r="U475" s="4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</row>
    <row r="476" spans="2:33" ht="24.75" customHeight="1">
      <c r="B476" s="33"/>
      <c r="C476" s="33"/>
      <c r="D476" s="33"/>
      <c r="E476" s="33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46"/>
      <c r="S476" s="36"/>
      <c r="T476" s="36"/>
      <c r="U476" s="4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</row>
    <row r="477" spans="2:33" ht="24.75" customHeight="1">
      <c r="B477" s="33"/>
      <c r="C477" s="33"/>
      <c r="D477" s="33"/>
      <c r="E477" s="33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46"/>
      <c r="S477" s="36"/>
      <c r="T477" s="36"/>
      <c r="U477" s="4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</row>
    <row r="478" spans="2:33" ht="24.75" customHeight="1">
      <c r="B478" s="33"/>
      <c r="C478" s="33"/>
      <c r="D478" s="33"/>
      <c r="E478" s="33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46"/>
      <c r="S478" s="36"/>
      <c r="T478" s="36"/>
      <c r="U478" s="4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</row>
    <row r="479" spans="2:33" ht="24.75" customHeight="1">
      <c r="B479" s="33"/>
      <c r="C479" s="33"/>
      <c r="D479" s="33"/>
      <c r="E479" s="33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46"/>
      <c r="S479" s="36"/>
      <c r="T479" s="36"/>
      <c r="U479" s="4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</row>
    <row r="480" spans="2:33" ht="24.75" customHeight="1">
      <c r="B480" s="33"/>
      <c r="C480" s="33"/>
      <c r="D480" s="33"/>
      <c r="E480" s="33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46"/>
      <c r="S480" s="36"/>
      <c r="T480" s="36"/>
      <c r="U480" s="4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</row>
    <row r="481" spans="2:33" ht="24.75" customHeight="1">
      <c r="B481" s="33"/>
      <c r="C481" s="33"/>
      <c r="D481" s="33"/>
      <c r="E481" s="33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46"/>
      <c r="S481" s="36"/>
      <c r="T481" s="36"/>
      <c r="U481" s="4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</row>
    <row r="482" spans="2:33" ht="24.75" customHeight="1">
      <c r="B482" s="33"/>
      <c r="C482" s="33"/>
      <c r="D482" s="33"/>
      <c r="E482" s="33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46"/>
      <c r="S482" s="36"/>
      <c r="T482" s="36"/>
      <c r="U482" s="4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</row>
    <row r="483" spans="2:33" ht="24.75" customHeight="1">
      <c r="B483" s="33"/>
      <c r="C483" s="33"/>
      <c r="D483" s="33"/>
      <c r="E483" s="33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46"/>
      <c r="S483" s="36"/>
      <c r="T483" s="36"/>
      <c r="U483" s="4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</row>
    <row r="484" spans="2:33" ht="24.75" customHeight="1">
      <c r="B484" s="33"/>
      <c r="C484" s="33"/>
      <c r="D484" s="33"/>
      <c r="E484" s="33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46"/>
      <c r="S484" s="36"/>
      <c r="T484" s="36"/>
      <c r="U484" s="4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</row>
    <row r="485" spans="2:33" ht="24.75" customHeight="1">
      <c r="B485" s="33"/>
      <c r="C485" s="33"/>
      <c r="D485" s="33"/>
      <c r="E485" s="33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46"/>
      <c r="S485" s="36"/>
      <c r="T485" s="36"/>
      <c r="U485" s="4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</row>
    <row r="486" spans="2:33" ht="24.75" customHeight="1">
      <c r="B486" s="33"/>
      <c r="C486" s="33"/>
      <c r="D486" s="33"/>
      <c r="E486" s="33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46"/>
      <c r="S486" s="36"/>
      <c r="T486" s="36"/>
      <c r="U486" s="4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</row>
    <row r="487" spans="2:33" ht="24.75" customHeight="1">
      <c r="B487" s="33"/>
      <c r="C487" s="33"/>
      <c r="D487" s="33"/>
      <c r="E487" s="33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46"/>
      <c r="S487" s="36"/>
      <c r="T487" s="36"/>
      <c r="U487" s="4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</row>
    <row r="488" spans="2:33" ht="24.75" customHeight="1">
      <c r="B488" s="33"/>
      <c r="C488" s="33"/>
      <c r="D488" s="33"/>
      <c r="E488" s="33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46"/>
      <c r="S488" s="36"/>
      <c r="T488" s="36"/>
      <c r="U488" s="4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</row>
    <row r="489" spans="2:33" ht="24.75" customHeight="1">
      <c r="B489" s="33"/>
      <c r="C489" s="33"/>
      <c r="D489" s="33"/>
      <c r="E489" s="33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46"/>
      <c r="S489" s="36"/>
      <c r="T489" s="36"/>
      <c r="U489" s="4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</row>
    <row r="490" spans="2:33" ht="24.75" customHeight="1">
      <c r="B490" s="33"/>
      <c r="C490" s="33"/>
      <c r="D490" s="33"/>
      <c r="E490" s="33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46"/>
      <c r="S490" s="36"/>
      <c r="T490" s="36"/>
      <c r="U490" s="4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</row>
    <row r="491" spans="2:33" ht="24.75" customHeight="1">
      <c r="B491" s="33"/>
      <c r="C491" s="33"/>
      <c r="D491" s="33"/>
      <c r="E491" s="33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46"/>
      <c r="S491" s="36"/>
      <c r="T491" s="36"/>
      <c r="U491" s="4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</row>
    <row r="492" spans="2:33" ht="24.75" customHeight="1">
      <c r="B492" s="33"/>
      <c r="C492" s="33"/>
      <c r="D492" s="33"/>
      <c r="E492" s="33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46"/>
      <c r="S492" s="36"/>
      <c r="T492" s="36"/>
      <c r="U492" s="4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</row>
    <row r="493" spans="2:33" ht="24.75" customHeight="1">
      <c r="B493" s="33"/>
      <c r="C493" s="33"/>
      <c r="D493" s="33"/>
      <c r="E493" s="33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46"/>
      <c r="S493" s="36"/>
      <c r="T493" s="36"/>
      <c r="U493" s="4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</row>
    <row r="494" spans="2:33" ht="24.75" customHeight="1">
      <c r="B494" s="33"/>
      <c r="C494" s="33"/>
      <c r="D494" s="33"/>
      <c r="E494" s="33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46"/>
      <c r="S494" s="36"/>
      <c r="T494" s="36"/>
      <c r="U494" s="4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</row>
    <row r="495" spans="2:33" ht="24.75" customHeight="1">
      <c r="B495" s="33"/>
      <c r="C495" s="33"/>
      <c r="D495" s="33"/>
      <c r="E495" s="33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46"/>
      <c r="S495" s="36"/>
      <c r="T495" s="36"/>
      <c r="U495" s="4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</row>
    <row r="496" spans="2:33" ht="24.75" customHeight="1">
      <c r="B496" s="33"/>
      <c r="C496" s="33"/>
      <c r="D496" s="33"/>
      <c r="E496" s="33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46"/>
      <c r="S496" s="36"/>
      <c r="T496" s="36"/>
      <c r="U496" s="4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</row>
    <row r="497" spans="2:33" ht="24.75" customHeight="1">
      <c r="B497" s="33"/>
      <c r="C497" s="33"/>
      <c r="D497" s="33"/>
      <c r="E497" s="33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46"/>
      <c r="S497" s="36"/>
      <c r="T497" s="36"/>
      <c r="U497" s="4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</row>
    <row r="498" spans="2:33" ht="24.75" customHeight="1">
      <c r="B498" s="33"/>
      <c r="C498" s="33"/>
      <c r="D498" s="33"/>
      <c r="E498" s="33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46"/>
      <c r="S498" s="36"/>
      <c r="T498" s="36"/>
      <c r="U498" s="4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</row>
    <row r="499" spans="2:33" ht="24.75" customHeight="1">
      <c r="B499" s="33"/>
      <c r="C499" s="33"/>
      <c r="D499" s="33"/>
      <c r="E499" s="33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46"/>
      <c r="S499" s="36"/>
      <c r="T499" s="36"/>
      <c r="U499" s="4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</row>
    <row r="500" spans="2:33" ht="24.75" customHeight="1">
      <c r="B500" s="33"/>
      <c r="C500" s="33"/>
      <c r="D500" s="33"/>
      <c r="E500" s="33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46"/>
      <c r="S500" s="36"/>
      <c r="T500" s="36"/>
      <c r="U500" s="4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</row>
    <row r="501" spans="2:33" ht="24.75" customHeight="1">
      <c r="B501" s="33"/>
      <c r="C501" s="33"/>
      <c r="D501" s="33"/>
      <c r="E501" s="33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46"/>
      <c r="S501" s="36"/>
      <c r="T501" s="36"/>
      <c r="U501" s="4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</row>
    <row r="502" spans="2:33" ht="24.75" customHeight="1">
      <c r="B502" s="33"/>
      <c r="C502" s="33"/>
      <c r="D502" s="33"/>
      <c r="E502" s="33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46"/>
      <c r="S502" s="36"/>
      <c r="T502" s="36"/>
      <c r="U502" s="4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</row>
    <row r="503" spans="2:33" ht="24.75" customHeight="1">
      <c r="B503" s="33"/>
      <c r="C503" s="33"/>
      <c r="D503" s="33"/>
      <c r="E503" s="33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46"/>
      <c r="S503" s="36"/>
      <c r="T503" s="36"/>
      <c r="U503" s="4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</row>
    <row r="504" spans="2:33" ht="24.75" customHeight="1">
      <c r="B504" s="33"/>
      <c r="C504" s="33"/>
      <c r="D504" s="33"/>
      <c r="E504" s="33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46"/>
      <c r="S504" s="36"/>
      <c r="T504" s="36"/>
      <c r="U504" s="4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</row>
    <row r="505" spans="2:33" ht="24.75" customHeight="1">
      <c r="B505" s="33"/>
      <c r="C505" s="33"/>
      <c r="D505" s="33"/>
      <c r="E505" s="33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46"/>
      <c r="S505" s="36"/>
      <c r="T505" s="36"/>
      <c r="U505" s="4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</row>
    <row r="506" spans="2:33" ht="24.75" customHeight="1">
      <c r="B506" s="33"/>
      <c r="C506" s="33"/>
      <c r="D506" s="33"/>
      <c r="E506" s="33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46"/>
      <c r="S506" s="36"/>
      <c r="T506" s="36"/>
      <c r="U506" s="4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</row>
    <row r="507" spans="2:33" ht="24.75" customHeight="1">
      <c r="B507" s="33"/>
      <c r="C507" s="33"/>
      <c r="D507" s="33"/>
      <c r="E507" s="33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46"/>
      <c r="S507" s="36"/>
      <c r="T507" s="36"/>
      <c r="U507" s="4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</row>
    <row r="508" spans="2:33" ht="24.75" customHeight="1">
      <c r="B508" s="33"/>
      <c r="C508" s="33"/>
      <c r="D508" s="33"/>
      <c r="E508" s="33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46"/>
      <c r="S508" s="36"/>
      <c r="T508" s="36"/>
      <c r="U508" s="4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</row>
    <row r="509" spans="2:33" ht="24.75" customHeight="1">
      <c r="B509" s="33"/>
      <c r="C509" s="33"/>
      <c r="D509" s="33"/>
      <c r="E509" s="33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46"/>
      <c r="S509" s="36"/>
      <c r="T509" s="36"/>
      <c r="U509" s="4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</row>
    <row r="510" spans="2:33" ht="24.75" customHeight="1">
      <c r="B510" s="33"/>
      <c r="C510" s="33"/>
      <c r="D510" s="33"/>
      <c r="E510" s="33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46"/>
      <c r="S510" s="36"/>
      <c r="T510" s="36"/>
      <c r="U510" s="4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</row>
    <row r="511" spans="2:33" ht="24.75" customHeight="1">
      <c r="B511" s="33"/>
      <c r="C511" s="33"/>
      <c r="D511" s="33"/>
      <c r="E511" s="33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46"/>
      <c r="S511" s="36"/>
      <c r="T511" s="36"/>
      <c r="U511" s="4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</row>
    <row r="512" spans="2:33" ht="24.75" customHeight="1">
      <c r="B512" s="33"/>
      <c r="C512" s="33"/>
      <c r="D512" s="33"/>
      <c r="E512" s="33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46"/>
      <c r="S512" s="36"/>
      <c r="T512" s="36"/>
      <c r="U512" s="4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</row>
    <row r="513" spans="2:33" ht="24.75" customHeight="1">
      <c r="B513" s="33"/>
      <c r="C513" s="33"/>
      <c r="D513" s="33"/>
      <c r="E513" s="33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46"/>
      <c r="S513" s="36"/>
      <c r="T513" s="36"/>
      <c r="U513" s="4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</row>
    <row r="514" spans="2:33" ht="24.75" customHeight="1">
      <c r="B514" s="33"/>
      <c r="C514" s="33"/>
      <c r="D514" s="33"/>
      <c r="E514" s="33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46"/>
      <c r="S514" s="36"/>
      <c r="T514" s="36"/>
      <c r="U514" s="4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</row>
    <row r="515" spans="2:33" ht="24.75" customHeight="1">
      <c r="B515" s="33"/>
      <c r="C515" s="33"/>
      <c r="D515" s="33"/>
      <c r="E515" s="33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46"/>
      <c r="S515" s="36"/>
      <c r="T515" s="36"/>
      <c r="U515" s="4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</row>
    <row r="516" spans="2:33" ht="24.75" customHeight="1">
      <c r="B516" s="33"/>
      <c r="C516" s="33"/>
      <c r="D516" s="33"/>
      <c r="E516" s="33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46"/>
      <c r="S516" s="36"/>
      <c r="T516" s="36"/>
      <c r="U516" s="4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</row>
    <row r="517" spans="2:33" ht="24.75" customHeight="1">
      <c r="B517" s="33"/>
      <c r="C517" s="33"/>
      <c r="D517" s="33"/>
      <c r="E517" s="33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46"/>
      <c r="S517" s="36"/>
      <c r="T517" s="36"/>
      <c r="U517" s="4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</row>
    <row r="518" spans="2:33" ht="24.75" customHeight="1">
      <c r="B518" s="33"/>
      <c r="C518" s="33"/>
      <c r="D518" s="33"/>
      <c r="E518" s="33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46"/>
      <c r="S518" s="36"/>
      <c r="T518" s="36"/>
      <c r="U518" s="4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</row>
    <row r="519" spans="2:33" ht="24.75" customHeight="1">
      <c r="B519" s="33"/>
      <c r="C519" s="33"/>
      <c r="D519" s="33"/>
      <c r="E519" s="33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46"/>
      <c r="S519" s="36"/>
      <c r="T519" s="36"/>
      <c r="U519" s="4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</row>
    <row r="520" spans="2:33" ht="24.75" customHeight="1">
      <c r="B520" s="33"/>
      <c r="C520" s="33"/>
      <c r="D520" s="33"/>
      <c r="E520" s="33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46"/>
      <c r="S520" s="36"/>
      <c r="T520" s="36"/>
      <c r="U520" s="4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</row>
    <row r="521" spans="2:33" ht="24.75" customHeight="1">
      <c r="B521" s="33"/>
      <c r="C521" s="33"/>
      <c r="D521" s="33"/>
      <c r="E521" s="33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46"/>
      <c r="S521" s="36"/>
      <c r="T521" s="36"/>
      <c r="U521" s="4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</row>
    <row r="522" spans="2:33" ht="24.75" customHeight="1">
      <c r="B522" s="33"/>
      <c r="C522" s="33"/>
      <c r="D522" s="33"/>
      <c r="E522" s="33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46"/>
      <c r="S522" s="36"/>
      <c r="T522" s="36"/>
      <c r="U522" s="4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</row>
    <row r="523" spans="2:33" ht="24.75" customHeight="1">
      <c r="B523" s="33"/>
      <c r="C523" s="33"/>
      <c r="D523" s="33"/>
      <c r="E523" s="33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46"/>
      <c r="S523" s="36"/>
      <c r="T523" s="36"/>
      <c r="U523" s="4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G523" s="36"/>
    </row>
    <row r="524" spans="2:33" ht="24.75" customHeight="1">
      <c r="B524" s="33"/>
      <c r="C524" s="33"/>
      <c r="D524" s="33"/>
      <c r="E524" s="33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46"/>
      <c r="S524" s="36"/>
      <c r="T524" s="36"/>
      <c r="U524" s="4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G524" s="36"/>
    </row>
    <row r="525" spans="2:33" ht="24.75" customHeight="1">
      <c r="B525" s="33"/>
      <c r="C525" s="33"/>
      <c r="D525" s="33"/>
      <c r="E525" s="33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46"/>
      <c r="S525" s="36"/>
      <c r="T525" s="36"/>
      <c r="U525" s="4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</row>
    <row r="526" spans="2:33" ht="24.75" customHeight="1">
      <c r="B526" s="33"/>
      <c r="C526" s="33"/>
      <c r="D526" s="33"/>
      <c r="E526" s="33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46"/>
      <c r="S526" s="36"/>
      <c r="T526" s="36"/>
      <c r="U526" s="4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G526" s="36"/>
    </row>
    <row r="527" spans="2:33" ht="24.75" customHeight="1">
      <c r="B527" s="33"/>
      <c r="C527" s="33"/>
      <c r="D527" s="33"/>
      <c r="E527" s="33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46"/>
      <c r="S527" s="36"/>
      <c r="T527" s="36"/>
      <c r="U527" s="4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G527" s="36"/>
    </row>
    <row r="528" spans="2:33" ht="24.75" customHeight="1">
      <c r="B528" s="33"/>
      <c r="C528" s="33"/>
      <c r="D528" s="33"/>
      <c r="E528" s="33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46"/>
      <c r="S528" s="36"/>
      <c r="T528" s="36"/>
      <c r="U528" s="4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G528" s="36"/>
    </row>
    <row r="529" spans="2:33" ht="24.75" customHeight="1">
      <c r="B529" s="33"/>
      <c r="C529" s="33"/>
      <c r="D529" s="33"/>
      <c r="E529" s="33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46"/>
      <c r="S529" s="36"/>
      <c r="T529" s="36"/>
      <c r="U529" s="4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</row>
    <row r="530" spans="2:33" ht="24.75" customHeight="1">
      <c r="B530" s="33"/>
      <c r="C530" s="33"/>
      <c r="D530" s="33"/>
      <c r="E530" s="33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46"/>
      <c r="S530" s="36"/>
      <c r="T530" s="36"/>
      <c r="U530" s="4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</row>
    <row r="531" spans="2:33" ht="24.75" customHeight="1">
      <c r="B531" s="33"/>
      <c r="C531" s="33"/>
      <c r="D531" s="33"/>
      <c r="E531" s="33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46"/>
      <c r="S531" s="36"/>
      <c r="T531" s="36"/>
      <c r="U531" s="4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</row>
    <row r="532" spans="2:33" ht="24.75" customHeight="1">
      <c r="B532" s="33"/>
      <c r="C532" s="33"/>
      <c r="D532" s="33"/>
      <c r="E532" s="33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46"/>
      <c r="S532" s="36"/>
      <c r="T532" s="36"/>
      <c r="U532" s="4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</row>
    <row r="533" spans="2:33" ht="24.75" customHeight="1">
      <c r="B533" s="33"/>
      <c r="C533" s="33"/>
      <c r="D533" s="33"/>
      <c r="E533" s="33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46"/>
      <c r="S533" s="36"/>
      <c r="T533" s="36"/>
      <c r="U533" s="4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</row>
    <row r="534" spans="2:33" ht="24.75" customHeight="1">
      <c r="B534" s="33"/>
      <c r="C534" s="33"/>
      <c r="D534" s="33"/>
      <c r="E534" s="33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46"/>
      <c r="S534" s="36"/>
      <c r="T534" s="36"/>
      <c r="U534" s="4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</row>
    <row r="535" spans="2:33" ht="24.75" customHeight="1">
      <c r="B535" s="33"/>
      <c r="C535" s="33"/>
      <c r="D535" s="33"/>
      <c r="E535" s="33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46"/>
      <c r="S535" s="36"/>
      <c r="T535" s="36"/>
      <c r="U535" s="4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</row>
    <row r="536" spans="2:33" ht="24.75" customHeight="1">
      <c r="B536" s="33"/>
      <c r="C536" s="33"/>
      <c r="D536" s="33"/>
      <c r="E536" s="33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46"/>
      <c r="S536" s="36"/>
      <c r="T536" s="36"/>
      <c r="U536" s="4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</row>
    <row r="537" spans="2:33" ht="24.75" customHeight="1">
      <c r="B537" s="33"/>
      <c r="C537" s="33"/>
      <c r="D537" s="33"/>
      <c r="E537" s="33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46"/>
      <c r="S537" s="36"/>
      <c r="T537" s="36"/>
      <c r="U537" s="4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G537" s="36"/>
    </row>
    <row r="538" spans="2:33" ht="24.75" customHeight="1">
      <c r="B538" s="33"/>
      <c r="C538" s="33"/>
      <c r="D538" s="33"/>
      <c r="E538" s="33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46"/>
      <c r="S538" s="36"/>
      <c r="T538" s="36"/>
      <c r="U538" s="4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</row>
    <row r="539" spans="2:33" ht="24.75" customHeight="1">
      <c r="B539" s="33"/>
      <c r="C539" s="33"/>
      <c r="D539" s="33"/>
      <c r="E539" s="33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46"/>
      <c r="S539" s="36"/>
      <c r="T539" s="36"/>
      <c r="U539" s="4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</row>
    <row r="540" spans="2:33" ht="24.75" customHeight="1">
      <c r="B540" s="33"/>
      <c r="C540" s="33"/>
      <c r="D540" s="33"/>
      <c r="E540" s="33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46"/>
      <c r="S540" s="36"/>
      <c r="T540" s="36"/>
      <c r="U540" s="4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</row>
    <row r="541" spans="2:33" ht="24.75" customHeight="1">
      <c r="B541" s="33"/>
      <c r="C541" s="33"/>
      <c r="D541" s="33"/>
      <c r="E541" s="33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46"/>
      <c r="S541" s="36"/>
      <c r="T541" s="36"/>
      <c r="U541" s="4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</row>
    <row r="542" spans="2:33" ht="24.75" customHeight="1">
      <c r="B542" s="33"/>
      <c r="C542" s="33"/>
      <c r="D542" s="33"/>
      <c r="E542" s="33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46"/>
      <c r="S542" s="36"/>
      <c r="T542" s="36"/>
      <c r="U542" s="4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</row>
    <row r="543" spans="2:33" ht="24.75" customHeight="1">
      <c r="B543" s="33"/>
      <c r="C543" s="33"/>
      <c r="D543" s="33"/>
      <c r="E543" s="33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46"/>
      <c r="S543" s="36"/>
      <c r="T543" s="36"/>
      <c r="U543" s="4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</row>
    <row r="544" spans="2:33" ht="24.75" customHeight="1">
      <c r="B544" s="33"/>
      <c r="C544" s="33"/>
      <c r="D544" s="33"/>
      <c r="E544" s="33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46"/>
      <c r="S544" s="36"/>
      <c r="T544" s="36"/>
      <c r="U544" s="4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G544" s="36"/>
    </row>
    <row r="545" spans="2:33" ht="24.75" customHeight="1">
      <c r="B545" s="33"/>
      <c r="C545" s="33"/>
      <c r="D545" s="33"/>
      <c r="E545" s="33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46"/>
      <c r="S545" s="36"/>
      <c r="T545" s="36"/>
      <c r="U545" s="4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</row>
    <row r="546" spans="2:33" ht="24.75" customHeight="1">
      <c r="B546" s="33"/>
      <c r="C546" s="33"/>
      <c r="D546" s="33"/>
      <c r="E546" s="33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46"/>
      <c r="S546" s="36"/>
      <c r="T546" s="36"/>
      <c r="U546" s="4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</row>
    <row r="547" spans="2:33" ht="24.75" customHeight="1">
      <c r="B547" s="33"/>
      <c r="C547" s="33"/>
      <c r="D547" s="33"/>
      <c r="E547" s="33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46"/>
      <c r="S547" s="36"/>
      <c r="T547" s="36"/>
      <c r="U547" s="4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</row>
    <row r="548" spans="2:33" ht="24.75" customHeight="1">
      <c r="B548" s="33"/>
      <c r="C548" s="33"/>
      <c r="D548" s="33"/>
      <c r="E548" s="33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46"/>
      <c r="S548" s="36"/>
      <c r="T548" s="36"/>
      <c r="U548" s="4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</row>
    <row r="549" spans="2:33" ht="24.75" customHeight="1">
      <c r="B549" s="33"/>
      <c r="C549" s="33"/>
      <c r="D549" s="33"/>
      <c r="E549" s="33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46"/>
      <c r="S549" s="36"/>
      <c r="T549" s="36"/>
      <c r="U549" s="4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</row>
    <row r="550" spans="2:33" ht="24.75" customHeight="1">
      <c r="B550" s="33"/>
      <c r="C550" s="33"/>
      <c r="D550" s="33"/>
      <c r="E550" s="33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46"/>
      <c r="S550" s="36"/>
      <c r="T550" s="36"/>
      <c r="U550" s="4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</row>
    <row r="551" spans="2:33" ht="24.75" customHeight="1">
      <c r="B551" s="33"/>
      <c r="C551" s="33"/>
      <c r="D551" s="33"/>
      <c r="E551" s="33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46"/>
      <c r="S551" s="36"/>
      <c r="T551" s="36"/>
      <c r="U551" s="4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</row>
    <row r="552" spans="2:33" ht="24.75" customHeight="1">
      <c r="B552" s="33"/>
      <c r="C552" s="33"/>
      <c r="D552" s="33"/>
      <c r="E552" s="33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46"/>
      <c r="S552" s="36"/>
      <c r="T552" s="36"/>
      <c r="U552" s="4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</row>
    <row r="553" spans="2:33" ht="24.75" customHeight="1">
      <c r="B553" s="33"/>
      <c r="C553" s="33"/>
      <c r="D553" s="33"/>
      <c r="E553" s="33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46"/>
      <c r="S553" s="36"/>
      <c r="T553" s="36"/>
      <c r="U553" s="4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</row>
    <row r="554" spans="2:33" ht="24.75" customHeight="1">
      <c r="B554" s="33"/>
      <c r="C554" s="33"/>
      <c r="D554" s="33"/>
      <c r="E554" s="33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46"/>
      <c r="S554" s="36"/>
      <c r="T554" s="36"/>
      <c r="U554" s="4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</row>
    <row r="555" spans="2:33" ht="24.75" customHeight="1">
      <c r="B555" s="33"/>
      <c r="C555" s="33"/>
      <c r="D555" s="33"/>
      <c r="E555" s="33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46"/>
      <c r="S555" s="36"/>
      <c r="T555" s="36"/>
      <c r="U555" s="4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</row>
    <row r="556" spans="2:33" ht="24.75" customHeight="1">
      <c r="B556" s="33"/>
      <c r="C556" s="33"/>
      <c r="D556" s="33"/>
      <c r="E556" s="33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46"/>
      <c r="S556" s="36"/>
      <c r="T556" s="36"/>
      <c r="U556" s="4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</row>
    <row r="557" spans="2:33" ht="24.75" customHeight="1">
      <c r="B557" s="33"/>
      <c r="C557" s="33"/>
      <c r="D557" s="33"/>
      <c r="E557" s="33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46"/>
      <c r="S557" s="36"/>
      <c r="T557" s="36"/>
      <c r="U557" s="4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</row>
    <row r="558" spans="2:33" ht="24.75" customHeight="1">
      <c r="B558" s="33"/>
      <c r="C558" s="33"/>
      <c r="D558" s="33"/>
      <c r="E558" s="33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46"/>
      <c r="S558" s="36"/>
      <c r="T558" s="36"/>
      <c r="U558" s="4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</row>
    <row r="559" spans="2:33" ht="24.75" customHeight="1">
      <c r="B559" s="33"/>
      <c r="C559" s="33"/>
      <c r="D559" s="33"/>
      <c r="E559" s="33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46"/>
      <c r="S559" s="36"/>
      <c r="T559" s="36"/>
      <c r="U559" s="4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</row>
    <row r="560" spans="2:33" ht="24.75" customHeight="1">
      <c r="B560" s="33"/>
      <c r="C560" s="33"/>
      <c r="D560" s="33"/>
      <c r="E560" s="33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46"/>
      <c r="S560" s="36"/>
      <c r="T560" s="36"/>
      <c r="U560" s="4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</row>
    <row r="561" spans="2:33" ht="24.75" customHeight="1">
      <c r="B561" s="33"/>
      <c r="C561" s="33"/>
      <c r="D561" s="33"/>
      <c r="E561" s="33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46"/>
      <c r="S561" s="36"/>
      <c r="T561" s="36"/>
      <c r="U561" s="4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</row>
    <row r="562" spans="2:33" ht="24.75" customHeight="1">
      <c r="B562" s="33"/>
      <c r="C562" s="33"/>
      <c r="D562" s="33"/>
      <c r="E562" s="33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46"/>
      <c r="S562" s="36"/>
      <c r="T562" s="36"/>
      <c r="U562" s="4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</row>
    <row r="563" spans="2:33" ht="24.75" customHeight="1">
      <c r="B563" s="33"/>
      <c r="C563" s="33"/>
      <c r="D563" s="33"/>
      <c r="E563" s="33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46"/>
      <c r="S563" s="36"/>
      <c r="T563" s="36"/>
      <c r="U563" s="4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G563" s="36"/>
    </row>
    <row r="564" spans="2:33" ht="24.75" customHeight="1">
      <c r="B564" s="33"/>
      <c r="C564" s="33"/>
      <c r="D564" s="33"/>
      <c r="E564" s="33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46"/>
      <c r="S564" s="36"/>
      <c r="T564" s="36"/>
      <c r="U564" s="4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G564" s="36"/>
    </row>
    <row r="565" spans="2:33" ht="24.75" customHeight="1">
      <c r="B565" s="33"/>
      <c r="C565" s="33"/>
      <c r="D565" s="33"/>
      <c r="E565" s="33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46"/>
      <c r="S565" s="36"/>
      <c r="T565" s="36"/>
      <c r="U565" s="4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G565" s="36"/>
    </row>
    <row r="566" spans="2:33" ht="24.75" customHeight="1">
      <c r="B566" s="33"/>
      <c r="C566" s="33"/>
      <c r="D566" s="33"/>
      <c r="E566" s="33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46"/>
      <c r="S566" s="36"/>
      <c r="T566" s="36"/>
      <c r="U566" s="4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</row>
    <row r="567" spans="2:33" ht="24.75" customHeight="1">
      <c r="B567" s="33"/>
      <c r="C567" s="33"/>
      <c r="D567" s="33"/>
      <c r="E567" s="33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46"/>
      <c r="S567" s="36"/>
      <c r="T567" s="36"/>
      <c r="U567" s="4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</row>
    <row r="568" spans="2:33" ht="24.75" customHeight="1">
      <c r="B568" s="33"/>
      <c r="C568" s="33"/>
      <c r="D568" s="33"/>
      <c r="E568" s="33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46"/>
      <c r="S568" s="36"/>
      <c r="T568" s="36"/>
      <c r="U568" s="4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</row>
    <row r="569" spans="2:33" ht="24.75" customHeight="1">
      <c r="B569" s="33"/>
      <c r="C569" s="33"/>
      <c r="D569" s="33"/>
      <c r="E569" s="33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46"/>
      <c r="S569" s="36"/>
      <c r="T569" s="36"/>
      <c r="U569" s="4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</row>
    <row r="570" spans="2:33" ht="24.75" customHeight="1">
      <c r="B570" s="33"/>
      <c r="C570" s="33"/>
      <c r="D570" s="33"/>
      <c r="E570" s="33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46"/>
      <c r="S570" s="36"/>
      <c r="T570" s="36"/>
      <c r="U570" s="4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</row>
    <row r="571" spans="2:33" ht="24.75" customHeight="1">
      <c r="B571" s="33"/>
      <c r="C571" s="33"/>
      <c r="D571" s="33"/>
      <c r="E571" s="33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46"/>
      <c r="S571" s="36"/>
      <c r="T571" s="36"/>
      <c r="U571" s="4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</row>
    <row r="572" spans="2:33" ht="24.75" customHeight="1">
      <c r="B572" s="33"/>
      <c r="C572" s="33"/>
      <c r="D572" s="33"/>
      <c r="E572" s="33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46"/>
      <c r="S572" s="36"/>
      <c r="T572" s="36"/>
      <c r="U572" s="4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</row>
    <row r="573" spans="2:33" ht="24.75" customHeight="1">
      <c r="B573" s="33"/>
      <c r="C573" s="33"/>
      <c r="D573" s="33"/>
      <c r="E573" s="33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46"/>
      <c r="S573" s="36"/>
      <c r="T573" s="36"/>
      <c r="U573" s="4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</row>
    <row r="574" spans="2:33" ht="24.75" customHeight="1">
      <c r="B574" s="33"/>
      <c r="C574" s="33"/>
      <c r="D574" s="33"/>
      <c r="E574" s="33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46"/>
      <c r="S574" s="36"/>
      <c r="T574" s="36"/>
      <c r="U574" s="4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</row>
    <row r="575" spans="2:33" ht="24.75" customHeight="1">
      <c r="B575" s="33"/>
      <c r="C575" s="33"/>
      <c r="D575" s="33"/>
      <c r="E575" s="33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46"/>
      <c r="S575" s="36"/>
      <c r="T575" s="36"/>
      <c r="U575" s="4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</row>
    <row r="576" spans="2:33" ht="24.75" customHeight="1">
      <c r="B576" s="33"/>
      <c r="C576" s="33"/>
      <c r="D576" s="33"/>
      <c r="E576" s="33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46"/>
      <c r="S576" s="36"/>
      <c r="T576" s="36"/>
      <c r="U576" s="4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</row>
    <row r="577" spans="2:33" ht="24.75" customHeight="1">
      <c r="B577" s="33"/>
      <c r="C577" s="33"/>
      <c r="D577" s="33"/>
      <c r="E577" s="33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46"/>
      <c r="S577" s="36"/>
      <c r="T577" s="36"/>
      <c r="U577" s="4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G577" s="36"/>
    </row>
    <row r="578" spans="2:33" ht="24.75" customHeight="1">
      <c r="B578" s="33"/>
      <c r="C578" s="33"/>
      <c r="D578" s="33"/>
      <c r="E578" s="33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46"/>
      <c r="S578" s="36"/>
      <c r="T578" s="36"/>
      <c r="U578" s="4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G578" s="36"/>
    </row>
    <row r="579" spans="2:33" ht="24.75" customHeight="1">
      <c r="B579" s="33"/>
      <c r="C579" s="33"/>
      <c r="D579" s="33"/>
      <c r="E579" s="33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46"/>
      <c r="S579" s="36"/>
      <c r="T579" s="36"/>
      <c r="U579" s="4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G579" s="36"/>
    </row>
    <row r="580" spans="2:33" ht="24.75" customHeight="1">
      <c r="B580" s="33"/>
      <c r="C580" s="33"/>
      <c r="D580" s="33"/>
      <c r="E580" s="33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46"/>
      <c r="S580" s="36"/>
      <c r="T580" s="36"/>
      <c r="U580" s="4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</row>
    <row r="581" spans="2:33" ht="24.75" customHeight="1">
      <c r="B581" s="33"/>
      <c r="C581" s="33"/>
      <c r="D581" s="33"/>
      <c r="E581" s="33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46"/>
      <c r="S581" s="36"/>
      <c r="T581" s="36"/>
      <c r="U581" s="4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</row>
    <row r="582" spans="2:33" ht="24.75" customHeight="1">
      <c r="B582" s="33"/>
      <c r="C582" s="33"/>
      <c r="D582" s="33"/>
      <c r="E582" s="33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46"/>
      <c r="S582" s="36"/>
      <c r="T582" s="36"/>
      <c r="U582" s="4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</row>
    <row r="583" spans="2:33" ht="24.75" customHeight="1">
      <c r="B583" s="33"/>
      <c r="C583" s="33"/>
      <c r="D583" s="33"/>
      <c r="E583" s="33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46"/>
      <c r="S583" s="36"/>
      <c r="T583" s="36"/>
      <c r="U583" s="4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</row>
    <row r="584" spans="2:33" ht="24.75" customHeight="1">
      <c r="B584" s="33"/>
      <c r="C584" s="33"/>
      <c r="D584" s="33"/>
      <c r="E584" s="33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46"/>
      <c r="S584" s="36"/>
      <c r="T584" s="36"/>
      <c r="U584" s="4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</row>
    <row r="585" spans="2:33" ht="24.75" customHeight="1">
      <c r="B585" s="33"/>
      <c r="C585" s="33"/>
      <c r="D585" s="33"/>
      <c r="E585" s="33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46"/>
      <c r="S585" s="36"/>
      <c r="T585" s="36"/>
      <c r="U585" s="4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</row>
    <row r="586" spans="2:33" ht="24.75" customHeight="1">
      <c r="B586" s="33"/>
      <c r="C586" s="33"/>
      <c r="D586" s="33"/>
      <c r="E586" s="33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46"/>
      <c r="S586" s="36"/>
      <c r="T586" s="36"/>
      <c r="U586" s="4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G586" s="36"/>
    </row>
    <row r="587" spans="2:33" ht="24.75" customHeight="1">
      <c r="B587" s="33"/>
      <c r="C587" s="33"/>
      <c r="D587" s="33"/>
      <c r="E587" s="33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46"/>
      <c r="S587" s="36"/>
      <c r="T587" s="36"/>
      <c r="U587" s="4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G587" s="36"/>
    </row>
    <row r="588" spans="2:33" ht="24.75" customHeight="1">
      <c r="B588" s="33"/>
      <c r="C588" s="33"/>
      <c r="D588" s="33"/>
      <c r="E588" s="33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46"/>
      <c r="S588" s="36"/>
      <c r="T588" s="36"/>
      <c r="U588" s="4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G588" s="36"/>
    </row>
    <row r="589" spans="2:33" ht="24.75" customHeight="1">
      <c r="B589" s="33"/>
      <c r="C589" s="33"/>
      <c r="D589" s="33"/>
      <c r="E589" s="33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46"/>
      <c r="S589" s="36"/>
      <c r="T589" s="36"/>
      <c r="U589" s="4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</row>
    <row r="590" spans="2:33" ht="24.75" customHeight="1">
      <c r="B590" s="33"/>
      <c r="C590" s="33"/>
      <c r="D590" s="33"/>
      <c r="E590" s="33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46"/>
      <c r="S590" s="36"/>
      <c r="T590" s="36"/>
      <c r="U590" s="4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</row>
    <row r="591" spans="2:33" ht="24.75" customHeight="1">
      <c r="B591" s="33"/>
      <c r="C591" s="33"/>
      <c r="D591" s="33"/>
      <c r="E591" s="33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46"/>
      <c r="S591" s="36"/>
      <c r="T591" s="36"/>
      <c r="U591" s="4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</row>
    <row r="592" spans="2:33" ht="24.75" customHeight="1">
      <c r="B592" s="33"/>
      <c r="C592" s="33"/>
      <c r="D592" s="33"/>
      <c r="E592" s="33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46"/>
      <c r="S592" s="36"/>
      <c r="T592" s="36"/>
      <c r="U592" s="4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</row>
    <row r="593" spans="2:33" ht="24.75" customHeight="1">
      <c r="B593" s="33"/>
      <c r="C593" s="33"/>
      <c r="D593" s="33"/>
      <c r="E593" s="33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46"/>
      <c r="S593" s="36"/>
      <c r="T593" s="36"/>
      <c r="U593" s="4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G593" s="36"/>
    </row>
    <row r="594" spans="2:33" ht="24.75" customHeight="1">
      <c r="B594" s="33"/>
      <c r="C594" s="33"/>
      <c r="D594" s="33"/>
      <c r="E594" s="33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46"/>
      <c r="S594" s="36"/>
      <c r="T594" s="36"/>
      <c r="U594" s="4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</row>
    <row r="595" spans="2:33" ht="24.75" customHeight="1">
      <c r="B595" s="33"/>
      <c r="C595" s="33"/>
      <c r="D595" s="33"/>
      <c r="E595" s="33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46"/>
      <c r="S595" s="36"/>
      <c r="T595" s="36"/>
      <c r="U595" s="4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</row>
    <row r="596" spans="2:33" ht="24.75" customHeight="1">
      <c r="B596" s="33"/>
      <c r="C596" s="33"/>
      <c r="D596" s="33"/>
      <c r="E596" s="33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46"/>
      <c r="S596" s="36"/>
      <c r="T596" s="36"/>
      <c r="U596" s="4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</row>
    <row r="597" spans="2:33" ht="24.75" customHeight="1">
      <c r="B597" s="33"/>
      <c r="C597" s="33"/>
      <c r="D597" s="33"/>
      <c r="E597" s="33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46"/>
      <c r="S597" s="36"/>
      <c r="T597" s="36"/>
      <c r="U597" s="4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G597" s="36"/>
    </row>
    <row r="598" spans="2:33" ht="24.75" customHeight="1">
      <c r="B598" s="33"/>
      <c r="C598" s="33"/>
      <c r="D598" s="33"/>
      <c r="E598" s="33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46"/>
      <c r="S598" s="36"/>
      <c r="T598" s="36"/>
      <c r="U598" s="4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G598" s="36"/>
    </row>
    <row r="599" spans="2:33" ht="24.75" customHeight="1">
      <c r="B599" s="33"/>
      <c r="C599" s="33"/>
      <c r="D599" s="33"/>
      <c r="E599" s="33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46"/>
      <c r="S599" s="36"/>
      <c r="T599" s="36"/>
      <c r="U599" s="4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G599" s="36"/>
    </row>
    <row r="600" spans="2:33" ht="24.75" customHeight="1">
      <c r="B600" s="33"/>
      <c r="C600" s="33"/>
      <c r="D600" s="33"/>
      <c r="E600" s="33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46"/>
      <c r="S600" s="36"/>
      <c r="T600" s="36"/>
      <c r="U600" s="4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G600" s="36"/>
    </row>
    <row r="601" spans="2:33" ht="24.75" customHeight="1">
      <c r="B601" s="33"/>
      <c r="C601" s="33"/>
      <c r="D601" s="33"/>
      <c r="E601" s="33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46"/>
      <c r="S601" s="36"/>
      <c r="T601" s="36"/>
      <c r="U601" s="4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G601" s="36"/>
    </row>
    <row r="602" spans="2:33" ht="24.75" customHeight="1">
      <c r="B602" s="33"/>
      <c r="C602" s="33"/>
      <c r="D602" s="33"/>
      <c r="E602" s="33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46"/>
      <c r="S602" s="36"/>
      <c r="T602" s="36"/>
      <c r="U602" s="4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G602" s="36"/>
    </row>
    <row r="603" spans="2:33" ht="24.75" customHeight="1">
      <c r="B603" s="33"/>
      <c r="C603" s="33"/>
      <c r="D603" s="33"/>
      <c r="E603" s="33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46"/>
      <c r="S603" s="36"/>
      <c r="T603" s="36"/>
      <c r="U603" s="4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G603" s="36"/>
    </row>
    <row r="604" spans="2:33" ht="24.75" customHeight="1">
      <c r="B604" s="33"/>
      <c r="C604" s="33"/>
      <c r="D604" s="33"/>
      <c r="E604" s="33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46"/>
      <c r="S604" s="36"/>
      <c r="T604" s="36"/>
      <c r="U604" s="4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</row>
    <row r="605" spans="2:33" ht="24.75" customHeight="1">
      <c r="B605" s="33"/>
      <c r="C605" s="33"/>
      <c r="D605" s="33"/>
      <c r="E605" s="33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46"/>
      <c r="S605" s="36"/>
      <c r="T605" s="36"/>
      <c r="U605" s="4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G605" s="36"/>
    </row>
    <row r="606" spans="2:33" ht="24.75" customHeight="1">
      <c r="B606" s="33"/>
      <c r="C606" s="33"/>
      <c r="D606" s="33"/>
      <c r="E606" s="33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46"/>
      <c r="S606" s="36"/>
      <c r="T606" s="36"/>
      <c r="U606" s="4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G606" s="36"/>
    </row>
    <row r="607" spans="2:33" ht="24.75" customHeight="1">
      <c r="B607" s="33"/>
      <c r="C607" s="33"/>
      <c r="D607" s="33"/>
      <c r="E607" s="33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46"/>
      <c r="S607" s="36"/>
      <c r="T607" s="36"/>
      <c r="U607" s="4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G607" s="36"/>
    </row>
    <row r="608" spans="2:33" ht="24.75" customHeight="1">
      <c r="B608" s="33"/>
      <c r="C608" s="33"/>
      <c r="D608" s="33"/>
      <c r="E608" s="33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46"/>
      <c r="S608" s="36"/>
      <c r="T608" s="36"/>
      <c r="U608" s="4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G608" s="36"/>
    </row>
    <row r="609" spans="2:33" ht="24.75" customHeight="1">
      <c r="B609" s="33"/>
      <c r="C609" s="33"/>
      <c r="D609" s="33"/>
      <c r="E609" s="33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46"/>
      <c r="S609" s="36"/>
      <c r="T609" s="36"/>
      <c r="U609" s="4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G609" s="36"/>
    </row>
    <row r="610" spans="2:33" ht="24.75" customHeight="1">
      <c r="B610" s="33"/>
      <c r="C610" s="33"/>
      <c r="D610" s="33"/>
      <c r="E610" s="33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46"/>
      <c r="S610" s="36"/>
      <c r="T610" s="36"/>
      <c r="U610" s="4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G610" s="36"/>
    </row>
    <row r="611" spans="2:33" ht="24.75" customHeight="1">
      <c r="B611" s="33"/>
      <c r="C611" s="33"/>
      <c r="D611" s="33"/>
      <c r="E611" s="33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46"/>
      <c r="S611" s="36"/>
      <c r="T611" s="36"/>
      <c r="U611" s="4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G611" s="36"/>
    </row>
    <row r="612" spans="2:33" ht="24.75" customHeight="1">
      <c r="B612" s="33"/>
      <c r="C612" s="33"/>
      <c r="D612" s="33"/>
      <c r="E612" s="33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46"/>
      <c r="S612" s="36"/>
      <c r="T612" s="36"/>
      <c r="U612" s="4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G612" s="36"/>
    </row>
    <row r="613" spans="2:33" ht="24.75" customHeight="1">
      <c r="B613" s="33"/>
      <c r="C613" s="33"/>
      <c r="D613" s="33"/>
      <c r="E613" s="33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46"/>
      <c r="S613" s="36"/>
      <c r="T613" s="36"/>
      <c r="U613" s="4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G613" s="36"/>
    </row>
    <row r="614" spans="2:33" ht="24.75" customHeight="1">
      <c r="B614" s="33"/>
      <c r="C614" s="33"/>
      <c r="D614" s="33"/>
      <c r="E614" s="33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46"/>
      <c r="S614" s="36"/>
      <c r="T614" s="36"/>
      <c r="U614" s="4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G614" s="36"/>
    </row>
    <row r="615" spans="2:33" ht="24.75" customHeight="1">
      <c r="B615" s="33"/>
      <c r="C615" s="33"/>
      <c r="D615" s="33"/>
      <c r="E615" s="33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46"/>
      <c r="S615" s="36"/>
      <c r="T615" s="36"/>
      <c r="U615" s="4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G615" s="36"/>
    </row>
    <row r="616" spans="2:33" ht="24.75" customHeight="1">
      <c r="B616" s="33"/>
      <c r="C616" s="33"/>
      <c r="D616" s="33"/>
      <c r="E616" s="33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46"/>
      <c r="S616" s="36"/>
      <c r="T616" s="36"/>
      <c r="U616" s="4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G616" s="36"/>
    </row>
    <row r="617" spans="2:33" ht="24.75" customHeight="1">
      <c r="B617" s="33"/>
      <c r="C617" s="33"/>
      <c r="D617" s="33"/>
      <c r="E617" s="33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46"/>
      <c r="S617" s="36"/>
      <c r="T617" s="36"/>
      <c r="U617" s="4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G617" s="36"/>
    </row>
    <row r="618" spans="2:33" ht="24.75" customHeight="1">
      <c r="B618" s="33"/>
      <c r="C618" s="33"/>
      <c r="D618" s="33"/>
      <c r="E618" s="33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46"/>
      <c r="S618" s="36"/>
      <c r="T618" s="36"/>
      <c r="U618" s="4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G618" s="36"/>
    </row>
    <row r="619" spans="2:33" ht="24.75" customHeight="1">
      <c r="B619" s="33"/>
      <c r="C619" s="33"/>
      <c r="D619" s="33"/>
      <c r="E619" s="33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46"/>
      <c r="S619" s="36"/>
      <c r="T619" s="36"/>
      <c r="U619" s="4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G619" s="36"/>
    </row>
    <row r="620" spans="2:33" ht="24.75" customHeight="1">
      <c r="B620" s="33"/>
      <c r="C620" s="33"/>
      <c r="D620" s="33"/>
      <c r="E620" s="33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46"/>
      <c r="S620" s="36"/>
      <c r="T620" s="36"/>
      <c r="U620" s="4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G620" s="36"/>
    </row>
    <row r="621" spans="2:33" ht="24.75" customHeight="1">
      <c r="B621" s="33"/>
      <c r="C621" s="33"/>
      <c r="D621" s="33"/>
      <c r="E621" s="33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46"/>
      <c r="S621" s="36"/>
      <c r="T621" s="36"/>
      <c r="U621" s="4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G621" s="36"/>
    </row>
    <row r="622" spans="2:33" ht="24.75" customHeight="1">
      <c r="B622" s="33"/>
      <c r="C622" s="33"/>
      <c r="D622" s="33"/>
      <c r="E622" s="33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46"/>
      <c r="S622" s="36"/>
      <c r="T622" s="36"/>
      <c r="U622" s="4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G622" s="36"/>
    </row>
    <row r="623" spans="2:33" ht="24.75" customHeight="1">
      <c r="B623" s="33"/>
      <c r="C623" s="33"/>
      <c r="D623" s="33"/>
      <c r="E623" s="33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46"/>
      <c r="S623" s="36"/>
      <c r="T623" s="36"/>
      <c r="U623" s="4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G623" s="36"/>
    </row>
    <row r="624" spans="2:33" ht="24.75" customHeight="1">
      <c r="B624" s="33"/>
      <c r="C624" s="33"/>
      <c r="D624" s="33"/>
      <c r="E624" s="33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46"/>
      <c r="S624" s="36"/>
      <c r="T624" s="36"/>
      <c r="U624" s="4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G624" s="36"/>
    </row>
    <row r="625" spans="2:33" ht="24.75" customHeight="1">
      <c r="B625" s="33"/>
      <c r="C625" s="33"/>
      <c r="D625" s="33"/>
      <c r="E625" s="33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46"/>
      <c r="S625" s="36"/>
      <c r="T625" s="36"/>
      <c r="U625" s="4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G625" s="36"/>
    </row>
    <row r="626" spans="2:33" ht="24.75" customHeight="1">
      <c r="B626" s="33"/>
      <c r="C626" s="33"/>
      <c r="D626" s="33"/>
      <c r="E626" s="33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46"/>
      <c r="S626" s="36"/>
      <c r="T626" s="36"/>
      <c r="U626" s="4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G626" s="36"/>
    </row>
    <row r="627" spans="2:33" ht="24.75" customHeight="1">
      <c r="B627" s="33"/>
      <c r="C627" s="33"/>
      <c r="D627" s="33"/>
      <c r="E627" s="33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46"/>
      <c r="S627" s="36"/>
      <c r="T627" s="36"/>
      <c r="U627" s="4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G627" s="36"/>
    </row>
    <row r="628" spans="2:33" ht="24.75" customHeight="1">
      <c r="B628" s="33"/>
      <c r="C628" s="33"/>
      <c r="D628" s="33"/>
      <c r="E628" s="33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46"/>
      <c r="S628" s="36"/>
      <c r="T628" s="36"/>
      <c r="U628" s="4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G628" s="36"/>
    </row>
    <row r="629" spans="2:33" ht="24.75" customHeight="1">
      <c r="B629" s="33"/>
      <c r="C629" s="33"/>
      <c r="D629" s="33"/>
      <c r="E629" s="33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46"/>
      <c r="S629" s="36"/>
      <c r="T629" s="36"/>
      <c r="U629" s="4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G629" s="36"/>
    </row>
    <row r="630" spans="2:33" ht="24.75" customHeight="1">
      <c r="B630" s="33"/>
      <c r="C630" s="33"/>
      <c r="D630" s="33"/>
      <c r="E630" s="33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46"/>
      <c r="S630" s="36"/>
      <c r="T630" s="36"/>
      <c r="U630" s="4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G630" s="36"/>
    </row>
    <row r="631" spans="2:33" ht="24.75" customHeight="1">
      <c r="B631" s="33"/>
      <c r="C631" s="33"/>
      <c r="D631" s="33"/>
      <c r="E631" s="33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46"/>
      <c r="S631" s="36"/>
      <c r="T631" s="36"/>
      <c r="U631" s="4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G631" s="36"/>
    </row>
    <row r="632" spans="2:33" ht="24.75" customHeight="1">
      <c r="B632" s="33"/>
      <c r="C632" s="33"/>
      <c r="D632" s="33"/>
      <c r="E632" s="33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46"/>
      <c r="S632" s="36"/>
      <c r="T632" s="36"/>
      <c r="U632" s="4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G632" s="36"/>
    </row>
    <row r="633" spans="2:33" ht="24.75" customHeight="1">
      <c r="B633" s="33"/>
      <c r="C633" s="33"/>
      <c r="D633" s="33"/>
      <c r="E633" s="33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46"/>
      <c r="S633" s="36"/>
      <c r="T633" s="36"/>
      <c r="U633" s="4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G633" s="36"/>
    </row>
    <row r="634" spans="2:33" ht="24.75" customHeight="1">
      <c r="B634" s="33"/>
      <c r="C634" s="33"/>
      <c r="D634" s="33"/>
      <c r="E634" s="33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46"/>
      <c r="S634" s="36"/>
      <c r="T634" s="36"/>
      <c r="U634" s="4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G634" s="36"/>
    </row>
    <row r="635" spans="2:33" ht="24.75" customHeight="1">
      <c r="B635" s="33"/>
      <c r="C635" s="33"/>
      <c r="D635" s="33"/>
      <c r="E635" s="33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46"/>
      <c r="S635" s="36"/>
      <c r="T635" s="36"/>
      <c r="U635" s="4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G635" s="36"/>
    </row>
    <row r="636" spans="2:33" ht="24.75" customHeight="1">
      <c r="B636" s="33"/>
      <c r="C636" s="33"/>
      <c r="D636" s="33"/>
      <c r="E636" s="33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46"/>
      <c r="S636" s="36"/>
      <c r="T636" s="36"/>
      <c r="U636" s="4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G636" s="36"/>
    </row>
    <row r="637" spans="2:33" ht="24.75" customHeight="1">
      <c r="B637" s="33"/>
      <c r="C637" s="33"/>
      <c r="D637" s="33"/>
      <c r="E637" s="33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46"/>
      <c r="S637" s="36"/>
      <c r="T637" s="36"/>
      <c r="U637" s="4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G637" s="36"/>
    </row>
    <row r="638" spans="2:33" ht="24.75" customHeight="1">
      <c r="B638" s="33"/>
      <c r="C638" s="33"/>
      <c r="D638" s="33"/>
      <c r="E638" s="33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46"/>
      <c r="S638" s="36"/>
      <c r="T638" s="36"/>
      <c r="U638" s="4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G638" s="36"/>
    </row>
    <row r="639" spans="2:33" ht="24.75" customHeight="1">
      <c r="B639" s="33"/>
      <c r="C639" s="33"/>
      <c r="D639" s="33"/>
      <c r="E639" s="33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46"/>
      <c r="S639" s="36"/>
      <c r="T639" s="36"/>
      <c r="U639" s="4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G639" s="36"/>
    </row>
    <row r="640" spans="2:33" ht="24.75" customHeight="1">
      <c r="B640" s="33"/>
      <c r="C640" s="33"/>
      <c r="D640" s="33"/>
      <c r="E640" s="33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46"/>
      <c r="S640" s="36"/>
      <c r="T640" s="36"/>
      <c r="U640" s="4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G640" s="36"/>
    </row>
    <row r="641" spans="2:33" ht="24.75" customHeight="1">
      <c r="B641" s="33"/>
      <c r="C641" s="33"/>
      <c r="D641" s="33"/>
      <c r="E641" s="33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46"/>
      <c r="S641" s="36"/>
      <c r="T641" s="36"/>
      <c r="U641" s="4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G641" s="36"/>
    </row>
    <row r="642" spans="2:33" ht="24.75" customHeight="1">
      <c r="B642" s="33"/>
      <c r="C642" s="33"/>
      <c r="D642" s="33"/>
      <c r="E642" s="33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46"/>
      <c r="S642" s="36"/>
      <c r="T642" s="36"/>
      <c r="U642" s="4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G642" s="36"/>
    </row>
    <row r="643" spans="2:33" ht="24.75" customHeight="1">
      <c r="B643" s="33"/>
      <c r="C643" s="33"/>
      <c r="D643" s="33"/>
      <c r="E643" s="33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46"/>
      <c r="S643" s="36"/>
      <c r="T643" s="36"/>
      <c r="U643" s="4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G643" s="36"/>
    </row>
    <row r="644" spans="2:33" ht="24.75" customHeight="1">
      <c r="B644" s="33"/>
      <c r="C644" s="33"/>
      <c r="D644" s="33"/>
      <c r="E644" s="33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46"/>
      <c r="S644" s="36"/>
      <c r="T644" s="36"/>
      <c r="U644" s="4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G644" s="36"/>
    </row>
    <row r="645" spans="2:33" ht="24.75" customHeight="1">
      <c r="B645" s="33"/>
      <c r="C645" s="33"/>
      <c r="D645" s="33"/>
      <c r="E645" s="33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46"/>
      <c r="S645" s="36"/>
      <c r="T645" s="36"/>
      <c r="U645" s="4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G645" s="36"/>
    </row>
    <row r="646" spans="2:33" ht="24.75" customHeight="1">
      <c r="B646" s="33"/>
      <c r="C646" s="33"/>
      <c r="D646" s="33"/>
      <c r="E646" s="33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46"/>
      <c r="S646" s="36"/>
      <c r="T646" s="36"/>
      <c r="U646" s="4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G646" s="36"/>
    </row>
    <row r="647" spans="2:33" ht="24.75" customHeight="1">
      <c r="B647" s="33"/>
      <c r="C647" s="33"/>
      <c r="D647" s="33"/>
      <c r="E647" s="33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46"/>
      <c r="S647" s="36"/>
      <c r="T647" s="36"/>
      <c r="U647" s="4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G647" s="36"/>
    </row>
    <row r="648" spans="2:33" ht="24.75" customHeight="1">
      <c r="B648" s="33"/>
      <c r="C648" s="33"/>
      <c r="D648" s="33"/>
      <c r="E648" s="33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46"/>
      <c r="S648" s="36"/>
      <c r="T648" s="36"/>
      <c r="U648" s="4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G648" s="36"/>
    </row>
    <row r="649" spans="2:33" ht="24.75" customHeight="1">
      <c r="B649" s="33"/>
      <c r="C649" s="33"/>
      <c r="D649" s="33"/>
      <c r="E649" s="33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46"/>
      <c r="S649" s="36"/>
      <c r="T649" s="36"/>
      <c r="U649" s="4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G649" s="36"/>
    </row>
    <row r="650" spans="2:33" ht="24.75" customHeight="1">
      <c r="B650" s="33"/>
      <c r="C650" s="33"/>
      <c r="D650" s="33"/>
      <c r="E650" s="33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46"/>
      <c r="S650" s="36"/>
      <c r="T650" s="36"/>
      <c r="U650" s="4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G650" s="36"/>
    </row>
    <row r="651" spans="2:33" ht="24.75" customHeight="1">
      <c r="B651" s="33"/>
      <c r="C651" s="33"/>
      <c r="D651" s="33"/>
      <c r="E651" s="33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46"/>
      <c r="S651" s="36"/>
      <c r="T651" s="36"/>
      <c r="U651" s="4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G651" s="36"/>
    </row>
    <row r="652" spans="2:33" ht="24.75" customHeight="1">
      <c r="B652" s="33"/>
      <c r="C652" s="33"/>
      <c r="D652" s="33"/>
      <c r="E652" s="33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46"/>
      <c r="S652" s="36"/>
      <c r="T652" s="36"/>
      <c r="U652" s="4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G652" s="36"/>
    </row>
    <row r="653" spans="2:33" ht="24.75" customHeight="1">
      <c r="B653" s="33"/>
      <c r="C653" s="33"/>
      <c r="D653" s="33"/>
      <c r="E653" s="33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46"/>
      <c r="S653" s="36"/>
      <c r="T653" s="36"/>
      <c r="U653" s="4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G653" s="36"/>
    </row>
    <row r="654" spans="2:33" ht="24.75" customHeight="1">
      <c r="B654" s="33"/>
      <c r="C654" s="33"/>
      <c r="D654" s="33"/>
      <c r="E654" s="33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46"/>
      <c r="S654" s="36"/>
      <c r="T654" s="36"/>
      <c r="U654" s="4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G654" s="36"/>
    </row>
    <row r="655" spans="2:33" ht="24.75" customHeight="1">
      <c r="B655" s="33"/>
      <c r="C655" s="33"/>
      <c r="D655" s="33"/>
      <c r="E655" s="33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46"/>
      <c r="S655" s="36"/>
      <c r="T655" s="36"/>
      <c r="U655" s="4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G655" s="36"/>
    </row>
    <row r="656" spans="2:33" ht="24.75" customHeight="1">
      <c r="B656" s="33"/>
      <c r="C656" s="33"/>
      <c r="D656" s="33"/>
      <c r="E656" s="33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46"/>
      <c r="S656" s="36"/>
      <c r="T656" s="36"/>
      <c r="U656" s="4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G656" s="36"/>
    </row>
    <row r="657" spans="2:33" ht="24.75" customHeight="1">
      <c r="B657" s="33"/>
      <c r="C657" s="33"/>
      <c r="D657" s="33"/>
      <c r="E657" s="33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46"/>
      <c r="S657" s="36"/>
      <c r="T657" s="36"/>
      <c r="U657" s="4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G657" s="36"/>
    </row>
    <row r="658" spans="2:33" ht="24.75" customHeight="1">
      <c r="B658" s="33"/>
      <c r="C658" s="33"/>
      <c r="D658" s="33"/>
      <c r="E658" s="33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46"/>
      <c r="S658" s="36"/>
      <c r="T658" s="36"/>
      <c r="U658" s="4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G658" s="36"/>
    </row>
    <row r="659" spans="2:33" ht="24.75" customHeight="1">
      <c r="B659" s="33"/>
      <c r="C659" s="33"/>
      <c r="D659" s="33"/>
      <c r="E659" s="33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46"/>
      <c r="S659" s="36"/>
      <c r="T659" s="36"/>
      <c r="U659" s="4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G659" s="36"/>
    </row>
    <row r="660" spans="2:33" ht="24.75" customHeight="1">
      <c r="B660" s="33"/>
      <c r="C660" s="33"/>
      <c r="D660" s="33"/>
      <c r="E660" s="33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46"/>
      <c r="S660" s="36"/>
      <c r="T660" s="36"/>
      <c r="U660" s="4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G660" s="36"/>
    </row>
    <row r="661" spans="2:33" ht="24.75" customHeight="1">
      <c r="B661" s="33"/>
      <c r="C661" s="33"/>
      <c r="D661" s="33"/>
      <c r="E661" s="33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46"/>
      <c r="S661" s="36"/>
      <c r="T661" s="36"/>
      <c r="U661" s="4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G661" s="36"/>
    </row>
    <row r="662" spans="2:33" ht="24.75" customHeight="1">
      <c r="B662" s="33"/>
      <c r="C662" s="33"/>
      <c r="D662" s="33"/>
      <c r="E662" s="33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46"/>
      <c r="S662" s="36"/>
      <c r="T662" s="36"/>
      <c r="U662" s="4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G662" s="36"/>
    </row>
    <row r="663" spans="2:33" ht="24.75" customHeight="1">
      <c r="B663" s="33"/>
      <c r="C663" s="33"/>
      <c r="D663" s="33"/>
      <c r="E663" s="33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46"/>
      <c r="S663" s="36"/>
      <c r="T663" s="36"/>
      <c r="U663" s="4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G663" s="36"/>
    </row>
    <row r="664" spans="2:33" ht="24.75" customHeight="1">
      <c r="B664" s="33"/>
      <c r="C664" s="33"/>
      <c r="D664" s="33"/>
      <c r="E664" s="33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46"/>
      <c r="S664" s="36"/>
      <c r="T664" s="36"/>
      <c r="U664" s="4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G664" s="36"/>
    </row>
    <row r="665" spans="2:33" ht="24.75" customHeight="1">
      <c r="B665" s="33"/>
      <c r="C665" s="33"/>
      <c r="D665" s="33"/>
      <c r="E665" s="33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46"/>
      <c r="S665" s="36"/>
      <c r="T665" s="36"/>
      <c r="U665" s="4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G665" s="36"/>
    </row>
    <row r="666" spans="2:33" ht="24.75" customHeight="1">
      <c r="B666" s="33"/>
      <c r="C666" s="33"/>
      <c r="D666" s="33"/>
      <c r="E666" s="33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46"/>
      <c r="S666" s="36"/>
      <c r="T666" s="36"/>
      <c r="U666" s="4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G666" s="36"/>
    </row>
    <row r="667" spans="2:33" ht="24.75" customHeight="1">
      <c r="B667" s="33"/>
      <c r="C667" s="33"/>
      <c r="D667" s="33"/>
      <c r="E667" s="33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46"/>
      <c r="S667" s="36"/>
      <c r="T667" s="36"/>
      <c r="U667" s="4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G667" s="36"/>
    </row>
    <row r="668" spans="2:33" ht="24.75" customHeight="1">
      <c r="B668" s="33"/>
      <c r="C668" s="33"/>
      <c r="D668" s="33"/>
      <c r="E668" s="33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46"/>
      <c r="S668" s="36"/>
      <c r="T668" s="36"/>
      <c r="U668" s="4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G668" s="36"/>
    </row>
    <row r="669" spans="2:33" ht="24.75" customHeight="1">
      <c r="B669" s="33"/>
      <c r="C669" s="33"/>
      <c r="D669" s="33"/>
      <c r="E669" s="33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46"/>
      <c r="S669" s="36"/>
      <c r="T669" s="36"/>
      <c r="U669" s="4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G669" s="36"/>
    </row>
    <row r="670" spans="2:33" ht="24.75" customHeight="1">
      <c r="B670" s="33"/>
      <c r="C670" s="33"/>
      <c r="D670" s="33"/>
      <c r="E670" s="33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46"/>
      <c r="S670" s="36"/>
      <c r="T670" s="36"/>
      <c r="U670" s="4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G670" s="36"/>
    </row>
    <row r="671" spans="2:33" ht="24.75" customHeight="1">
      <c r="B671" s="33"/>
      <c r="C671" s="33"/>
      <c r="D671" s="33"/>
      <c r="E671" s="33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46"/>
      <c r="S671" s="36"/>
      <c r="T671" s="36"/>
      <c r="U671" s="4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G671" s="36"/>
    </row>
    <row r="672" spans="2:33" ht="24.75" customHeight="1">
      <c r="B672" s="33"/>
      <c r="C672" s="33"/>
      <c r="D672" s="33"/>
      <c r="E672" s="33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46"/>
      <c r="S672" s="36"/>
      <c r="T672" s="36"/>
      <c r="U672" s="4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G672" s="36"/>
    </row>
    <row r="673" spans="2:33" ht="24.75" customHeight="1">
      <c r="B673" s="33"/>
      <c r="C673" s="33"/>
      <c r="D673" s="33"/>
      <c r="E673" s="33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46"/>
      <c r="S673" s="36"/>
      <c r="T673" s="36"/>
      <c r="U673" s="4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G673" s="36"/>
    </row>
    <row r="674" spans="2:33" ht="24.75" customHeight="1">
      <c r="B674" s="33"/>
      <c r="C674" s="33"/>
      <c r="D674" s="33"/>
      <c r="E674" s="33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46"/>
      <c r="S674" s="36"/>
      <c r="T674" s="36"/>
      <c r="U674" s="4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G674" s="36"/>
    </row>
    <row r="675" spans="2:33" ht="24.75" customHeight="1">
      <c r="B675" s="33"/>
      <c r="C675" s="33"/>
      <c r="D675" s="33"/>
      <c r="E675" s="33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46"/>
      <c r="S675" s="36"/>
      <c r="T675" s="36"/>
      <c r="U675" s="4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G675" s="36"/>
    </row>
    <row r="676" spans="2:33" ht="24.75" customHeight="1">
      <c r="B676" s="33"/>
      <c r="C676" s="33"/>
      <c r="D676" s="33"/>
      <c r="E676" s="33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46"/>
      <c r="S676" s="36"/>
      <c r="T676" s="36"/>
      <c r="U676" s="4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G676" s="36"/>
    </row>
    <row r="677" spans="2:33" ht="24.75" customHeight="1">
      <c r="B677" s="33"/>
      <c r="C677" s="33"/>
      <c r="D677" s="33"/>
      <c r="E677" s="33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46"/>
      <c r="S677" s="36"/>
      <c r="T677" s="36"/>
      <c r="U677" s="4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G677" s="36"/>
    </row>
    <row r="678" spans="2:33" ht="24.75" customHeight="1">
      <c r="B678" s="33"/>
      <c r="C678" s="33"/>
      <c r="D678" s="33"/>
      <c r="E678" s="33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46"/>
      <c r="S678" s="36"/>
      <c r="T678" s="36"/>
      <c r="U678" s="4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G678" s="36"/>
    </row>
    <row r="679" spans="2:33" ht="24.75" customHeight="1">
      <c r="B679" s="33"/>
      <c r="C679" s="33"/>
      <c r="D679" s="33"/>
      <c r="E679" s="33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46"/>
      <c r="S679" s="36"/>
      <c r="T679" s="36"/>
      <c r="U679" s="4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G679" s="36"/>
    </row>
    <row r="680" spans="2:33" ht="24.75" customHeight="1">
      <c r="B680" s="33"/>
      <c r="C680" s="33"/>
      <c r="D680" s="33"/>
      <c r="E680" s="33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46"/>
      <c r="S680" s="36"/>
      <c r="T680" s="36"/>
      <c r="U680" s="4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G680" s="36"/>
    </row>
    <row r="681" spans="2:33" ht="24.75" customHeight="1">
      <c r="B681" s="33"/>
      <c r="C681" s="33"/>
      <c r="D681" s="33"/>
      <c r="E681" s="33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46"/>
      <c r="S681" s="36"/>
      <c r="T681" s="36"/>
      <c r="U681" s="4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G681" s="36"/>
    </row>
    <row r="682" spans="2:33" ht="24.75" customHeight="1">
      <c r="B682" s="33"/>
      <c r="C682" s="33"/>
      <c r="D682" s="33"/>
      <c r="E682" s="33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46"/>
      <c r="S682" s="36"/>
      <c r="T682" s="36"/>
      <c r="U682" s="4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G682" s="36"/>
    </row>
    <row r="683" spans="2:33" ht="24.75" customHeight="1">
      <c r="B683" s="33"/>
      <c r="C683" s="33"/>
      <c r="D683" s="33"/>
      <c r="E683" s="33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46"/>
      <c r="S683" s="36"/>
      <c r="T683" s="36"/>
      <c r="U683" s="4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G683" s="36"/>
    </row>
    <row r="684" spans="2:33" ht="24.75" customHeight="1">
      <c r="B684" s="33"/>
      <c r="C684" s="33"/>
      <c r="D684" s="33"/>
      <c r="E684" s="33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46"/>
      <c r="S684" s="36"/>
      <c r="T684" s="36"/>
      <c r="U684" s="4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G684" s="36"/>
    </row>
    <row r="685" spans="2:33" ht="24.75" customHeight="1">
      <c r="B685" s="33"/>
      <c r="C685" s="33"/>
      <c r="D685" s="33"/>
      <c r="E685" s="33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46"/>
      <c r="S685" s="36"/>
      <c r="T685" s="36"/>
      <c r="U685" s="4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G685" s="36"/>
    </row>
    <row r="686" spans="2:33" ht="24.75" customHeight="1">
      <c r="B686" s="33"/>
      <c r="C686" s="33"/>
      <c r="D686" s="33"/>
      <c r="E686" s="33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46"/>
      <c r="S686" s="36"/>
      <c r="T686" s="36"/>
      <c r="U686" s="4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G686" s="36"/>
    </row>
    <row r="687" spans="2:33" ht="24.75" customHeight="1">
      <c r="B687" s="33"/>
      <c r="C687" s="33"/>
      <c r="D687" s="33"/>
      <c r="E687" s="33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46"/>
      <c r="S687" s="36"/>
      <c r="T687" s="36"/>
      <c r="U687" s="4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G687" s="36"/>
    </row>
    <row r="688" spans="2:33" ht="24.75" customHeight="1">
      <c r="B688" s="33"/>
      <c r="C688" s="33"/>
      <c r="D688" s="33"/>
      <c r="E688" s="33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46"/>
      <c r="S688" s="36"/>
      <c r="T688" s="36"/>
      <c r="U688" s="4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G688" s="36"/>
    </row>
    <row r="689" spans="2:33" ht="24.75" customHeight="1">
      <c r="B689" s="33"/>
      <c r="C689" s="33"/>
      <c r="D689" s="33"/>
      <c r="E689" s="33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46"/>
      <c r="S689" s="36"/>
      <c r="T689" s="36"/>
      <c r="U689" s="4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G689" s="36"/>
    </row>
    <row r="690" spans="2:33" ht="24.75" customHeight="1">
      <c r="B690" s="33"/>
      <c r="C690" s="33"/>
      <c r="D690" s="33"/>
      <c r="E690" s="33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46"/>
      <c r="S690" s="36"/>
      <c r="T690" s="36"/>
      <c r="U690" s="4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G690" s="36"/>
    </row>
    <row r="691" spans="2:33" ht="24.75" customHeight="1">
      <c r="B691" s="33"/>
      <c r="C691" s="33"/>
      <c r="D691" s="33"/>
      <c r="E691" s="33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46"/>
      <c r="S691" s="36"/>
      <c r="T691" s="36"/>
      <c r="U691" s="4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G691" s="36"/>
    </row>
    <row r="692" spans="2:33" ht="24.75" customHeight="1">
      <c r="B692" s="33"/>
      <c r="C692" s="33"/>
      <c r="D692" s="33"/>
      <c r="E692" s="33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46"/>
      <c r="S692" s="36"/>
      <c r="T692" s="36"/>
      <c r="U692" s="4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G692" s="36"/>
    </row>
    <row r="693" spans="2:33" ht="24.75" customHeight="1">
      <c r="B693" s="33"/>
      <c r="C693" s="33"/>
      <c r="D693" s="33"/>
      <c r="E693" s="33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46"/>
      <c r="S693" s="36"/>
      <c r="T693" s="36"/>
      <c r="U693" s="4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G693" s="36"/>
    </row>
    <row r="694" spans="2:33" ht="24.75" customHeight="1">
      <c r="B694" s="33"/>
      <c r="C694" s="33"/>
      <c r="D694" s="33"/>
      <c r="E694" s="33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46"/>
      <c r="S694" s="36"/>
      <c r="T694" s="36"/>
      <c r="U694" s="4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G694" s="36"/>
    </row>
    <row r="695" spans="2:33" ht="24.75" customHeight="1">
      <c r="B695" s="33"/>
      <c r="C695" s="33"/>
      <c r="D695" s="33"/>
      <c r="E695" s="33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46"/>
      <c r="S695" s="36"/>
      <c r="T695" s="36"/>
      <c r="U695" s="4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G695" s="36"/>
    </row>
    <row r="696" spans="2:33" ht="24.75" customHeight="1">
      <c r="B696" s="33"/>
      <c r="C696" s="33"/>
      <c r="D696" s="33"/>
      <c r="E696" s="33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46"/>
      <c r="S696" s="36"/>
      <c r="T696" s="36"/>
      <c r="U696" s="4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G696" s="36"/>
    </row>
    <row r="697" spans="2:33" ht="24.75" customHeight="1">
      <c r="B697" s="33"/>
      <c r="C697" s="33"/>
      <c r="D697" s="33"/>
      <c r="E697" s="33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46"/>
      <c r="S697" s="36"/>
      <c r="T697" s="36"/>
      <c r="U697" s="4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G697" s="36"/>
    </row>
    <row r="698" spans="2:33" ht="24.75" customHeight="1">
      <c r="B698" s="33"/>
      <c r="C698" s="33"/>
      <c r="D698" s="33"/>
      <c r="E698" s="33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46"/>
      <c r="S698" s="36"/>
      <c r="T698" s="36"/>
      <c r="U698" s="4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G698" s="36"/>
    </row>
    <row r="699" spans="2:33" ht="24.75" customHeight="1">
      <c r="B699" s="33"/>
      <c r="C699" s="33"/>
      <c r="D699" s="33"/>
      <c r="E699" s="33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46"/>
      <c r="S699" s="36"/>
      <c r="T699" s="36"/>
      <c r="U699" s="4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G699" s="36"/>
    </row>
    <row r="700" spans="2:33" ht="24.75" customHeight="1">
      <c r="B700" s="33"/>
      <c r="C700" s="33"/>
      <c r="D700" s="33"/>
      <c r="E700" s="33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46"/>
      <c r="S700" s="36"/>
      <c r="T700" s="36"/>
      <c r="U700" s="4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G700" s="36"/>
    </row>
    <row r="701" spans="2:33" ht="24.75" customHeight="1">
      <c r="B701" s="33"/>
      <c r="C701" s="33"/>
      <c r="D701" s="33"/>
      <c r="E701" s="33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46"/>
      <c r="S701" s="36"/>
      <c r="T701" s="36"/>
      <c r="U701" s="4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G701" s="36"/>
    </row>
    <row r="702" spans="2:33" ht="24.75" customHeight="1">
      <c r="B702" s="33"/>
      <c r="C702" s="33"/>
      <c r="D702" s="33"/>
      <c r="E702" s="33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46"/>
      <c r="S702" s="36"/>
      <c r="T702" s="36"/>
      <c r="U702" s="4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G702" s="36"/>
    </row>
    <row r="703" spans="2:33" ht="24.75" customHeight="1">
      <c r="B703" s="33"/>
      <c r="C703" s="33"/>
      <c r="D703" s="33"/>
      <c r="E703" s="33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46"/>
      <c r="S703" s="36"/>
      <c r="T703" s="36"/>
      <c r="U703" s="4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G703" s="36"/>
    </row>
    <row r="704" spans="2:33" ht="24.75" customHeight="1">
      <c r="B704" s="33"/>
      <c r="C704" s="33"/>
      <c r="D704" s="33"/>
      <c r="E704" s="33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46"/>
      <c r="S704" s="36"/>
      <c r="T704" s="36"/>
      <c r="U704" s="4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G704" s="36"/>
    </row>
    <row r="705" spans="2:33" ht="24.75" customHeight="1">
      <c r="B705" s="33"/>
      <c r="C705" s="33"/>
      <c r="D705" s="33"/>
      <c r="E705" s="33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46"/>
      <c r="S705" s="36"/>
      <c r="T705" s="36"/>
      <c r="U705" s="4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G705" s="36"/>
    </row>
    <row r="706" spans="2:33" ht="24.75" customHeight="1">
      <c r="B706" s="33"/>
      <c r="C706" s="33"/>
      <c r="D706" s="33"/>
      <c r="E706" s="33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46"/>
      <c r="S706" s="36"/>
      <c r="T706" s="36"/>
      <c r="U706" s="4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G706" s="36"/>
    </row>
    <row r="707" spans="2:33" ht="24.75" customHeight="1">
      <c r="B707" s="33"/>
      <c r="C707" s="33"/>
      <c r="D707" s="33"/>
      <c r="E707" s="33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46"/>
      <c r="S707" s="36"/>
      <c r="T707" s="36"/>
      <c r="U707" s="4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G707" s="36"/>
    </row>
    <row r="708" spans="2:33" ht="24.75" customHeight="1">
      <c r="B708" s="33"/>
      <c r="C708" s="33"/>
      <c r="D708" s="33"/>
      <c r="E708" s="33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46"/>
      <c r="S708" s="36"/>
      <c r="T708" s="36"/>
      <c r="U708" s="4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G708" s="36"/>
    </row>
    <row r="709" spans="2:33" ht="24.75" customHeight="1">
      <c r="B709" s="33"/>
      <c r="C709" s="33"/>
      <c r="D709" s="33"/>
      <c r="E709" s="33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46"/>
      <c r="S709" s="36"/>
      <c r="T709" s="36"/>
      <c r="U709" s="4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G709" s="36"/>
    </row>
    <row r="710" spans="2:33" ht="24.75" customHeight="1">
      <c r="B710" s="33"/>
      <c r="C710" s="33"/>
      <c r="D710" s="33"/>
      <c r="E710" s="33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46"/>
      <c r="S710" s="36"/>
      <c r="T710" s="36"/>
      <c r="U710" s="4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G710" s="36"/>
    </row>
    <row r="711" spans="2:33" ht="24.75" customHeight="1">
      <c r="B711" s="33"/>
      <c r="C711" s="33"/>
      <c r="D711" s="33"/>
      <c r="E711" s="33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46"/>
      <c r="S711" s="36"/>
      <c r="T711" s="36"/>
      <c r="U711" s="4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G711" s="36"/>
    </row>
    <row r="712" spans="2:33" ht="24.75" customHeight="1">
      <c r="B712" s="33"/>
      <c r="C712" s="33"/>
      <c r="D712" s="33"/>
      <c r="E712" s="33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46"/>
      <c r="S712" s="36"/>
      <c r="T712" s="36"/>
      <c r="U712" s="4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G712" s="36"/>
    </row>
    <row r="713" spans="2:33" ht="24.75" customHeight="1">
      <c r="B713" s="33"/>
      <c r="C713" s="33"/>
      <c r="D713" s="33"/>
      <c r="E713" s="33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46"/>
      <c r="S713" s="36"/>
      <c r="T713" s="36"/>
      <c r="U713" s="4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G713" s="36"/>
    </row>
    <row r="714" spans="2:33" ht="24.75" customHeight="1">
      <c r="B714" s="33"/>
      <c r="C714" s="33"/>
      <c r="D714" s="33"/>
      <c r="E714" s="33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46"/>
      <c r="S714" s="36"/>
      <c r="T714" s="36"/>
      <c r="U714" s="4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G714" s="36"/>
    </row>
    <row r="715" spans="2:33" ht="24.75" customHeight="1">
      <c r="B715" s="33"/>
      <c r="C715" s="33"/>
      <c r="D715" s="33"/>
      <c r="E715" s="33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46"/>
      <c r="S715" s="36"/>
      <c r="T715" s="36"/>
      <c r="U715" s="4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G715" s="36"/>
    </row>
    <row r="716" spans="2:33" ht="24.75" customHeight="1">
      <c r="B716" s="33"/>
      <c r="C716" s="33"/>
      <c r="D716" s="33"/>
      <c r="E716" s="33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46"/>
      <c r="S716" s="36"/>
      <c r="T716" s="36"/>
      <c r="U716" s="4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G716" s="36"/>
    </row>
    <row r="717" spans="2:33" ht="24.75" customHeight="1">
      <c r="B717" s="33"/>
      <c r="C717" s="33"/>
      <c r="D717" s="33"/>
      <c r="E717" s="33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46"/>
      <c r="S717" s="36"/>
      <c r="T717" s="36"/>
      <c r="U717" s="4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G717" s="36"/>
    </row>
    <row r="718" spans="2:33" ht="24.75" customHeight="1">
      <c r="B718" s="33"/>
      <c r="C718" s="33"/>
      <c r="D718" s="33"/>
      <c r="E718" s="33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46"/>
      <c r="S718" s="36"/>
      <c r="T718" s="36"/>
      <c r="U718" s="4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G718" s="36"/>
    </row>
    <row r="719" spans="2:33" ht="24.75" customHeight="1">
      <c r="B719" s="33"/>
      <c r="C719" s="33"/>
      <c r="D719" s="33"/>
      <c r="E719" s="33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46"/>
      <c r="S719" s="36"/>
      <c r="T719" s="36"/>
      <c r="U719" s="4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G719" s="36"/>
    </row>
    <row r="720" spans="2:33" ht="24.75" customHeight="1">
      <c r="B720" s="33"/>
      <c r="C720" s="33"/>
      <c r="D720" s="33"/>
      <c r="E720" s="33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46"/>
      <c r="S720" s="36"/>
      <c r="T720" s="36"/>
      <c r="U720" s="4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G720" s="36"/>
    </row>
    <row r="721" spans="2:33" ht="24.75" customHeight="1">
      <c r="B721" s="33"/>
      <c r="C721" s="33"/>
      <c r="D721" s="33"/>
      <c r="E721" s="33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46"/>
      <c r="S721" s="36"/>
      <c r="T721" s="36"/>
      <c r="U721" s="4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G721" s="36"/>
    </row>
    <row r="722" spans="2:33" ht="24.75" customHeight="1">
      <c r="B722" s="33"/>
      <c r="C722" s="33"/>
      <c r="D722" s="33"/>
      <c r="E722" s="33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46"/>
      <c r="S722" s="36"/>
      <c r="T722" s="36"/>
      <c r="U722" s="4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G722" s="36"/>
    </row>
    <row r="723" spans="2:33" ht="24.75" customHeight="1">
      <c r="B723" s="33"/>
      <c r="C723" s="33"/>
      <c r="D723" s="33"/>
      <c r="E723" s="33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46"/>
      <c r="S723" s="36"/>
      <c r="T723" s="36"/>
      <c r="U723" s="4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G723" s="36"/>
    </row>
    <row r="724" spans="2:33" ht="24.75" customHeight="1">
      <c r="B724" s="33"/>
      <c r="C724" s="33"/>
      <c r="D724" s="33"/>
      <c r="E724" s="33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46"/>
      <c r="S724" s="36"/>
      <c r="T724" s="36"/>
      <c r="U724" s="4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G724" s="36"/>
    </row>
    <row r="725" spans="2:33" ht="24.75" customHeight="1">
      <c r="B725" s="33"/>
      <c r="C725" s="33"/>
      <c r="D725" s="33"/>
      <c r="E725" s="33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46"/>
      <c r="S725" s="36"/>
      <c r="T725" s="36"/>
      <c r="U725" s="4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G725" s="36"/>
    </row>
    <row r="726" spans="2:33" ht="24.75" customHeight="1">
      <c r="B726" s="33"/>
      <c r="C726" s="33"/>
      <c r="D726" s="33"/>
      <c r="E726" s="33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46"/>
      <c r="S726" s="36"/>
      <c r="T726" s="36"/>
      <c r="U726" s="4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G726" s="36"/>
    </row>
    <row r="727" spans="2:33" ht="24.75" customHeight="1">
      <c r="B727" s="33"/>
      <c r="C727" s="33"/>
      <c r="D727" s="33"/>
      <c r="E727" s="33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46"/>
      <c r="S727" s="36"/>
      <c r="T727" s="36"/>
      <c r="U727" s="4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G727" s="36"/>
    </row>
    <row r="728" spans="2:33" ht="24.75" customHeight="1">
      <c r="B728" s="33"/>
      <c r="C728" s="33"/>
      <c r="D728" s="33"/>
      <c r="E728" s="33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46"/>
      <c r="S728" s="36"/>
      <c r="T728" s="36"/>
      <c r="U728" s="4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G728" s="36"/>
    </row>
    <row r="729" spans="2:33" ht="24.75" customHeight="1">
      <c r="B729" s="33"/>
      <c r="C729" s="33"/>
      <c r="D729" s="33"/>
      <c r="E729" s="33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46"/>
      <c r="S729" s="36"/>
      <c r="T729" s="36"/>
      <c r="U729" s="4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G729" s="36"/>
    </row>
    <row r="730" spans="2:33" ht="24.75" customHeight="1">
      <c r="B730" s="33"/>
      <c r="C730" s="33"/>
      <c r="D730" s="33"/>
      <c r="E730" s="33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46"/>
      <c r="S730" s="36"/>
      <c r="T730" s="36"/>
      <c r="U730" s="4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G730" s="36"/>
    </row>
    <row r="731" spans="2:33" ht="24.75" customHeight="1">
      <c r="B731" s="33"/>
      <c r="C731" s="33"/>
      <c r="D731" s="33"/>
      <c r="E731" s="33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46"/>
      <c r="S731" s="36"/>
      <c r="T731" s="36"/>
      <c r="U731" s="4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G731" s="36"/>
    </row>
    <row r="732" spans="2:33" ht="24.75" customHeight="1">
      <c r="B732" s="33"/>
      <c r="C732" s="33"/>
      <c r="D732" s="33"/>
      <c r="E732" s="33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46"/>
      <c r="S732" s="36"/>
      <c r="T732" s="36"/>
      <c r="U732" s="4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G732" s="36"/>
    </row>
    <row r="733" spans="2:33" ht="24.75" customHeight="1">
      <c r="B733" s="33"/>
      <c r="C733" s="33"/>
      <c r="D733" s="33"/>
      <c r="E733" s="33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46"/>
      <c r="S733" s="36"/>
      <c r="T733" s="36"/>
      <c r="U733" s="4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G733" s="36"/>
    </row>
    <row r="734" spans="2:33" ht="24.75" customHeight="1">
      <c r="B734" s="33"/>
      <c r="C734" s="33"/>
      <c r="D734" s="33"/>
      <c r="E734" s="33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46"/>
      <c r="S734" s="36"/>
      <c r="T734" s="36"/>
      <c r="U734" s="4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G734" s="36"/>
    </row>
    <row r="735" spans="2:33" ht="24.75" customHeight="1">
      <c r="B735" s="33"/>
      <c r="C735" s="33"/>
      <c r="D735" s="33"/>
      <c r="E735" s="33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46"/>
      <c r="S735" s="36"/>
      <c r="T735" s="36"/>
      <c r="U735" s="4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G735" s="36"/>
    </row>
    <row r="736" spans="2:33" ht="24.75" customHeight="1">
      <c r="B736" s="33"/>
      <c r="C736" s="33"/>
      <c r="D736" s="33"/>
      <c r="E736" s="33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46"/>
      <c r="S736" s="36"/>
      <c r="T736" s="36"/>
      <c r="U736" s="4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G736" s="36"/>
    </row>
    <row r="737" spans="2:33" ht="24.75" customHeight="1">
      <c r="B737" s="33"/>
      <c r="C737" s="33"/>
      <c r="D737" s="33"/>
      <c r="E737" s="33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46"/>
      <c r="S737" s="36"/>
      <c r="T737" s="36"/>
      <c r="U737" s="4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G737" s="36"/>
    </row>
    <row r="738" spans="2:33" ht="24.75" customHeight="1">
      <c r="B738" s="33"/>
      <c r="C738" s="33"/>
      <c r="D738" s="33"/>
      <c r="E738" s="33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46"/>
      <c r="S738" s="36"/>
      <c r="T738" s="36"/>
      <c r="U738" s="4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G738" s="36"/>
    </row>
    <row r="739" spans="2:33" ht="24.75" customHeight="1">
      <c r="B739" s="33"/>
      <c r="C739" s="33"/>
      <c r="D739" s="33"/>
      <c r="E739" s="33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46"/>
      <c r="S739" s="36"/>
      <c r="T739" s="36"/>
      <c r="U739" s="4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G739" s="36"/>
    </row>
    <row r="740" spans="2:33" ht="24.75" customHeight="1">
      <c r="B740" s="33"/>
      <c r="C740" s="33"/>
      <c r="D740" s="33"/>
      <c r="E740" s="33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46"/>
      <c r="S740" s="36"/>
      <c r="T740" s="36"/>
      <c r="U740" s="4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G740" s="36"/>
    </row>
    <row r="741" spans="2:33" ht="24.75" customHeight="1">
      <c r="B741" s="33"/>
      <c r="C741" s="33"/>
      <c r="D741" s="33"/>
      <c r="E741" s="33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46"/>
      <c r="S741" s="36"/>
      <c r="T741" s="36"/>
      <c r="U741" s="4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G741" s="36"/>
    </row>
    <row r="742" spans="2:33" ht="24.75" customHeight="1">
      <c r="B742" s="33"/>
      <c r="C742" s="33"/>
      <c r="D742" s="33"/>
      <c r="E742" s="33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46"/>
      <c r="S742" s="36"/>
      <c r="T742" s="36"/>
      <c r="U742" s="4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G742" s="36"/>
    </row>
    <row r="743" spans="2:33" ht="24.75" customHeight="1">
      <c r="B743" s="33"/>
      <c r="C743" s="33"/>
      <c r="D743" s="33"/>
      <c r="E743" s="33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46"/>
      <c r="S743" s="36"/>
      <c r="T743" s="36"/>
      <c r="U743" s="4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G743" s="36"/>
    </row>
    <row r="744" spans="2:33" ht="24.75" customHeight="1">
      <c r="B744" s="33"/>
      <c r="C744" s="33"/>
      <c r="D744" s="33"/>
      <c r="E744" s="33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46"/>
      <c r="S744" s="36"/>
      <c r="T744" s="36"/>
      <c r="U744" s="4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G744" s="36"/>
    </row>
    <row r="745" spans="2:33" ht="24.75" customHeight="1">
      <c r="B745" s="33"/>
      <c r="C745" s="33"/>
      <c r="D745" s="33"/>
      <c r="E745" s="33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46"/>
      <c r="S745" s="36"/>
      <c r="T745" s="36"/>
      <c r="U745" s="4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G745" s="36"/>
    </row>
    <row r="746" spans="2:33" ht="24.75" customHeight="1">
      <c r="B746" s="33"/>
      <c r="C746" s="33"/>
      <c r="D746" s="33"/>
      <c r="E746" s="33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46"/>
      <c r="S746" s="36"/>
      <c r="T746" s="36"/>
      <c r="U746" s="4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G746" s="36"/>
    </row>
    <row r="747" spans="2:33" ht="24.75" customHeight="1">
      <c r="B747" s="33"/>
      <c r="C747" s="33"/>
      <c r="D747" s="33"/>
      <c r="E747" s="33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46"/>
      <c r="S747" s="36"/>
      <c r="T747" s="36"/>
      <c r="U747" s="4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G747" s="36"/>
    </row>
    <row r="748" spans="2:33" ht="24.75" customHeight="1">
      <c r="B748" s="33"/>
      <c r="C748" s="33"/>
      <c r="D748" s="33"/>
      <c r="E748" s="33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46"/>
      <c r="S748" s="36"/>
      <c r="T748" s="36"/>
      <c r="U748" s="4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G748" s="36"/>
    </row>
    <row r="749" spans="2:33" ht="24.75" customHeight="1">
      <c r="B749" s="33"/>
      <c r="C749" s="33"/>
      <c r="D749" s="33"/>
      <c r="E749" s="33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46"/>
      <c r="S749" s="36"/>
      <c r="T749" s="36"/>
      <c r="U749" s="4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G749" s="36"/>
    </row>
    <row r="750" spans="2:33" ht="24.75" customHeight="1">
      <c r="B750" s="33"/>
      <c r="C750" s="33"/>
      <c r="D750" s="33"/>
      <c r="E750" s="33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46"/>
      <c r="S750" s="36"/>
      <c r="T750" s="36"/>
      <c r="U750" s="4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G750" s="36"/>
    </row>
    <row r="751" spans="2:33" ht="24.75" customHeight="1">
      <c r="B751" s="33"/>
      <c r="C751" s="33"/>
      <c r="D751" s="33"/>
      <c r="E751" s="33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46"/>
      <c r="S751" s="36"/>
      <c r="T751" s="36"/>
      <c r="U751" s="4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G751" s="36"/>
    </row>
    <row r="752" spans="2:33" ht="24.75" customHeight="1">
      <c r="B752" s="33"/>
      <c r="C752" s="33"/>
      <c r="D752" s="33"/>
      <c r="E752" s="33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46"/>
      <c r="S752" s="36"/>
      <c r="T752" s="36"/>
      <c r="U752" s="4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G752" s="36"/>
    </row>
    <row r="753" spans="2:33" ht="24.75" customHeight="1">
      <c r="B753" s="33"/>
      <c r="C753" s="33"/>
      <c r="D753" s="33"/>
      <c r="E753" s="33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46"/>
      <c r="S753" s="36"/>
      <c r="T753" s="36"/>
      <c r="U753" s="4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G753" s="36"/>
    </row>
    <row r="754" spans="2:33" ht="24.75" customHeight="1">
      <c r="B754" s="33"/>
      <c r="C754" s="33"/>
      <c r="D754" s="33"/>
      <c r="E754" s="33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46"/>
      <c r="S754" s="36"/>
      <c r="T754" s="36"/>
      <c r="U754" s="4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G754" s="36"/>
    </row>
    <row r="755" spans="2:33" ht="24.75" customHeight="1">
      <c r="B755" s="33"/>
      <c r="C755" s="33"/>
      <c r="D755" s="33"/>
      <c r="E755" s="33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46"/>
      <c r="S755" s="36"/>
      <c r="T755" s="36"/>
      <c r="U755" s="4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G755" s="36"/>
    </row>
    <row r="756" spans="2:33" ht="24.75" customHeight="1">
      <c r="B756" s="33"/>
      <c r="C756" s="33"/>
      <c r="D756" s="33"/>
      <c r="E756" s="33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46"/>
      <c r="S756" s="36"/>
      <c r="T756" s="36"/>
      <c r="U756" s="4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G756" s="36"/>
    </row>
    <row r="757" spans="2:33" ht="24.75" customHeight="1">
      <c r="B757" s="33"/>
      <c r="C757" s="33"/>
      <c r="D757" s="33"/>
      <c r="E757" s="33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46"/>
      <c r="S757" s="36"/>
      <c r="T757" s="36"/>
      <c r="U757" s="4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G757" s="36"/>
    </row>
    <row r="758" spans="2:33" ht="24.75" customHeight="1">
      <c r="B758" s="33"/>
      <c r="C758" s="33"/>
      <c r="D758" s="33"/>
      <c r="E758" s="33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46"/>
      <c r="S758" s="36"/>
      <c r="T758" s="36"/>
      <c r="U758" s="4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G758" s="36"/>
    </row>
    <row r="759" spans="2:33" ht="24.75" customHeight="1">
      <c r="B759" s="33"/>
      <c r="C759" s="33"/>
      <c r="D759" s="33"/>
      <c r="E759" s="33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46"/>
      <c r="S759" s="36"/>
      <c r="T759" s="36"/>
      <c r="U759" s="4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G759" s="36"/>
    </row>
    <row r="760" spans="2:33" ht="24.75" customHeight="1">
      <c r="B760" s="33"/>
      <c r="C760" s="33"/>
      <c r="D760" s="33"/>
      <c r="E760" s="33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46"/>
      <c r="S760" s="36"/>
      <c r="T760" s="36"/>
      <c r="U760" s="4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G760" s="36"/>
    </row>
    <row r="761" spans="2:33" ht="24.75" customHeight="1">
      <c r="B761" s="33"/>
      <c r="C761" s="33"/>
      <c r="D761" s="33"/>
      <c r="E761" s="33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46"/>
      <c r="S761" s="36"/>
      <c r="T761" s="36"/>
      <c r="U761" s="4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G761" s="36"/>
    </row>
    <row r="762" spans="2:33" ht="24.75" customHeight="1">
      <c r="B762" s="33"/>
      <c r="C762" s="33"/>
      <c r="D762" s="33"/>
      <c r="E762" s="33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46"/>
      <c r="S762" s="36"/>
      <c r="T762" s="36"/>
      <c r="U762" s="4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G762" s="36"/>
    </row>
    <row r="763" spans="2:33" ht="24.75" customHeight="1">
      <c r="B763" s="33"/>
      <c r="C763" s="33"/>
      <c r="D763" s="33"/>
      <c r="E763" s="33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46"/>
      <c r="S763" s="36"/>
      <c r="T763" s="36"/>
      <c r="U763" s="4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G763" s="36"/>
    </row>
    <row r="764" spans="2:33" ht="24.75" customHeight="1">
      <c r="B764" s="33"/>
      <c r="C764" s="33"/>
      <c r="D764" s="33"/>
      <c r="E764" s="33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46"/>
      <c r="S764" s="36"/>
      <c r="T764" s="36"/>
      <c r="U764" s="4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G764" s="36"/>
    </row>
    <row r="765" spans="2:33" ht="24.75" customHeight="1">
      <c r="B765" s="33"/>
      <c r="C765" s="33"/>
      <c r="D765" s="33"/>
      <c r="E765" s="33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46"/>
      <c r="S765" s="36"/>
      <c r="T765" s="36"/>
      <c r="U765" s="4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G765" s="36"/>
    </row>
    <row r="766" spans="2:33" ht="24.75" customHeight="1">
      <c r="B766" s="33"/>
      <c r="C766" s="33"/>
      <c r="D766" s="33"/>
      <c r="E766" s="33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46"/>
      <c r="S766" s="36"/>
      <c r="T766" s="36"/>
      <c r="U766" s="4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G766" s="36"/>
    </row>
    <row r="767" spans="2:33" ht="24.75" customHeight="1">
      <c r="B767" s="33"/>
      <c r="C767" s="33"/>
      <c r="D767" s="33"/>
      <c r="E767" s="33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46"/>
      <c r="S767" s="36"/>
      <c r="T767" s="36"/>
      <c r="U767" s="4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G767" s="36"/>
    </row>
    <row r="768" spans="2:33" ht="24.75" customHeight="1">
      <c r="B768" s="33"/>
      <c r="C768" s="33"/>
      <c r="D768" s="33"/>
      <c r="E768" s="33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46"/>
      <c r="S768" s="36"/>
      <c r="T768" s="36"/>
      <c r="U768" s="4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G768" s="36"/>
    </row>
    <row r="769" spans="2:33" ht="24.75" customHeight="1">
      <c r="B769" s="33"/>
      <c r="C769" s="33"/>
      <c r="D769" s="33"/>
      <c r="E769" s="33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46"/>
      <c r="S769" s="36"/>
      <c r="T769" s="36"/>
      <c r="U769" s="4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G769" s="36"/>
    </row>
    <row r="770" spans="2:33" ht="24.75" customHeight="1">
      <c r="B770" s="33"/>
      <c r="C770" s="33"/>
      <c r="D770" s="33"/>
      <c r="E770" s="33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46"/>
      <c r="S770" s="36"/>
      <c r="T770" s="36"/>
      <c r="U770" s="4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G770" s="36"/>
    </row>
    <row r="771" spans="2:33" ht="24.75" customHeight="1">
      <c r="B771" s="33"/>
      <c r="C771" s="33"/>
      <c r="D771" s="33"/>
      <c r="E771" s="33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46"/>
      <c r="S771" s="36"/>
      <c r="T771" s="36"/>
      <c r="U771" s="4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G771" s="36"/>
    </row>
    <row r="772" spans="2:33" ht="24.75" customHeight="1">
      <c r="B772" s="33"/>
      <c r="C772" s="33"/>
      <c r="D772" s="33"/>
      <c r="E772" s="33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46"/>
      <c r="S772" s="36"/>
      <c r="T772" s="36"/>
      <c r="U772" s="4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G772" s="36"/>
    </row>
    <row r="773" spans="2:33" ht="24.75" customHeight="1">
      <c r="B773" s="33"/>
      <c r="C773" s="33"/>
      <c r="D773" s="33"/>
      <c r="E773" s="33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46"/>
      <c r="S773" s="36"/>
      <c r="T773" s="36"/>
      <c r="U773" s="4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G773" s="36"/>
    </row>
    <row r="774" spans="2:33" ht="24.75" customHeight="1">
      <c r="B774" s="33"/>
      <c r="C774" s="33"/>
      <c r="D774" s="33"/>
      <c r="E774" s="33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46"/>
      <c r="S774" s="36"/>
      <c r="T774" s="36"/>
      <c r="U774" s="4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G774" s="36"/>
    </row>
    <row r="775" spans="2:33" ht="24.75" customHeight="1">
      <c r="B775" s="33"/>
      <c r="C775" s="33"/>
      <c r="D775" s="33"/>
      <c r="E775" s="33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46"/>
      <c r="S775" s="36"/>
      <c r="T775" s="36"/>
      <c r="U775" s="4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G775" s="36"/>
    </row>
    <row r="776" spans="2:33" ht="24.75" customHeight="1">
      <c r="B776" s="33"/>
      <c r="C776" s="33"/>
      <c r="D776" s="33"/>
      <c r="E776" s="33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46"/>
      <c r="S776" s="36"/>
      <c r="T776" s="36"/>
      <c r="U776" s="4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G776" s="36"/>
    </row>
    <row r="777" spans="2:33" ht="24.75" customHeight="1">
      <c r="B777" s="33"/>
      <c r="C777" s="33"/>
      <c r="D777" s="33"/>
      <c r="E777" s="33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46"/>
      <c r="S777" s="36"/>
      <c r="T777" s="36"/>
      <c r="U777" s="4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G777" s="36"/>
    </row>
    <row r="778" spans="2:33" ht="24.75" customHeight="1">
      <c r="B778" s="33"/>
      <c r="C778" s="33"/>
      <c r="D778" s="33"/>
      <c r="E778" s="33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46"/>
      <c r="S778" s="36"/>
      <c r="T778" s="36"/>
      <c r="U778" s="4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G778" s="36"/>
    </row>
    <row r="779" spans="2:33" ht="24.75" customHeight="1">
      <c r="B779" s="33"/>
      <c r="C779" s="33"/>
      <c r="D779" s="33"/>
      <c r="E779" s="33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46"/>
      <c r="S779" s="36"/>
      <c r="T779" s="36"/>
      <c r="U779" s="4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G779" s="36"/>
    </row>
    <row r="780" spans="2:33" ht="24.75" customHeight="1">
      <c r="B780" s="33"/>
      <c r="C780" s="33"/>
      <c r="D780" s="33"/>
      <c r="E780" s="33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46"/>
      <c r="S780" s="36"/>
      <c r="T780" s="36"/>
      <c r="U780" s="4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G780" s="36"/>
    </row>
    <row r="781" spans="2:33" ht="24.75" customHeight="1">
      <c r="B781" s="33"/>
      <c r="C781" s="33"/>
      <c r="D781" s="33"/>
      <c r="E781" s="33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46"/>
      <c r="S781" s="36"/>
      <c r="T781" s="36"/>
      <c r="U781" s="4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G781" s="36"/>
    </row>
    <row r="782" spans="2:33" ht="24.75" customHeight="1">
      <c r="B782" s="33"/>
      <c r="C782" s="33"/>
      <c r="D782" s="33"/>
      <c r="E782" s="33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46"/>
      <c r="S782" s="36"/>
      <c r="T782" s="36"/>
      <c r="U782" s="4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G782" s="36"/>
    </row>
    <row r="783" spans="2:33" ht="24.75" customHeight="1">
      <c r="B783" s="33"/>
      <c r="C783" s="33"/>
      <c r="D783" s="33"/>
      <c r="E783" s="33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46"/>
      <c r="S783" s="36"/>
      <c r="T783" s="36"/>
      <c r="U783" s="4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G783" s="36"/>
    </row>
    <row r="784" spans="2:33" ht="24.75" customHeight="1">
      <c r="B784" s="33"/>
      <c r="C784" s="33"/>
      <c r="D784" s="33"/>
      <c r="E784" s="33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46"/>
      <c r="S784" s="36"/>
      <c r="T784" s="36"/>
      <c r="U784" s="4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G784" s="36"/>
    </row>
    <row r="785" spans="2:33" ht="24.75" customHeight="1">
      <c r="B785" s="33"/>
      <c r="C785" s="33"/>
      <c r="D785" s="33"/>
      <c r="E785" s="33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46"/>
      <c r="S785" s="36"/>
      <c r="T785" s="36"/>
      <c r="U785" s="4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G785" s="36"/>
    </row>
    <row r="786" spans="2:33" ht="24.75" customHeight="1">
      <c r="B786" s="33"/>
      <c r="C786" s="33"/>
      <c r="D786" s="33"/>
      <c r="E786" s="33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46"/>
      <c r="S786" s="36"/>
      <c r="T786" s="36"/>
      <c r="U786" s="4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G786" s="36"/>
    </row>
    <row r="787" spans="2:33" ht="24.75" customHeight="1">
      <c r="B787" s="33"/>
      <c r="C787" s="33"/>
      <c r="D787" s="33"/>
      <c r="E787" s="33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46"/>
      <c r="S787" s="36"/>
      <c r="T787" s="36"/>
      <c r="U787" s="4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G787" s="36"/>
    </row>
    <row r="788" spans="2:33" ht="24.75" customHeight="1">
      <c r="B788" s="33"/>
      <c r="C788" s="33"/>
      <c r="D788" s="33"/>
      <c r="E788" s="33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46"/>
      <c r="S788" s="36"/>
      <c r="T788" s="36"/>
      <c r="U788" s="4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G788" s="36"/>
    </row>
    <row r="789" spans="2:33" ht="24.75" customHeight="1">
      <c r="B789" s="33"/>
      <c r="C789" s="33"/>
      <c r="D789" s="33"/>
      <c r="E789" s="33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46"/>
      <c r="S789" s="36"/>
      <c r="T789" s="36"/>
      <c r="U789" s="4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G789" s="36"/>
    </row>
    <row r="790" spans="2:33" ht="24.75" customHeight="1">
      <c r="B790" s="33"/>
      <c r="C790" s="33"/>
      <c r="D790" s="33"/>
      <c r="E790" s="33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46"/>
      <c r="S790" s="36"/>
      <c r="T790" s="36"/>
      <c r="U790" s="4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G790" s="36"/>
    </row>
    <row r="791" spans="2:33" ht="24.75" customHeight="1">
      <c r="B791" s="33"/>
      <c r="C791" s="33"/>
      <c r="D791" s="33"/>
      <c r="E791" s="33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46"/>
      <c r="S791" s="36"/>
      <c r="T791" s="36"/>
      <c r="U791" s="4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G791" s="36"/>
    </row>
    <row r="792" spans="2:33" ht="24.75" customHeight="1">
      <c r="B792" s="33"/>
      <c r="C792" s="33"/>
      <c r="D792" s="33"/>
      <c r="E792" s="33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46"/>
      <c r="S792" s="36"/>
      <c r="T792" s="36"/>
      <c r="U792" s="4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G792" s="36"/>
    </row>
    <row r="793" spans="2:33" ht="24.75" customHeight="1">
      <c r="B793" s="33"/>
      <c r="C793" s="33"/>
      <c r="D793" s="33"/>
      <c r="E793" s="33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46"/>
      <c r="S793" s="36"/>
      <c r="T793" s="36"/>
      <c r="U793" s="4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G793" s="36"/>
    </row>
    <row r="794" spans="2:33" ht="24.75" customHeight="1">
      <c r="B794" s="33"/>
      <c r="C794" s="33"/>
      <c r="D794" s="33"/>
      <c r="E794" s="33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46"/>
      <c r="S794" s="36"/>
      <c r="T794" s="36"/>
      <c r="U794" s="4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G794" s="36"/>
    </row>
    <row r="795" spans="2:33" ht="24.75" customHeight="1">
      <c r="B795" s="33"/>
      <c r="C795" s="33"/>
      <c r="D795" s="33"/>
      <c r="E795" s="33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46"/>
      <c r="S795" s="36"/>
      <c r="T795" s="36"/>
      <c r="U795" s="4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G795" s="36"/>
    </row>
    <row r="796" spans="2:33" ht="24.75" customHeight="1">
      <c r="B796" s="33"/>
      <c r="C796" s="33"/>
      <c r="D796" s="33"/>
      <c r="E796" s="33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46"/>
      <c r="S796" s="36"/>
      <c r="T796" s="36"/>
      <c r="U796" s="4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G796" s="36"/>
    </row>
    <row r="797" spans="2:33" ht="24.75" customHeight="1">
      <c r="B797" s="33"/>
      <c r="C797" s="33"/>
      <c r="D797" s="33"/>
      <c r="E797" s="33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46"/>
      <c r="S797" s="36"/>
      <c r="T797" s="36"/>
      <c r="U797" s="4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G797" s="36"/>
    </row>
    <row r="798" spans="2:33" ht="24.75" customHeight="1">
      <c r="B798" s="33"/>
      <c r="C798" s="33"/>
      <c r="D798" s="33"/>
      <c r="E798" s="33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46"/>
      <c r="S798" s="36"/>
      <c r="T798" s="36"/>
      <c r="U798" s="4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G798" s="36"/>
    </row>
    <row r="799" spans="2:33" ht="24.75" customHeight="1">
      <c r="B799" s="33"/>
      <c r="C799" s="33"/>
      <c r="D799" s="33"/>
      <c r="E799" s="33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46"/>
      <c r="S799" s="36"/>
      <c r="T799" s="36"/>
      <c r="U799" s="4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G799" s="36"/>
    </row>
    <row r="800" spans="2:33" ht="24.75" customHeight="1">
      <c r="B800" s="33"/>
      <c r="C800" s="33"/>
      <c r="D800" s="33"/>
      <c r="E800" s="33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46"/>
      <c r="S800" s="36"/>
      <c r="T800" s="36"/>
      <c r="U800" s="4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G800" s="36"/>
    </row>
    <row r="801" spans="2:33" ht="24.75" customHeight="1">
      <c r="B801" s="33"/>
      <c r="C801" s="33"/>
      <c r="D801" s="33"/>
      <c r="E801" s="33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46"/>
      <c r="S801" s="36"/>
      <c r="T801" s="36"/>
      <c r="U801" s="4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G801" s="36"/>
    </row>
    <row r="802" spans="2:33" ht="24.75" customHeight="1">
      <c r="B802" s="33"/>
      <c r="C802" s="33"/>
      <c r="D802" s="33"/>
      <c r="E802" s="33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46"/>
      <c r="S802" s="36"/>
      <c r="T802" s="36"/>
      <c r="U802" s="4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G802" s="36"/>
    </row>
    <row r="803" spans="2:33" ht="24.75" customHeight="1">
      <c r="B803" s="33"/>
      <c r="C803" s="33"/>
      <c r="D803" s="33"/>
      <c r="E803" s="33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46"/>
      <c r="S803" s="36"/>
      <c r="T803" s="36"/>
      <c r="U803" s="4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G803" s="36"/>
    </row>
    <row r="804" spans="2:33" ht="24.75" customHeight="1">
      <c r="B804" s="33"/>
      <c r="C804" s="33"/>
      <c r="D804" s="33"/>
      <c r="E804" s="33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46"/>
      <c r="S804" s="36"/>
      <c r="T804" s="36"/>
      <c r="U804" s="4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G804" s="36"/>
    </row>
    <row r="805" spans="2:33" ht="24.75" customHeight="1">
      <c r="B805" s="33"/>
      <c r="C805" s="33"/>
      <c r="D805" s="33"/>
      <c r="E805" s="33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46"/>
      <c r="S805" s="36"/>
      <c r="T805" s="36"/>
      <c r="U805" s="4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G805" s="36"/>
    </row>
    <row r="806" spans="2:33" ht="24.75" customHeight="1">
      <c r="B806" s="33"/>
      <c r="C806" s="33"/>
      <c r="D806" s="33"/>
      <c r="E806" s="33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46"/>
      <c r="S806" s="36"/>
      <c r="T806" s="36"/>
      <c r="U806" s="4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G806" s="36"/>
    </row>
    <row r="807" spans="2:33" ht="24.75" customHeight="1">
      <c r="B807" s="33"/>
      <c r="C807" s="33"/>
      <c r="D807" s="33"/>
      <c r="E807" s="33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46"/>
      <c r="S807" s="36"/>
      <c r="T807" s="36"/>
      <c r="U807" s="4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G807" s="36"/>
    </row>
    <row r="808" spans="2:33" ht="24.75" customHeight="1">
      <c r="B808" s="33"/>
      <c r="C808" s="33"/>
      <c r="D808" s="33"/>
      <c r="E808" s="33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46"/>
      <c r="S808" s="36"/>
      <c r="T808" s="36"/>
      <c r="U808" s="4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G808" s="36"/>
    </row>
    <row r="809" spans="2:33" ht="24.75" customHeight="1">
      <c r="B809" s="33"/>
      <c r="C809" s="33"/>
      <c r="D809" s="33"/>
      <c r="E809" s="33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46"/>
      <c r="S809" s="36"/>
      <c r="T809" s="36"/>
      <c r="U809" s="4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G809" s="36"/>
    </row>
    <row r="810" spans="2:33" ht="24.75" customHeight="1">
      <c r="B810" s="33"/>
      <c r="C810" s="33"/>
      <c r="D810" s="33"/>
      <c r="E810" s="33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46"/>
      <c r="S810" s="36"/>
      <c r="T810" s="36"/>
      <c r="U810" s="4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G810" s="36"/>
    </row>
    <row r="811" spans="2:33" ht="24.75" customHeight="1">
      <c r="B811" s="33"/>
      <c r="C811" s="33"/>
      <c r="D811" s="33"/>
      <c r="E811" s="33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46"/>
      <c r="S811" s="36"/>
      <c r="T811" s="36"/>
      <c r="U811" s="4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G811" s="36"/>
    </row>
    <row r="812" spans="2:33" ht="24.75" customHeight="1">
      <c r="B812" s="33"/>
      <c r="C812" s="33"/>
      <c r="D812" s="33"/>
      <c r="E812" s="33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46"/>
      <c r="S812" s="36"/>
      <c r="T812" s="36"/>
      <c r="U812" s="4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G812" s="36"/>
    </row>
    <row r="813" spans="2:33" ht="24.75" customHeight="1">
      <c r="B813" s="33"/>
      <c r="C813" s="33"/>
      <c r="D813" s="33"/>
      <c r="E813" s="33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46"/>
      <c r="S813" s="36"/>
      <c r="T813" s="36"/>
      <c r="U813" s="4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G813" s="36"/>
    </row>
    <row r="814" spans="2:33" ht="24.75" customHeight="1">
      <c r="B814" s="33"/>
      <c r="C814" s="33"/>
      <c r="D814" s="33"/>
      <c r="E814" s="33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46"/>
      <c r="S814" s="36"/>
      <c r="T814" s="36"/>
      <c r="U814" s="4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G814" s="36"/>
    </row>
    <row r="815" spans="2:33" ht="24.75" customHeight="1">
      <c r="B815" s="33"/>
      <c r="C815" s="33"/>
      <c r="D815" s="33"/>
      <c r="E815" s="33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46"/>
      <c r="S815" s="36"/>
      <c r="T815" s="36"/>
      <c r="U815" s="4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G815" s="36"/>
    </row>
    <row r="816" spans="2:33" ht="24.75" customHeight="1">
      <c r="B816" s="33"/>
      <c r="C816" s="33"/>
      <c r="D816" s="33"/>
      <c r="E816" s="33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46"/>
      <c r="S816" s="36"/>
      <c r="T816" s="36"/>
      <c r="U816" s="4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G816" s="36"/>
    </row>
    <row r="817" spans="2:33" ht="24.75" customHeight="1">
      <c r="B817" s="33"/>
      <c r="C817" s="33"/>
      <c r="D817" s="33"/>
      <c r="E817" s="33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46"/>
      <c r="S817" s="36"/>
      <c r="T817" s="36"/>
      <c r="U817" s="4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G817" s="36"/>
    </row>
    <row r="818" spans="2:33" ht="24.75" customHeight="1">
      <c r="B818" s="33"/>
      <c r="C818" s="33"/>
      <c r="D818" s="33"/>
      <c r="E818" s="33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46"/>
      <c r="S818" s="36"/>
      <c r="T818" s="36"/>
      <c r="U818" s="4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G818" s="36"/>
    </row>
    <row r="819" spans="2:33" ht="24.75" customHeight="1">
      <c r="B819" s="33"/>
      <c r="C819" s="33"/>
      <c r="D819" s="33"/>
      <c r="E819" s="33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46"/>
      <c r="S819" s="36"/>
      <c r="T819" s="36"/>
      <c r="U819" s="4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G819" s="36"/>
    </row>
    <row r="820" spans="2:33" ht="24.75" customHeight="1">
      <c r="B820" s="33"/>
      <c r="C820" s="33"/>
      <c r="D820" s="33"/>
      <c r="E820" s="33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46"/>
      <c r="S820" s="36"/>
      <c r="T820" s="36"/>
      <c r="U820" s="4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G820" s="36"/>
    </row>
    <row r="821" spans="2:33" ht="24.75" customHeight="1">
      <c r="B821" s="33"/>
      <c r="C821" s="33"/>
      <c r="D821" s="33"/>
      <c r="E821" s="33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46"/>
      <c r="S821" s="36"/>
      <c r="T821" s="36"/>
      <c r="U821" s="4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G821" s="36"/>
    </row>
    <row r="822" spans="2:33" ht="24.75" customHeight="1">
      <c r="B822" s="33"/>
      <c r="C822" s="33"/>
      <c r="D822" s="33"/>
      <c r="E822" s="33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46"/>
      <c r="S822" s="36"/>
      <c r="T822" s="36"/>
      <c r="U822" s="4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G822" s="36"/>
    </row>
    <row r="823" spans="2:33" ht="24.75" customHeight="1">
      <c r="B823" s="33"/>
      <c r="C823" s="33"/>
      <c r="D823" s="33"/>
      <c r="E823" s="33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46"/>
      <c r="S823" s="36"/>
      <c r="T823" s="36"/>
      <c r="U823" s="4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G823" s="36"/>
    </row>
    <row r="824" spans="2:33" ht="24.75" customHeight="1">
      <c r="B824" s="33"/>
      <c r="C824" s="33"/>
      <c r="D824" s="33"/>
      <c r="E824" s="33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46"/>
      <c r="S824" s="36"/>
      <c r="T824" s="36"/>
      <c r="U824" s="4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G824" s="36"/>
    </row>
    <row r="825" spans="2:33" ht="24.75" customHeight="1">
      <c r="B825" s="33"/>
      <c r="C825" s="33"/>
      <c r="D825" s="33"/>
      <c r="E825" s="33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46"/>
      <c r="S825" s="36"/>
      <c r="T825" s="36"/>
      <c r="U825" s="4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G825" s="36"/>
    </row>
    <row r="826" spans="2:33" ht="24.75" customHeight="1">
      <c r="B826" s="33"/>
      <c r="C826" s="33"/>
      <c r="D826" s="33"/>
      <c r="E826" s="33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46"/>
      <c r="S826" s="36"/>
      <c r="T826" s="36"/>
      <c r="U826" s="4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G826" s="36"/>
    </row>
    <row r="827" spans="2:33" ht="24.75" customHeight="1">
      <c r="B827" s="33"/>
      <c r="C827" s="33"/>
      <c r="D827" s="33"/>
      <c r="E827" s="33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46"/>
      <c r="S827" s="36"/>
      <c r="T827" s="36"/>
      <c r="U827" s="4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G827" s="36"/>
    </row>
    <row r="828" spans="2:33" ht="24.75" customHeight="1">
      <c r="B828" s="33"/>
      <c r="C828" s="33"/>
      <c r="D828" s="33"/>
      <c r="E828" s="33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46"/>
      <c r="S828" s="36"/>
      <c r="T828" s="36"/>
      <c r="U828" s="4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G828" s="36"/>
    </row>
    <row r="829" spans="2:33" ht="24.75" customHeight="1">
      <c r="B829" s="33"/>
      <c r="C829" s="33"/>
      <c r="D829" s="33"/>
      <c r="E829" s="33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46"/>
      <c r="S829" s="36"/>
      <c r="T829" s="36"/>
      <c r="U829" s="4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G829" s="36"/>
    </row>
    <row r="830" spans="2:33" ht="24.75" customHeight="1">
      <c r="B830" s="33"/>
      <c r="C830" s="33"/>
      <c r="D830" s="33"/>
      <c r="E830" s="33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46"/>
      <c r="S830" s="36"/>
      <c r="T830" s="36"/>
      <c r="U830" s="4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G830" s="36"/>
    </row>
    <row r="831" spans="2:33" ht="24.75" customHeight="1">
      <c r="B831" s="33"/>
      <c r="C831" s="33"/>
      <c r="D831" s="33"/>
      <c r="E831" s="33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46"/>
      <c r="S831" s="36"/>
      <c r="T831" s="36"/>
      <c r="U831" s="4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G831" s="36"/>
    </row>
    <row r="832" spans="2:33" ht="24.75" customHeight="1">
      <c r="B832" s="33"/>
      <c r="C832" s="33"/>
      <c r="D832" s="33"/>
      <c r="E832" s="33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46"/>
      <c r="S832" s="36"/>
      <c r="T832" s="36"/>
      <c r="U832" s="4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G832" s="36"/>
    </row>
    <row r="833" spans="2:33" ht="24.75" customHeight="1">
      <c r="B833" s="33"/>
      <c r="C833" s="33"/>
      <c r="D833" s="33"/>
      <c r="E833" s="33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46"/>
      <c r="S833" s="36"/>
      <c r="T833" s="36"/>
      <c r="U833" s="4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G833" s="36"/>
    </row>
    <row r="834" spans="2:33" ht="24.75" customHeight="1">
      <c r="B834" s="33"/>
      <c r="C834" s="33"/>
      <c r="D834" s="33"/>
      <c r="E834" s="33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46"/>
      <c r="S834" s="36"/>
      <c r="T834" s="36"/>
      <c r="U834" s="4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G834" s="36"/>
    </row>
    <row r="835" spans="2:33" ht="24.75" customHeight="1">
      <c r="B835" s="33"/>
      <c r="C835" s="33"/>
      <c r="D835" s="33"/>
      <c r="E835" s="33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46"/>
      <c r="S835" s="36"/>
      <c r="T835" s="36"/>
      <c r="U835" s="4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G835" s="36"/>
    </row>
    <row r="836" spans="2:33" ht="24.75" customHeight="1">
      <c r="B836" s="33"/>
      <c r="C836" s="33"/>
      <c r="D836" s="33"/>
      <c r="E836" s="33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46"/>
      <c r="S836" s="36"/>
      <c r="T836" s="36"/>
      <c r="U836" s="4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G836" s="36"/>
    </row>
    <row r="837" spans="2:33" ht="24.75" customHeight="1">
      <c r="B837" s="33"/>
      <c r="C837" s="33"/>
      <c r="D837" s="33"/>
      <c r="E837" s="33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46"/>
      <c r="S837" s="36"/>
      <c r="T837" s="36"/>
      <c r="U837" s="4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G837" s="36"/>
    </row>
    <row r="838" spans="2:33" ht="24.75" customHeight="1">
      <c r="B838" s="33"/>
      <c r="C838" s="33"/>
      <c r="D838" s="33"/>
      <c r="E838" s="33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46"/>
      <c r="S838" s="36"/>
      <c r="T838" s="36"/>
      <c r="U838" s="4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G838" s="36"/>
    </row>
    <row r="839" spans="2:33" ht="24.75" customHeight="1">
      <c r="B839" s="33"/>
      <c r="C839" s="33"/>
      <c r="D839" s="33"/>
      <c r="E839" s="33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46"/>
      <c r="S839" s="36"/>
      <c r="T839" s="36"/>
      <c r="U839" s="4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G839" s="36"/>
    </row>
    <row r="840" spans="2:33" ht="24.75" customHeight="1">
      <c r="B840" s="33"/>
      <c r="C840" s="33"/>
      <c r="D840" s="33"/>
      <c r="E840" s="33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46"/>
      <c r="S840" s="36"/>
      <c r="T840" s="36"/>
      <c r="U840" s="4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G840" s="36"/>
    </row>
    <row r="841" spans="2:33" ht="24.75" customHeight="1">
      <c r="B841" s="33"/>
      <c r="C841" s="33"/>
      <c r="D841" s="33"/>
      <c r="E841" s="33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46"/>
      <c r="S841" s="36"/>
      <c r="T841" s="36"/>
      <c r="U841" s="4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G841" s="36"/>
    </row>
    <row r="842" spans="2:33" ht="24.75" customHeight="1">
      <c r="B842" s="33"/>
      <c r="C842" s="33"/>
      <c r="D842" s="33"/>
      <c r="E842" s="33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46"/>
      <c r="S842" s="36"/>
      <c r="T842" s="36"/>
      <c r="U842" s="4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G842" s="36"/>
    </row>
    <row r="843" spans="2:33" ht="24.75" customHeight="1">
      <c r="B843" s="33"/>
      <c r="C843" s="33"/>
      <c r="D843" s="33"/>
      <c r="E843" s="33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46"/>
      <c r="S843" s="36"/>
      <c r="T843" s="36"/>
      <c r="U843" s="4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G843" s="36"/>
    </row>
    <row r="844" spans="2:33" ht="24.75" customHeight="1">
      <c r="B844" s="33"/>
      <c r="C844" s="33"/>
      <c r="D844" s="33"/>
      <c r="E844" s="33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46"/>
      <c r="S844" s="36"/>
      <c r="T844" s="36"/>
      <c r="U844" s="4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G844" s="36"/>
    </row>
    <row r="845" spans="2:33" ht="24.75" customHeight="1">
      <c r="B845" s="33"/>
      <c r="C845" s="33"/>
      <c r="D845" s="33"/>
      <c r="E845" s="33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46"/>
      <c r="S845" s="36"/>
      <c r="T845" s="36"/>
      <c r="U845" s="4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G845" s="36"/>
    </row>
    <row r="846" spans="2:33" ht="24.75" customHeight="1">
      <c r="B846" s="33"/>
      <c r="C846" s="33"/>
      <c r="D846" s="33"/>
      <c r="E846" s="33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46"/>
      <c r="S846" s="36"/>
      <c r="T846" s="36"/>
      <c r="U846" s="4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G846" s="36"/>
    </row>
    <row r="847" spans="2:33" ht="24.75" customHeight="1">
      <c r="B847" s="33"/>
      <c r="C847" s="33"/>
      <c r="D847" s="33"/>
      <c r="E847" s="33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46"/>
      <c r="S847" s="36"/>
      <c r="T847" s="36"/>
      <c r="U847" s="4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G847" s="36"/>
    </row>
    <row r="848" spans="2:33" ht="24.75" customHeight="1">
      <c r="B848" s="33"/>
      <c r="C848" s="33"/>
      <c r="D848" s="33"/>
      <c r="E848" s="33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46"/>
      <c r="S848" s="36"/>
      <c r="T848" s="36"/>
      <c r="U848" s="4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G848" s="36"/>
    </row>
    <row r="849" spans="2:33" ht="24.75" customHeight="1">
      <c r="B849" s="33"/>
      <c r="C849" s="33"/>
      <c r="D849" s="33"/>
      <c r="E849" s="33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46"/>
      <c r="S849" s="36"/>
      <c r="T849" s="36"/>
      <c r="U849" s="4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G849" s="36"/>
    </row>
    <row r="850" spans="2:33" ht="24.75" customHeight="1">
      <c r="B850" s="33"/>
      <c r="C850" s="33"/>
      <c r="D850" s="33"/>
      <c r="E850" s="33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46"/>
      <c r="S850" s="36"/>
      <c r="T850" s="36"/>
      <c r="U850" s="4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G850" s="36"/>
    </row>
    <row r="851" spans="2:33" ht="24.75" customHeight="1">
      <c r="B851" s="33"/>
      <c r="C851" s="33"/>
      <c r="D851" s="33"/>
      <c r="E851" s="33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46"/>
      <c r="S851" s="36"/>
      <c r="T851" s="36"/>
      <c r="U851" s="4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G851" s="36"/>
    </row>
    <row r="852" spans="2:33" ht="24.75" customHeight="1">
      <c r="B852" s="33"/>
      <c r="C852" s="33"/>
      <c r="D852" s="33"/>
      <c r="E852" s="33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46"/>
      <c r="S852" s="36"/>
      <c r="T852" s="36"/>
      <c r="U852" s="4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G852" s="36"/>
    </row>
    <row r="853" spans="2:33" ht="24.75" customHeight="1">
      <c r="B853" s="33"/>
      <c r="C853" s="33"/>
      <c r="D853" s="33"/>
      <c r="E853" s="33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46"/>
      <c r="S853" s="36"/>
      <c r="T853" s="36"/>
      <c r="U853" s="4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G853" s="36"/>
    </row>
    <row r="854" spans="2:33" ht="24.75" customHeight="1">
      <c r="B854" s="33"/>
      <c r="C854" s="33"/>
      <c r="D854" s="33"/>
      <c r="E854" s="33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46"/>
      <c r="S854" s="36"/>
      <c r="T854" s="36"/>
      <c r="U854" s="4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G854" s="36"/>
    </row>
    <row r="855" spans="2:33" ht="24.75" customHeight="1">
      <c r="B855" s="33"/>
      <c r="C855" s="33"/>
      <c r="D855" s="33"/>
      <c r="E855" s="33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46"/>
      <c r="S855" s="36"/>
      <c r="T855" s="36"/>
      <c r="U855" s="4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G855" s="36"/>
    </row>
    <row r="856" spans="2:33" ht="24.75" customHeight="1">
      <c r="B856" s="33"/>
      <c r="C856" s="33"/>
      <c r="D856" s="33"/>
      <c r="E856" s="33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46"/>
      <c r="S856" s="36"/>
      <c r="T856" s="36"/>
      <c r="U856" s="4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G856" s="36"/>
    </row>
    <row r="857" spans="2:33" ht="24.75" customHeight="1">
      <c r="B857" s="33"/>
      <c r="C857" s="33"/>
      <c r="D857" s="33"/>
      <c r="E857" s="33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46"/>
      <c r="S857" s="36"/>
      <c r="T857" s="36"/>
      <c r="U857" s="4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G857" s="36"/>
    </row>
    <row r="858" spans="2:33" ht="24.75" customHeight="1">
      <c r="B858" s="33"/>
      <c r="C858" s="33"/>
      <c r="D858" s="33"/>
      <c r="E858" s="33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46"/>
      <c r="S858" s="36"/>
      <c r="T858" s="36"/>
      <c r="U858" s="4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G858" s="36"/>
    </row>
    <row r="859" spans="2:33" ht="24.75" customHeight="1">
      <c r="B859" s="33"/>
      <c r="C859" s="33"/>
      <c r="D859" s="33"/>
      <c r="E859" s="33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46"/>
      <c r="S859" s="36"/>
      <c r="T859" s="36"/>
      <c r="U859" s="4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G859" s="36"/>
    </row>
    <row r="860" spans="2:33" ht="24.75" customHeight="1">
      <c r="B860" s="33"/>
      <c r="C860" s="33"/>
      <c r="D860" s="33"/>
      <c r="E860" s="33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46"/>
      <c r="S860" s="36"/>
      <c r="T860" s="36"/>
      <c r="U860" s="4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G860" s="36"/>
    </row>
    <row r="861" spans="2:33" ht="24.75" customHeight="1">
      <c r="B861" s="33"/>
      <c r="C861" s="33"/>
      <c r="D861" s="33"/>
      <c r="E861" s="33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46"/>
      <c r="S861" s="36"/>
      <c r="T861" s="36"/>
      <c r="U861" s="4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G861" s="36"/>
    </row>
    <row r="862" spans="2:33" ht="24.75" customHeight="1">
      <c r="B862" s="33"/>
      <c r="C862" s="33"/>
      <c r="D862" s="33"/>
      <c r="E862" s="33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46"/>
      <c r="S862" s="36"/>
      <c r="T862" s="36"/>
      <c r="U862" s="4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G862" s="36"/>
    </row>
    <row r="863" spans="2:33" ht="24.75" customHeight="1">
      <c r="B863" s="33"/>
      <c r="C863" s="33"/>
      <c r="D863" s="33"/>
      <c r="E863" s="33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46"/>
      <c r="S863" s="36"/>
      <c r="T863" s="36"/>
      <c r="U863" s="4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G863" s="36"/>
    </row>
    <row r="864" spans="2:33" ht="24.75" customHeight="1">
      <c r="B864" s="33"/>
      <c r="C864" s="33"/>
      <c r="D864" s="33"/>
      <c r="E864" s="33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46"/>
      <c r="S864" s="36"/>
      <c r="T864" s="36"/>
      <c r="U864" s="4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G864" s="36"/>
    </row>
    <row r="865" spans="2:33" ht="24.75" customHeight="1">
      <c r="B865" s="33"/>
      <c r="C865" s="33"/>
      <c r="D865" s="33"/>
      <c r="E865" s="33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46"/>
      <c r="S865" s="36"/>
      <c r="T865" s="36"/>
      <c r="U865" s="4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G865" s="36"/>
    </row>
    <row r="866" spans="2:33" ht="24.75" customHeight="1">
      <c r="B866" s="33"/>
      <c r="C866" s="33"/>
      <c r="D866" s="33"/>
      <c r="E866" s="33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46"/>
      <c r="S866" s="36"/>
      <c r="T866" s="36"/>
      <c r="U866" s="4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G866" s="36"/>
    </row>
    <row r="867" spans="2:33" ht="24.75" customHeight="1">
      <c r="B867" s="33"/>
      <c r="C867" s="33"/>
      <c r="D867" s="33"/>
      <c r="E867" s="33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46"/>
      <c r="S867" s="36"/>
      <c r="T867" s="36"/>
      <c r="U867" s="4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G867" s="36"/>
    </row>
    <row r="868" spans="2:33" ht="24.75" customHeight="1">
      <c r="B868" s="33"/>
      <c r="C868" s="33"/>
      <c r="D868" s="33"/>
      <c r="E868" s="33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46"/>
      <c r="S868" s="36"/>
      <c r="T868" s="36"/>
      <c r="U868" s="4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G868" s="36"/>
    </row>
    <row r="869" spans="2:33" ht="24.75" customHeight="1">
      <c r="B869" s="33"/>
      <c r="C869" s="33"/>
      <c r="D869" s="33"/>
      <c r="E869" s="33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46"/>
      <c r="S869" s="36"/>
      <c r="T869" s="36"/>
      <c r="U869" s="4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G869" s="36"/>
    </row>
    <row r="870" spans="2:33" ht="24.75" customHeight="1">
      <c r="B870" s="33"/>
      <c r="C870" s="33"/>
      <c r="D870" s="33"/>
      <c r="E870" s="33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46"/>
      <c r="S870" s="36"/>
      <c r="T870" s="36"/>
      <c r="U870" s="4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G870" s="36"/>
    </row>
    <row r="871" spans="2:33" ht="24.75" customHeight="1">
      <c r="B871" s="33"/>
      <c r="C871" s="33"/>
      <c r="D871" s="33"/>
      <c r="E871" s="33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46"/>
      <c r="S871" s="36"/>
      <c r="T871" s="36"/>
      <c r="U871" s="4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G871" s="36"/>
    </row>
    <row r="872" spans="2:33" ht="24.75" customHeight="1">
      <c r="B872" s="33"/>
      <c r="C872" s="33"/>
      <c r="D872" s="33"/>
      <c r="E872" s="33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46"/>
      <c r="S872" s="36"/>
      <c r="T872" s="36"/>
      <c r="U872" s="4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G872" s="36"/>
    </row>
    <row r="873" spans="2:33" ht="24.75" customHeight="1">
      <c r="B873" s="33"/>
      <c r="C873" s="33"/>
      <c r="D873" s="33"/>
      <c r="E873" s="33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46"/>
      <c r="S873" s="36"/>
      <c r="T873" s="36"/>
      <c r="U873" s="4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G873" s="36"/>
    </row>
    <row r="874" spans="2:33" ht="24.75" customHeight="1">
      <c r="B874" s="33"/>
      <c r="C874" s="33"/>
      <c r="D874" s="33"/>
      <c r="E874" s="33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46"/>
      <c r="S874" s="36"/>
      <c r="T874" s="36"/>
      <c r="U874" s="4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G874" s="36"/>
    </row>
    <row r="875" spans="2:33" ht="24.75" customHeight="1">
      <c r="B875" s="33"/>
      <c r="C875" s="33"/>
      <c r="D875" s="33"/>
      <c r="E875" s="33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46"/>
      <c r="S875" s="36"/>
      <c r="T875" s="36"/>
      <c r="U875" s="4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G875" s="36"/>
    </row>
    <row r="876" spans="2:33" ht="24.75" customHeight="1">
      <c r="B876" s="33"/>
      <c r="C876" s="33"/>
      <c r="D876" s="33"/>
      <c r="E876" s="33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46"/>
      <c r="S876" s="36"/>
      <c r="T876" s="36"/>
      <c r="U876" s="4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G876" s="36"/>
    </row>
    <row r="877" spans="2:33" ht="24.75" customHeight="1">
      <c r="B877" s="33"/>
      <c r="C877" s="33"/>
      <c r="D877" s="33"/>
      <c r="E877" s="33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46"/>
      <c r="S877" s="36"/>
      <c r="T877" s="36"/>
      <c r="U877" s="4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G877" s="36"/>
    </row>
    <row r="878" spans="2:33" ht="24.75" customHeight="1">
      <c r="B878" s="33"/>
      <c r="C878" s="33"/>
      <c r="D878" s="33"/>
      <c r="E878" s="33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46"/>
      <c r="S878" s="36"/>
      <c r="T878" s="36"/>
      <c r="U878" s="4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G878" s="36"/>
    </row>
    <row r="879" spans="2:33" ht="24.75" customHeight="1">
      <c r="B879" s="33"/>
      <c r="C879" s="33"/>
      <c r="D879" s="33"/>
      <c r="E879" s="33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46"/>
      <c r="S879" s="36"/>
      <c r="T879" s="36"/>
      <c r="U879" s="4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G879" s="36"/>
    </row>
    <row r="880" spans="2:33" ht="24.75" customHeight="1">
      <c r="B880" s="33"/>
      <c r="C880" s="33"/>
      <c r="D880" s="33"/>
      <c r="E880" s="33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46"/>
      <c r="S880" s="36"/>
      <c r="T880" s="36"/>
      <c r="U880" s="4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G880" s="36"/>
    </row>
    <row r="881" spans="2:33" ht="24.75" customHeight="1">
      <c r="B881" s="33"/>
      <c r="C881" s="33"/>
      <c r="D881" s="33"/>
      <c r="E881" s="33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46"/>
      <c r="S881" s="36"/>
      <c r="T881" s="36"/>
      <c r="U881" s="4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G881" s="36"/>
    </row>
    <row r="882" spans="2:33" ht="24.75" customHeight="1">
      <c r="B882" s="33"/>
      <c r="C882" s="33"/>
      <c r="D882" s="33"/>
      <c r="E882" s="33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46"/>
      <c r="S882" s="36"/>
      <c r="T882" s="36"/>
      <c r="U882" s="4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G882" s="36"/>
    </row>
    <row r="883" spans="2:33" ht="24.75" customHeight="1">
      <c r="B883" s="33"/>
      <c r="C883" s="33"/>
      <c r="D883" s="33"/>
      <c r="E883" s="33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46"/>
      <c r="S883" s="36"/>
      <c r="T883" s="36"/>
      <c r="U883" s="4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G883" s="36"/>
    </row>
    <row r="884" spans="2:33" ht="24.75" customHeight="1">
      <c r="B884" s="33"/>
      <c r="C884" s="33"/>
      <c r="D884" s="33"/>
      <c r="E884" s="33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46"/>
      <c r="S884" s="36"/>
      <c r="T884" s="36"/>
      <c r="U884" s="4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G884" s="36"/>
    </row>
    <row r="885" spans="2:33" ht="24.75" customHeight="1">
      <c r="B885" s="33"/>
      <c r="C885" s="33"/>
      <c r="D885" s="33"/>
      <c r="E885" s="33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46"/>
      <c r="S885" s="36"/>
      <c r="T885" s="36"/>
      <c r="U885" s="4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G885" s="36"/>
    </row>
    <row r="886" spans="2:33" ht="24.75" customHeight="1">
      <c r="B886" s="33"/>
      <c r="C886" s="33"/>
      <c r="D886" s="33"/>
      <c r="E886" s="33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46"/>
      <c r="S886" s="36"/>
      <c r="T886" s="36"/>
      <c r="U886" s="4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G886" s="36"/>
    </row>
    <row r="887" spans="2:33" ht="24.75" customHeight="1">
      <c r="B887" s="33"/>
      <c r="C887" s="33"/>
      <c r="D887" s="33"/>
      <c r="E887" s="33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46"/>
      <c r="S887" s="36"/>
      <c r="T887" s="36"/>
      <c r="U887" s="4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G887" s="36"/>
    </row>
    <row r="888" spans="2:33" ht="24.75" customHeight="1">
      <c r="B888" s="33"/>
      <c r="C888" s="33"/>
      <c r="D888" s="33"/>
      <c r="E888" s="33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46"/>
      <c r="S888" s="36"/>
      <c r="T888" s="36"/>
      <c r="U888" s="4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G888" s="36"/>
    </row>
    <row r="889" spans="2:33" ht="24.75" customHeight="1">
      <c r="B889" s="33"/>
      <c r="C889" s="33"/>
      <c r="D889" s="33"/>
      <c r="E889" s="33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46"/>
      <c r="S889" s="36"/>
      <c r="T889" s="36"/>
      <c r="U889" s="4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G889" s="36"/>
    </row>
    <row r="890" spans="2:33" ht="24.75" customHeight="1">
      <c r="B890" s="33"/>
      <c r="C890" s="33"/>
      <c r="D890" s="33"/>
      <c r="E890" s="33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46"/>
      <c r="S890" s="36"/>
      <c r="T890" s="36"/>
      <c r="U890" s="4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G890" s="36"/>
    </row>
    <row r="891" spans="2:33" ht="24.75" customHeight="1">
      <c r="B891" s="33"/>
      <c r="C891" s="33"/>
      <c r="D891" s="33"/>
      <c r="E891" s="33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46"/>
      <c r="S891" s="36"/>
      <c r="T891" s="36"/>
      <c r="U891" s="4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G891" s="36"/>
    </row>
    <row r="892" spans="2:33" ht="24.75" customHeight="1">
      <c r="B892" s="33"/>
      <c r="C892" s="33"/>
      <c r="D892" s="33"/>
      <c r="E892" s="33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46"/>
      <c r="S892" s="36"/>
      <c r="T892" s="36"/>
      <c r="U892" s="4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G892" s="36"/>
    </row>
    <row r="893" spans="2:33" ht="24.75" customHeight="1">
      <c r="B893" s="33"/>
      <c r="C893" s="33"/>
      <c r="D893" s="33"/>
      <c r="E893" s="33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46"/>
      <c r="S893" s="36"/>
      <c r="T893" s="36"/>
      <c r="U893" s="4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G893" s="36"/>
    </row>
    <row r="894" spans="2:33" ht="24.75" customHeight="1">
      <c r="B894" s="33"/>
      <c r="C894" s="33"/>
      <c r="D894" s="33"/>
      <c r="E894" s="33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46"/>
      <c r="S894" s="36"/>
      <c r="T894" s="36"/>
      <c r="U894" s="4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G894" s="36"/>
    </row>
    <row r="895" spans="2:33" ht="24.75" customHeight="1">
      <c r="B895" s="33"/>
      <c r="C895" s="33"/>
      <c r="D895" s="33"/>
      <c r="E895" s="33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46"/>
      <c r="S895" s="36"/>
      <c r="T895" s="36"/>
      <c r="U895" s="4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G895" s="36"/>
    </row>
    <row r="896" spans="2:33" ht="24.75" customHeight="1">
      <c r="B896" s="33"/>
      <c r="C896" s="33"/>
      <c r="D896" s="33"/>
      <c r="E896" s="33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46"/>
      <c r="S896" s="36"/>
      <c r="T896" s="36"/>
      <c r="U896" s="4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G896" s="36"/>
    </row>
    <row r="897" spans="2:33" ht="24.75" customHeight="1">
      <c r="B897" s="33"/>
      <c r="C897" s="33"/>
      <c r="D897" s="33"/>
      <c r="E897" s="33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46"/>
      <c r="S897" s="36"/>
      <c r="T897" s="36"/>
      <c r="U897" s="4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G897" s="36"/>
    </row>
    <row r="898" spans="2:33" ht="24.75" customHeight="1">
      <c r="B898" s="33"/>
      <c r="C898" s="33"/>
      <c r="D898" s="33"/>
      <c r="E898" s="33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46"/>
      <c r="S898" s="36"/>
      <c r="T898" s="36"/>
      <c r="U898" s="4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G898" s="36"/>
    </row>
    <row r="899" spans="2:33" ht="24.75" customHeight="1">
      <c r="B899" s="33"/>
      <c r="C899" s="33"/>
      <c r="D899" s="33"/>
      <c r="E899" s="33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46"/>
      <c r="S899" s="36"/>
      <c r="T899" s="36"/>
      <c r="U899" s="4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G899" s="36"/>
    </row>
    <row r="900" spans="2:33" ht="24.75" customHeight="1">
      <c r="B900" s="33"/>
      <c r="C900" s="33"/>
      <c r="D900" s="33"/>
      <c r="E900" s="33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46"/>
      <c r="S900" s="36"/>
      <c r="T900" s="36"/>
      <c r="U900" s="4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G900" s="36"/>
    </row>
    <row r="901" spans="2:33" ht="24.75" customHeight="1">
      <c r="B901" s="33"/>
      <c r="C901" s="33"/>
      <c r="D901" s="33"/>
      <c r="E901" s="33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46"/>
      <c r="S901" s="36"/>
      <c r="T901" s="36"/>
      <c r="U901" s="4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G901" s="36"/>
    </row>
    <row r="902" spans="2:33" ht="24.75" customHeight="1">
      <c r="B902" s="33"/>
      <c r="C902" s="33"/>
      <c r="D902" s="33"/>
      <c r="E902" s="33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46"/>
      <c r="S902" s="36"/>
      <c r="T902" s="36"/>
      <c r="U902" s="4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G902" s="36"/>
    </row>
    <row r="903" spans="2:33" ht="24.75" customHeight="1">
      <c r="B903" s="33"/>
      <c r="C903" s="33"/>
      <c r="D903" s="33"/>
      <c r="E903" s="33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46"/>
      <c r="S903" s="36"/>
      <c r="T903" s="36"/>
      <c r="U903" s="4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G903" s="36"/>
    </row>
    <row r="904" spans="2:33" ht="24.75" customHeight="1">
      <c r="B904" s="33"/>
      <c r="C904" s="33"/>
      <c r="D904" s="33"/>
      <c r="E904" s="33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46"/>
      <c r="S904" s="36"/>
      <c r="T904" s="36"/>
      <c r="U904" s="4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G904" s="36"/>
    </row>
    <row r="905" spans="2:33" ht="24.75" customHeight="1">
      <c r="B905" s="33"/>
      <c r="C905" s="33"/>
      <c r="D905" s="33"/>
      <c r="E905" s="33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46"/>
      <c r="S905" s="36"/>
      <c r="T905" s="36"/>
      <c r="U905" s="4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G905" s="36"/>
    </row>
    <row r="906" spans="2:33" ht="24.75" customHeight="1">
      <c r="B906" s="33"/>
      <c r="C906" s="33"/>
      <c r="D906" s="33"/>
      <c r="E906" s="33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46"/>
      <c r="S906" s="36"/>
      <c r="T906" s="36"/>
      <c r="U906" s="4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G906" s="36"/>
    </row>
    <row r="907" spans="2:33" ht="24.75" customHeight="1">
      <c r="B907" s="33"/>
      <c r="C907" s="33"/>
      <c r="D907" s="33"/>
      <c r="E907" s="33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46"/>
      <c r="S907" s="36"/>
      <c r="T907" s="36"/>
      <c r="U907" s="4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G907" s="36"/>
    </row>
    <row r="908" spans="2:33" ht="24.75" customHeight="1">
      <c r="B908" s="33"/>
      <c r="C908" s="33"/>
      <c r="D908" s="33"/>
      <c r="E908" s="33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46"/>
      <c r="S908" s="36"/>
      <c r="T908" s="36"/>
      <c r="U908" s="4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G908" s="36"/>
    </row>
    <row r="909" spans="2:33" ht="24.75" customHeight="1">
      <c r="B909" s="33"/>
      <c r="C909" s="33"/>
      <c r="D909" s="33"/>
      <c r="E909" s="33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46"/>
      <c r="S909" s="36"/>
      <c r="T909" s="36"/>
      <c r="U909" s="4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G909" s="36"/>
    </row>
    <row r="910" spans="2:33" ht="24.75" customHeight="1">
      <c r="B910" s="33"/>
      <c r="C910" s="33"/>
      <c r="D910" s="33"/>
      <c r="E910" s="33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46"/>
      <c r="S910" s="36"/>
      <c r="T910" s="36"/>
      <c r="U910" s="4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G910" s="36"/>
    </row>
    <row r="911" spans="2:33" ht="24.75" customHeight="1">
      <c r="B911" s="33"/>
      <c r="C911" s="33"/>
      <c r="D911" s="33"/>
      <c r="E911" s="33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46"/>
      <c r="S911" s="36"/>
      <c r="T911" s="36"/>
      <c r="U911" s="4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G911" s="36"/>
    </row>
    <row r="912" spans="2:33" ht="24.75" customHeight="1">
      <c r="B912" s="33"/>
      <c r="C912" s="33"/>
      <c r="D912" s="33"/>
      <c r="E912" s="33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46"/>
      <c r="S912" s="36"/>
      <c r="T912" s="36"/>
      <c r="U912" s="4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G912" s="36"/>
    </row>
    <row r="913" spans="2:33" ht="24.75" customHeight="1">
      <c r="B913" s="33"/>
      <c r="C913" s="33"/>
      <c r="D913" s="33"/>
      <c r="E913" s="33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46"/>
      <c r="S913" s="36"/>
      <c r="T913" s="36"/>
      <c r="U913" s="4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G913" s="36"/>
    </row>
    <row r="914" spans="2:33" ht="24.75" customHeight="1">
      <c r="B914" s="33"/>
      <c r="C914" s="33"/>
      <c r="D914" s="33"/>
      <c r="E914" s="33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46"/>
      <c r="S914" s="36"/>
      <c r="T914" s="36"/>
      <c r="U914" s="4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G914" s="36"/>
    </row>
    <row r="915" spans="2:33" ht="24.75" customHeight="1">
      <c r="B915" s="33"/>
      <c r="C915" s="33"/>
      <c r="D915" s="33"/>
      <c r="E915" s="33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46"/>
      <c r="S915" s="36"/>
      <c r="T915" s="36"/>
      <c r="U915" s="4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G915" s="36"/>
    </row>
    <row r="916" spans="2:33" ht="24.75" customHeight="1">
      <c r="B916" s="33"/>
      <c r="C916" s="33"/>
      <c r="D916" s="33"/>
      <c r="E916" s="33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46"/>
      <c r="S916" s="36"/>
      <c r="T916" s="36"/>
      <c r="U916" s="4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G916" s="36"/>
    </row>
    <row r="917" spans="2:33" ht="24.75" customHeight="1">
      <c r="B917" s="33"/>
      <c r="C917" s="33"/>
      <c r="D917" s="33"/>
      <c r="E917" s="33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46"/>
      <c r="S917" s="36"/>
      <c r="T917" s="36"/>
      <c r="U917" s="4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G917" s="36"/>
    </row>
    <row r="918" spans="2:33" ht="24.75" customHeight="1">
      <c r="B918" s="33"/>
      <c r="C918" s="33"/>
      <c r="D918" s="33"/>
      <c r="E918" s="33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46"/>
      <c r="S918" s="36"/>
      <c r="T918" s="36"/>
      <c r="U918" s="4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G918" s="36"/>
    </row>
    <row r="919" spans="2:33" ht="24.75" customHeight="1">
      <c r="B919" s="33"/>
      <c r="C919" s="33"/>
      <c r="D919" s="33"/>
      <c r="E919" s="33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46"/>
      <c r="S919" s="36"/>
      <c r="T919" s="36"/>
      <c r="U919" s="4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G919" s="36"/>
    </row>
    <row r="920" spans="2:33" ht="24.75" customHeight="1">
      <c r="B920" s="33"/>
      <c r="C920" s="33"/>
      <c r="D920" s="33"/>
      <c r="E920" s="33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46"/>
      <c r="S920" s="36"/>
      <c r="T920" s="36"/>
      <c r="U920" s="4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G920" s="36"/>
    </row>
    <row r="921" spans="2:33" ht="24.75" customHeight="1">
      <c r="B921" s="33"/>
      <c r="C921" s="33"/>
      <c r="D921" s="33"/>
      <c r="E921" s="33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46"/>
      <c r="S921" s="36"/>
      <c r="T921" s="36"/>
      <c r="U921" s="4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G921" s="36"/>
    </row>
    <row r="922" spans="2:33" ht="24.75" customHeight="1">
      <c r="B922" s="33"/>
      <c r="C922" s="33"/>
      <c r="D922" s="33"/>
      <c r="E922" s="33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46"/>
      <c r="S922" s="36"/>
      <c r="T922" s="36"/>
      <c r="U922" s="4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G922" s="36"/>
    </row>
    <row r="923" spans="2:33" ht="24.75" customHeight="1">
      <c r="B923" s="33"/>
      <c r="C923" s="33"/>
      <c r="D923" s="33"/>
      <c r="E923" s="33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46"/>
      <c r="S923" s="36"/>
      <c r="T923" s="36"/>
      <c r="U923" s="4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G923" s="36"/>
    </row>
    <row r="924" spans="2:33" ht="24.75" customHeight="1">
      <c r="B924" s="33"/>
      <c r="C924" s="33"/>
      <c r="D924" s="33"/>
      <c r="E924" s="33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46"/>
      <c r="S924" s="36"/>
      <c r="T924" s="36"/>
      <c r="U924" s="4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G924" s="36"/>
    </row>
    <row r="925" spans="2:33" ht="24.75" customHeight="1">
      <c r="B925" s="33"/>
      <c r="C925" s="33"/>
      <c r="D925" s="33"/>
      <c r="E925" s="33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46"/>
      <c r="S925" s="36"/>
      <c r="T925" s="36"/>
      <c r="U925" s="4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G925" s="36"/>
    </row>
    <row r="926" spans="2:33" ht="24.75" customHeight="1">
      <c r="B926" s="33"/>
      <c r="C926" s="33"/>
      <c r="D926" s="33"/>
      <c r="E926" s="33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46"/>
      <c r="S926" s="36"/>
      <c r="T926" s="36"/>
      <c r="U926" s="4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G926" s="36"/>
    </row>
    <row r="927" spans="2:33" ht="24.75" customHeight="1">
      <c r="B927" s="33"/>
      <c r="C927" s="33"/>
      <c r="D927" s="33"/>
      <c r="E927" s="33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46"/>
      <c r="S927" s="36"/>
      <c r="T927" s="36"/>
      <c r="U927" s="4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G927" s="36"/>
    </row>
    <row r="928" spans="2:33" ht="24.75" customHeight="1">
      <c r="B928" s="33"/>
      <c r="C928" s="33"/>
      <c r="D928" s="33"/>
      <c r="E928" s="33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46"/>
      <c r="S928" s="36"/>
      <c r="T928" s="36"/>
      <c r="U928" s="4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G928" s="36"/>
    </row>
    <row r="929" spans="2:33" ht="24.75" customHeight="1">
      <c r="B929" s="33"/>
      <c r="C929" s="33"/>
      <c r="D929" s="33"/>
      <c r="E929" s="33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46"/>
      <c r="S929" s="36"/>
      <c r="T929" s="36"/>
      <c r="U929" s="4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G929" s="36"/>
    </row>
    <row r="930" spans="2:33" ht="24.75" customHeight="1">
      <c r="B930" s="33"/>
      <c r="C930" s="33"/>
      <c r="D930" s="33"/>
      <c r="E930" s="33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46"/>
      <c r="S930" s="36"/>
      <c r="T930" s="36"/>
      <c r="U930" s="4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G930" s="36"/>
    </row>
    <row r="931" spans="2:33" ht="24.75" customHeight="1">
      <c r="B931" s="33"/>
      <c r="C931" s="33"/>
      <c r="D931" s="33"/>
      <c r="E931" s="33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46"/>
      <c r="S931" s="36"/>
      <c r="T931" s="36"/>
      <c r="U931" s="4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G931" s="36"/>
    </row>
    <row r="932" spans="2:33" ht="24.75" customHeight="1">
      <c r="B932" s="33"/>
      <c r="C932" s="33"/>
      <c r="D932" s="33"/>
      <c r="E932" s="33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46"/>
      <c r="S932" s="36"/>
      <c r="T932" s="36"/>
      <c r="U932" s="4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G932" s="36"/>
    </row>
    <row r="933" spans="2:33" ht="24.75" customHeight="1">
      <c r="B933" s="33"/>
      <c r="C933" s="33"/>
      <c r="D933" s="33"/>
      <c r="E933" s="33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46"/>
      <c r="S933" s="36"/>
      <c r="T933" s="36"/>
      <c r="U933" s="4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G933" s="36"/>
    </row>
    <row r="934" spans="2:33" ht="24.75" customHeight="1">
      <c r="B934" s="33"/>
      <c r="C934" s="33"/>
      <c r="D934" s="33"/>
      <c r="E934" s="33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46"/>
      <c r="S934" s="36"/>
      <c r="T934" s="36"/>
      <c r="U934" s="4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G934" s="36"/>
    </row>
    <row r="935" spans="2:33" ht="24.75" customHeight="1">
      <c r="B935" s="33"/>
      <c r="C935" s="33"/>
      <c r="D935" s="33"/>
      <c r="E935" s="33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46"/>
      <c r="S935" s="36"/>
      <c r="T935" s="36"/>
      <c r="U935" s="4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G935" s="36"/>
    </row>
    <row r="936" spans="2:33" ht="24.75" customHeight="1">
      <c r="B936" s="33"/>
      <c r="C936" s="33"/>
      <c r="D936" s="33"/>
      <c r="E936" s="33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46"/>
      <c r="S936" s="36"/>
      <c r="T936" s="36"/>
      <c r="U936" s="4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G936" s="36"/>
    </row>
    <row r="937" spans="2:33" ht="24.75" customHeight="1">
      <c r="B937" s="33"/>
      <c r="C937" s="33"/>
      <c r="D937" s="33"/>
      <c r="E937" s="33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46"/>
      <c r="S937" s="36"/>
      <c r="T937" s="36"/>
      <c r="U937" s="4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G937" s="36"/>
    </row>
    <row r="938" spans="2:33" ht="24.75" customHeight="1">
      <c r="B938" s="33"/>
      <c r="C938" s="33"/>
      <c r="D938" s="33"/>
      <c r="E938" s="33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46"/>
      <c r="S938" s="36"/>
      <c r="T938" s="36"/>
      <c r="U938" s="4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G938" s="36"/>
    </row>
    <row r="939" spans="2:33" ht="24.75" customHeight="1">
      <c r="B939" s="33"/>
      <c r="C939" s="33"/>
      <c r="D939" s="33"/>
      <c r="E939" s="33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46"/>
      <c r="S939" s="36"/>
      <c r="T939" s="36"/>
      <c r="U939" s="4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G939" s="36"/>
    </row>
    <row r="940" spans="2:33" ht="24.75" customHeight="1">
      <c r="B940" s="33"/>
      <c r="C940" s="33"/>
      <c r="D940" s="33"/>
      <c r="E940" s="33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46"/>
      <c r="S940" s="36"/>
      <c r="T940" s="36"/>
      <c r="U940" s="4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G940" s="36"/>
    </row>
    <row r="941" spans="2:33" ht="24.75" customHeight="1">
      <c r="B941" s="33"/>
      <c r="C941" s="33"/>
      <c r="D941" s="33"/>
      <c r="E941" s="33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46"/>
      <c r="S941" s="36"/>
      <c r="T941" s="36"/>
      <c r="U941" s="4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G941" s="36"/>
    </row>
    <row r="942" spans="2:33" ht="24.75" customHeight="1">
      <c r="B942" s="33"/>
      <c r="C942" s="33"/>
      <c r="D942" s="33"/>
      <c r="E942" s="33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46"/>
      <c r="S942" s="36"/>
      <c r="T942" s="36"/>
      <c r="U942" s="4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G942" s="36"/>
    </row>
    <row r="943" spans="2:33" ht="24.75" customHeight="1">
      <c r="B943" s="33"/>
      <c r="C943" s="33"/>
      <c r="D943" s="33"/>
      <c r="E943" s="33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46"/>
      <c r="S943" s="36"/>
      <c r="T943" s="36"/>
      <c r="U943" s="4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G943" s="36"/>
    </row>
    <row r="944" spans="2:33" ht="24.75" customHeight="1">
      <c r="B944" s="33"/>
      <c r="C944" s="33"/>
      <c r="D944" s="33"/>
      <c r="E944" s="33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46"/>
      <c r="S944" s="36"/>
      <c r="T944" s="36"/>
      <c r="U944" s="4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G944" s="36"/>
    </row>
    <row r="945" spans="2:33" ht="24.75" customHeight="1">
      <c r="B945" s="33"/>
      <c r="C945" s="33"/>
      <c r="D945" s="33"/>
      <c r="E945" s="33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46"/>
      <c r="S945" s="36"/>
      <c r="T945" s="36"/>
      <c r="U945" s="4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G945" s="36"/>
    </row>
    <row r="946" spans="2:33" ht="24.75" customHeight="1">
      <c r="B946" s="33"/>
      <c r="C946" s="33"/>
      <c r="D946" s="33"/>
      <c r="E946" s="33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46"/>
      <c r="S946" s="36"/>
      <c r="T946" s="36"/>
      <c r="U946" s="4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G946" s="36"/>
    </row>
    <row r="947" spans="2:33" ht="24.75" customHeight="1">
      <c r="B947" s="33"/>
      <c r="C947" s="33"/>
      <c r="D947" s="33"/>
      <c r="E947" s="33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46"/>
      <c r="S947" s="36"/>
      <c r="T947" s="36"/>
      <c r="U947" s="4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G947" s="36"/>
    </row>
    <row r="948" spans="2:33" ht="24.75" customHeight="1">
      <c r="B948" s="33"/>
      <c r="C948" s="33"/>
      <c r="D948" s="33"/>
      <c r="E948" s="33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46"/>
      <c r="S948" s="36"/>
      <c r="T948" s="36"/>
      <c r="U948" s="4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G948" s="36"/>
    </row>
    <row r="949" spans="2:33" ht="24.75" customHeight="1">
      <c r="B949" s="33"/>
      <c r="C949" s="33"/>
      <c r="D949" s="33"/>
      <c r="E949" s="33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46"/>
      <c r="S949" s="36"/>
      <c r="T949" s="36"/>
      <c r="U949" s="4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G949" s="36"/>
    </row>
    <row r="950" spans="2:33" ht="24.75" customHeight="1">
      <c r="B950" s="33"/>
      <c r="C950" s="33"/>
      <c r="D950" s="33"/>
      <c r="E950" s="33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46"/>
      <c r="S950" s="36"/>
      <c r="T950" s="36"/>
      <c r="U950" s="4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G950" s="36"/>
    </row>
    <row r="951" spans="2:33" ht="24.75" customHeight="1">
      <c r="B951" s="33"/>
      <c r="C951" s="33"/>
      <c r="D951" s="33"/>
      <c r="E951" s="33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46"/>
      <c r="S951" s="36"/>
      <c r="T951" s="36"/>
      <c r="U951" s="4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G951" s="36"/>
    </row>
    <row r="952" spans="2:33" ht="24.75" customHeight="1">
      <c r="B952" s="33"/>
      <c r="C952" s="33"/>
      <c r="D952" s="33"/>
      <c r="E952" s="33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46"/>
      <c r="S952" s="36"/>
      <c r="T952" s="36"/>
      <c r="U952" s="4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G952" s="36"/>
    </row>
    <row r="953" spans="2:33" ht="24.75" customHeight="1">
      <c r="B953" s="33"/>
      <c r="C953" s="33"/>
      <c r="D953" s="33"/>
      <c r="E953" s="33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46"/>
      <c r="S953" s="36"/>
      <c r="T953" s="36"/>
      <c r="U953" s="4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G953" s="36"/>
    </row>
    <row r="954" spans="2:33" ht="24.75" customHeight="1">
      <c r="B954" s="33"/>
      <c r="C954" s="33"/>
      <c r="D954" s="33"/>
      <c r="E954" s="33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46"/>
      <c r="S954" s="36"/>
      <c r="T954" s="36"/>
      <c r="U954" s="4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G954" s="36"/>
    </row>
    <row r="955" spans="2:33" ht="24.75" customHeight="1">
      <c r="B955" s="33"/>
      <c r="C955" s="33"/>
      <c r="D955" s="33"/>
      <c r="E955" s="33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46"/>
      <c r="S955" s="36"/>
      <c r="T955" s="36"/>
      <c r="U955" s="4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G955" s="36"/>
    </row>
    <row r="956" spans="2:33" ht="24.75" customHeight="1">
      <c r="B956" s="33"/>
      <c r="C956" s="33"/>
      <c r="D956" s="33"/>
      <c r="E956" s="33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46"/>
      <c r="S956" s="36"/>
      <c r="T956" s="36"/>
      <c r="U956" s="4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G956" s="36"/>
    </row>
    <row r="957" spans="2:33" ht="24.75" customHeight="1">
      <c r="B957" s="33"/>
      <c r="C957" s="33"/>
      <c r="D957" s="33"/>
      <c r="E957" s="33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46"/>
      <c r="S957" s="36"/>
      <c r="T957" s="36"/>
      <c r="U957" s="4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G957" s="36"/>
    </row>
    <row r="958" spans="2:33" ht="24.75" customHeight="1">
      <c r="B958" s="33"/>
      <c r="C958" s="33"/>
      <c r="D958" s="33"/>
      <c r="E958" s="33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46"/>
      <c r="S958" s="36"/>
      <c r="T958" s="36"/>
      <c r="U958" s="4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G958" s="36"/>
    </row>
    <row r="959" spans="2:33" ht="24.75" customHeight="1">
      <c r="B959" s="33"/>
      <c r="C959" s="33"/>
      <c r="D959" s="33"/>
      <c r="E959" s="33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46"/>
      <c r="S959" s="36"/>
      <c r="T959" s="36"/>
      <c r="U959" s="4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G959" s="36"/>
    </row>
    <row r="960" spans="2:33" ht="24.75" customHeight="1">
      <c r="B960" s="33"/>
      <c r="C960" s="33"/>
      <c r="D960" s="33"/>
      <c r="E960" s="33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46"/>
      <c r="S960" s="36"/>
      <c r="T960" s="36"/>
      <c r="U960" s="4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G960" s="36"/>
    </row>
    <row r="961" spans="2:33" ht="24.75" customHeight="1">
      <c r="B961" s="33"/>
      <c r="C961" s="33"/>
      <c r="D961" s="33"/>
      <c r="E961" s="33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46"/>
      <c r="S961" s="36"/>
      <c r="T961" s="36"/>
      <c r="U961" s="4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G961" s="36"/>
    </row>
    <row r="962" spans="2:33" ht="24.75" customHeight="1">
      <c r="B962" s="33"/>
      <c r="C962" s="33"/>
      <c r="D962" s="33"/>
      <c r="E962" s="33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46"/>
      <c r="S962" s="36"/>
      <c r="T962" s="36"/>
      <c r="U962" s="4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G962" s="36"/>
    </row>
    <row r="963" spans="2:33" ht="24.75" customHeight="1">
      <c r="B963" s="33"/>
      <c r="C963" s="33"/>
      <c r="D963" s="33"/>
      <c r="E963" s="33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46"/>
      <c r="S963" s="36"/>
      <c r="T963" s="36"/>
      <c r="U963" s="4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G963" s="36"/>
    </row>
    <row r="964" spans="2:33" ht="24.75" customHeight="1">
      <c r="B964" s="33"/>
      <c r="C964" s="33"/>
      <c r="D964" s="33"/>
      <c r="E964" s="33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46"/>
      <c r="S964" s="36"/>
      <c r="T964" s="36"/>
      <c r="U964" s="4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G964" s="36"/>
    </row>
    <row r="965" spans="2:33" ht="24.75" customHeight="1">
      <c r="B965" s="33"/>
      <c r="C965" s="33"/>
      <c r="D965" s="33"/>
      <c r="E965" s="33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46"/>
      <c r="S965" s="36"/>
      <c r="T965" s="36"/>
      <c r="U965" s="4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G965" s="36"/>
    </row>
    <row r="966" spans="2:33" ht="24.75" customHeight="1">
      <c r="B966" s="33"/>
      <c r="C966" s="33"/>
      <c r="D966" s="33"/>
      <c r="E966" s="33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46"/>
      <c r="S966" s="36"/>
      <c r="T966" s="36"/>
      <c r="U966" s="4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G966" s="36"/>
    </row>
    <row r="967" spans="2:33" ht="24.75" customHeight="1">
      <c r="B967" s="33"/>
      <c r="C967" s="33"/>
      <c r="D967" s="33"/>
      <c r="E967" s="33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46"/>
      <c r="S967" s="36"/>
      <c r="T967" s="36"/>
      <c r="U967" s="4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G967" s="36"/>
    </row>
    <row r="968" spans="2:33" ht="24.75" customHeight="1">
      <c r="B968" s="33"/>
      <c r="C968" s="33"/>
      <c r="D968" s="33"/>
      <c r="E968" s="33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46"/>
      <c r="S968" s="36"/>
      <c r="T968" s="36"/>
      <c r="U968" s="4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G968" s="36"/>
    </row>
    <row r="969" spans="2:33" ht="24.75" customHeight="1">
      <c r="B969" s="33"/>
      <c r="C969" s="33"/>
      <c r="D969" s="33"/>
      <c r="E969" s="33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46"/>
      <c r="S969" s="36"/>
      <c r="T969" s="36"/>
      <c r="U969" s="4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G969" s="36"/>
    </row>
    <row r="970" spans="2:33" ht="24.75" customHeight="1">
      <c r="B970" s="33"/>
      <c r="C970" s="33"/>
      <c r="D970" s="33"/>
      <c r="E970" s="33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46"/>
      <c r="S970" s="36"/>
      <c r="T970" s="36"/>
      <c r="U970" s="4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G970" s="36"/>
    </row>
    <row r="971" spans="2:33" ht="24.75" customHeight="1">
      <c r="B971" s="33"/>
      <c r="C971" s="33"/>
      <c r="D971" s="33"/>
      <c r="E971" s="33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46"/>
      <c r="S971" s="36"/>
      <c r="T971" s="36"/>
      <c r="U971" s="4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G971" s="36"/>
    </row>
    <row r="972" spans="2:33" ht="24.75" customHeight="1">
      <c r="B972" s="33"/>
      <c r="C972" s="33"/>
      <c r="D972" s="33"/>
      <c r="E972" s="33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46"/>
      <c r="S972" s="36"/>
      <c r="T972" s="36"/>
      <c r="U972" s="4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G972" s="36"/>
    </row>
    <row r="973" spans="2:33" ht="24.75" customHeight="1">
      <c r="B973" s="33"/>
      <c r="C973" s="33"/>
      <c r="D973" s="33"/>
      <c r="E973" s="33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46"/>
      <c r="S973" s="36"/>
      <c r="T973" s="36"/>
      <c r="U973" s="4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G973" s="36"/>
    </row>
    <row r="974" spans="2:33" ht="24.75" customHeight="1">
      <c r="B974" s="33"/>
      <c r="C974" s="33"/>
      <c r="D974" s="33"/>
      <c r="E974" s="33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46"/>
      <c r="S974" s="36"/>
      <c r="T974" s="36"/>
      <c r="U974" s="4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G974" s="36"/>
    </row>
    <row r="975" spans="2:33" ht="24.75" customHeight="1">
      <c r="B975" s="33"/>
      <c r="C975" s="33"/>
      <c r="D975" s="33"/>
      <c r="E975" s="33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46"/>
      <c r="S975" s="36"/>
      <c r="T975" s="36"/>
      <c r="U975" s="4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G975" s="36"/>
    </row>
    <row r="976" spans="2:33" ht="24.75" customHeight="1">
      <c r="B976" s="33"/>
      <c r="C976" s="33"/>
      <c r="D976" s="33"/>
      <c r="E976" s="33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46"/>
      <c r="S976" s="36"/>
      <c r="T976" s="36"/>
      <c r="U976" s="4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G976" s="36"/>
    </row>
    <row r="977" spans="2:33" ht="24.75" customHeight="1">
      <c r="B977" s="33"/>
      <c r="C977" s="33"/>
      <c r="D977" s="33"/>
      <c r="E977" s="33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46"/>
      <c r="S977" s="36"/>
      <c r="T977" s="36"/>
      <c r="U977" s="4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G977" s="36"/>
    </row>
    <row r="978" spans="2:33" ht="24.75" customHeight="1">
      <c r="B978" s="33"/>
      <c r="C978" s="33"/>
      <c r="D978" s="33"/>
      <c r="E978" s="33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46"/>
      <c r="S978" s="36"/>
      <c r="T978" s="36"/>
      <c r="U978" s="4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G978" s="36"/>
    </row>
    <row r="979" spans="2:33" ht="24.75" customHeight="1">
      <c r="B979" s="33"/>
      <c r="C979" s="33"/>
      <c r="D979" s="33"/>
      <c r="E979" s="33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46"/>
      <c r="S979" s="36"/>
      <c r="T979" s="36"/>
      <c r="U979" s="4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G979" s="36"/>
    </row>
    <row r="980" spans="2:33" ht="24.75" customHeight="1">
      <c r="B980" s="33"/>
      <c r="C980" s="33"/>
      <c r="D980" s="33"/>
      <c r="E980" s="33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46"/>
      <c r="S980" s="36"/>
      <c r="T980" s="36"/>
      <c r="U980" s="4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G980" s="36"/>
    </row>
    <row r="981" spans="2:33" ht="24.75" customHeight="1">
      <c r="B981" s="33"/>
      <c r="C981" s="33"/>
      <c r="D981" s="33"/>
      <c r="E981" s="33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46"/>
      <c r="S981" s="36"/>
      <c r="T981" s="36"/>
      <c r="U981" s="4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G981" s="36"/>
    </row>
    <row r="982" spans="2:33" ht="24.75" customHeight="1">
      <c r="B982" s="33"/>
      <c r="C982" s="33"/>
      <c r="D982" s="33"/>
      <c r="E982" s="33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46"/>
      <c r="S982" s="36"/>
      <c r="T982" s="36"/>
      <c r="U982" s="4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G982" s="36"/>
    </row>
    <row r="983" spans="2:33" ht="24.75" customHeight="1">
      <c r="B983" s="33"/>
      <c r="C983" s="33"/>
      <c r="D983" s="33"/>
      <c r="E983" s="33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46"/>
      <c r="S983" s="36"/>
      <c r="T983" s="36"/>
      <c r="U983" s="4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G983" s="36"/>
    </row>
    <row r="984" spans="2:33" ht="24.75" customHeight="1">
      <c r="B984" s="33"/>
      <c r="C984" s="33"/>
      <c r="D984" s="33"/>
      <c r="E984" s="33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46"/>
      <c r="S984" s="36"/>
      <c r="T984" s="36"/>
      <c r="U984" s="4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G984" s="36"/>
    </row>
    <row r="985" spans="2:33" ht="24.75" customHeight="1">
      <c r="B985" s="33"/>
      <c r="C985" s="33"/>
      <c r="D985" s="33"/>
      <c r="E985" s="33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46"/>
      <c r="S985" s="36"/>
      <c r="T985" s="36"/>
      <c r="U985" s="4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G985" s="36"/>
    </row>
    <row r="986" spans="2:33" ht="24.75" customHeight="1">
      <c r="B986" s="33"/>
      <c r="C986" s="33"/>
      <c r="D986" s="33"/>
      <c r="E986" s="33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46"/>
      <c r="S986" s="36"/>
      <c r="T986" s="36"/>
      <c r="U986" s="4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G986" s="36"/>
    </row>
    <row r="987" spans="2:33" ht="24.75" customHeight="1">
      <c r="B987" s="33"/>
      <c r="C987" s="33"/>
      <c r="D987" s="33"/>
      <c r="E987" s="33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46"/>
      <c r="S987" s="36"/>
      <c r="T987" s="36"/>
      <c r="U987" s="4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G987" s="36"/>
    </row>
    <row r="988" spans="2:33" ht="24.75" customHeight="1">
      <c r="B988" s="33"/>
      <c r="C988" s="33"/>
      <c r="D988" s="33"/>
      <c r="E988" s="33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46"/>
      <c r="S988" s="36"/>
      <c r="T988" s="36"/>
      <c r="U988" s="4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G988" s="36"/>
    </row>
    <row r="989" spans="2:33" ht="24.75" customHeight="1">
      <c r="B989" s="33"/>
      <c r="C989" s="33"/>
      <c r="D989" s="33"/>
      <c r="E989" s="33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46"/>
      <c r="S989" s="36"/>
      <c r="T989" s="36"/>
      <c r="U989" s="4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G989" s="36"/>
    </row>
    <row r="990" spans="2:33" ht="24.75" customHeight="1">
      <c r="B990" s="33"/>
      <c r="C990" s="33"/>
      <c r="D990" s="33"/>
      <c r="E990" s="33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46"/>
      <c r="S990" s="36"/>
      <c r="T990" s="36"/>
      <c r="U990" s="4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G990" s="36"/>
    </row>
    <row r="991" spans="2:33" ht="24.75" customHeight="1">
      <c r="B991" s="33"/>
      <c r="C991" s="33"/>
      <c r="D991" s="33"/>
      <c r="E991" s="33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46"/>
      <c r="S991" s="36"/>
      <c r="T991" s="36"/>
      <c r="U991" s="4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G991" s="36"/>
    </row>
    <row r="992" spans="2:33" ht="24.75" customHeight="1">
      <c r="B992" s="33"/>
      <c r="C992" s="33"/>
      <c r="D992" s="33"/>
      <c r="E992" s="33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46"/>
      <c r="S992" s="36"/>
      <c r="T992" s="36"/>
      <c r="U992" s="4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G992" s="36"/>
    </row>
    <row r="993" spans="8:33" ht="24.75" customHeight="1"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46"/>
      <c r="S993" s="36"/>
      <c r="T993" s="36"/>
      <c r="U993" s="4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G993" s="36"/>
    </row>
    <row r="994" spans="8:33" ht="24.75" customHeight="1">
      <c r="I994" s="36"/>
      <c r="J994" s="36"/>
      <c r="K994" s="36"/>
      <c r="L994" s="36"/>
      <c r="M994" s="36"/>
      <c r="N994" s="36"/>
      <c r="O994" s="36"/>
      <c r="P994" s="36"/>
      <c r="Q994" s="36"/>
      <c r="R994" s="46"/>
      <c r="S994" s="36"/>
      <c r="T994" s="36"/>
      <c r="U994" s="4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G994" s="36"/>
    </row>
    <row r="995" spans="8:33" ht="24.75" customHeight="1">
      <c r="I995" s="36"/>
      <c r="J995" s="36"/>
      <c r="K995" s="36"/>
      <c r="L995" s="36"/>
      <c r="M995" s="36"/>
      <c r="N995" s="36"/>
      <c r="O995" s="36"/>
      <c r="P995" s="36"/>
      <c r="Q995" s="36"/>
      <c r="R995" s="46"/>
      <c r="S995" s="36"/>
      <c r="T995" s="36"/>
      <c r="U995" s="4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G995" s="36"/>
    </row>
    <row r="996" spans="8:33" ht="24.75" customHeight="1">
      <c r="I996" s="36"/>
      <c r="J996" s="36"/>
      <c r="K996" s="36"/>
      <c r="L996" s="36"/>
      <c r="M996" s="36"/>
      <c r="N996" s="36"/>
      <c r="O996" s="36"/>
      <c r="P996" s="36"/>
      <c r="Q996" s="36"/>
      <c r="R996" s="46"/>
      <c r="S996" s="36"/>
      <c r="T996" s="36"/>
      <c r="U996" s="4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G996" s="36"/>
    </row>
    <row r="997" spans="8:33" ht="24.75" customHeight="1">
      <c r="I997" s="36"/>
      <c r="J997" s="36"/>
      <c r="K997" s="36"/>
      <c r="L997" s="36"/>
      <c r="M997" s="36"/>
      <c r="N997" s="36"/>
      <c r="O997" s="36"/>
      <c r="P997" s="36"/>
      <c r="Q997" s="36"/>
      <c r="R997" s="46"/>
      <c r="S997" s="36"/>
      <c r="T997" s="36"/>
      <c r="U997" s="4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G997" s="36"/>
    </row>
    <row r="998" spans="8:33" ht="15" customHeight="1">
      <c r="I998" s="36"/>
      <c r="J998" s="36"/>
      <c r="K998" s="36"/>
      <c r="L998" s="36"/>
      <c r="M998" s="36"/>
      <c r="N998" s="36"/>
    </row>
    <row r="999" spans="8:33" ht="15" customHeight="1">
      <c r="M999" s="36"/>
      <c r="N999" s="36"/>
    </row>
  </sheetData>
  <sheetProtection algorithmName="SHA-512" hashValue="f92lxe6vnzMqdJMvtFt4jgLuKFs8ZXRM6Eg/Ttg90o5or6x9Yit+Gt/2jM0qLp82Iza012Vr8wfDbj8IwIRM5w==" saltValue="dh4zOWYfNa77u0XZtlUA7g==" spinCount="100000" sheet="1" scenarios="1" selectLockedCells="1" selectUnlockedCells="1"/>
  <mergeCells count="72">
    <mergeCell ref="B15:B16"/>
    <mergeCell ref="L15:M15"/>
    <mergeCell ref="L16:M16"/>
    <mergeCell ref="B9:H11"/>
    <mergeCell ref="M9:N9"/>
    <mergeCell ref="B13:N13"/>
    <mergeCell ref="B14:D14"/>
    <mergeCell ref="L14:M14"/>
    <mergeCell ref="L17:M17"/>
    <mergeCell ref="B19:N19"/>
    <mergeCell ref="B20:D20"/>
    <mergeCell ref="L20:M20"/>
    <mergeCell ref="B21:B23"/>
    <mergeCell ref="L21:M21"/>
    <mergeCell ref="L22:M22"/>
    <mergeCell ref="L23:M23"/>
    <mergeCell ref="L24:M24"/>
    <mergeCell ref="B26:N26"/>
    <mergeCell ref="B27:D27"/>
    <mergeCell ref="L27:M27"/>
    <mergeCell ref="B28:B30"/>
    <mergeCell ref="L28:M28"/>
    <mergeCell ref="L29:M29"/>
    <mergeCell ref="L30:M30"/>
    <mergeCell ref="L31:M31"/>
    <mergeCell ref="B33:N33"/>
    <mergeCell ref="B34:D34"/>
    <mergeCell ref="L34:M34"/>
    <mergeCell ref="B35:B37"/>
    <mergeCell ref="L35:M35"/>
    <mergeCell ref="L36:M36"/>
    <mergeCell ref="L37:M37"/>
    <mergeCell ref="N52:N53"/>
    <mergeCell ref="N54:N55"/>
    <mergeCell ref="N56:N57"/>
    <mergeCell ref="L38:M38"/>
    <mergeCell ref="Q44:V44"/>
    <mergeCell ref="M41:N41"/>
    <mergeCell ref="M42:N42"/>
    <mergeCell ref="K40:N40"/>
    <mergeCell ref="B61:D63"/>
    <mergeCell ref="B65:F65"/>
    <mergeCell ref="B66:F72"/>
    <mergeCell ref="C50:C51"/>
    <mergeCell ref="I52:M53"/>
    <mergeCell ref="I54:M55"/>
    <mergeCell ref="I56:M57"/>
    <mergeCell ref="B57:F59"/>
    <mergeCell ref="H65:K65"/>
    <mergeCell ref="H66:J66"/>
    <mergeCell ref="H67:J67"/>
    <mergeCell ref="H68:J68"/>
    <mergeCell ref="I59:M61"/>
    <mergeCell ref="B42:G42"/>
    <mergeCell ref="B44:B45"/>
    <mergeCell ref="B46:B47"/>
    <mergeCell ref="B48:B49"/>
    <mergeCell ref="B50:B51"/>
    <mergeCell ref="C44:C45"/>
    <mergeCell ref="C46:C47"/>
    <mergeCell ref="C48:C49"/>
    <mergeCell ref="M8:N8"/>
    <mergeCell ref="K5:K6"/>
    <mergeCell ref="L5:N6"/>
    <mergeCell ref="B2:D2"/>
    <mergeCell ref="B3:D3"/>
    <mergeCell ref="B4:D4"/>
    <mergeCell ref="F1:H6"/>
    <mergeCell ref="K2:N3"/>
    <mergeCell ref="K4:N4"/>
    <mergeCell ref="K1:N1"/>
    <mergeCell ref="B1:D1"/>
  </mergeCells>
  <dataValidations disablePrompts="1" count="1">
    <dataValidation imeMode="off" allowBlank="1" showInputMessage="1" showErrorMessage="1" sqref="I59:K59" xr:uid="{4891FFDE-1D97-BE41-81DC-7FB934463D9E}"/>
  </dataValidations>
  <hyperlinks>
    <hyperlink ref="L5:N6" r:id="rId1" display="accommodation@fjm.md" xr:uid="{794939FD-AC0D-8743-AABC-F092E6CAD408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D01EC-96C8-46DC-A319-5448932C04AC}">
  <dimension ref="A1:AG21"/>
  <sheetViews>
    <sheetView workbookViewId="0">
      <selection activeCell="H26" sqref="H26"/>
    </sheetView>
  </sheetViews>
  <sheetFormatPr defaultColWidth="0" defaultRowHeight="14.25"/>
  <cols>
    <col min="1" max="1" width="16.5" bestFit="1" customWidth="1"/>
    <col min="2" max="2" width="21.375" bestFit="1" customWidth="1"/>
    <col min="3" max="3" width="23.125" bestFit="1" customWidth="1"/>
    <col min="4" max="4" width="9" bestFit="1" customWidth="1"/>
    <col min="5" max="5" width="8.625" customWidth="1"/>
    <col min="6" max="6" width="17.375" bestFit="1" customWidth="1"/>
    <col min="7" max="7" width="14.625" bestFit="1" customWidth="1"/>
    <col min="8" max="8" width="27.625" bestFit="1" customWidth="1"/>
    <col min="9" max="12" width="8.625" customWidth="1"/>
    <col min="13" max="33" width="0" hidden="1" customWidth="1"/>
    <col min="34" max="16384" width="8.625" hidden="1"/>
  </cols>
  <sheetData>
    <row r="1" spans="1:14" ht="15">
      <c r="A1" s="6" t="s">
        <v>27</v>
      </c>
      <c r="B1" s="6" t="s">
        <v>48</v>
      </c>
      <c r="C1" s="6" t="s">
        <v>51</v>
      </c>
      <c r="D1" s="6" t="s">
        <v>47</v>
      </c>
      <c r="F1" s="91" t="s">
        <v>27</v>
      </c>
      <c r="G1" s="7" t="s">
        <v>106</v>
      </c>
      <c r="H1" s="7" t="s">
        <v>51</v>
      </c>
      <c r="I1" s="8" t="s">
        <v>47</v>
      </c>
      <c r="K1" t="s">
        <v>55</v>
      </c>
      <c r="N1" s="32"/>
    </row>
    <row r="2" spans="1:14">
      <c r="A2" s="1" t="s">
        <v>39</v>
      </c>
      <c r="B2" t="s">
        <v>31</v>
      </c>
      <c r="C2" t="str">
        <f>t[[#This Row],[Hotel]]&amp;"_"&amp;t[[#This Row],[Available rooms]]</f>
        <v>Bristol Central Park_Single</v>
      </c>
      <c r="D2" s="11">
        <v>185</v>
      </c>
      <c r="F2" s="92" t="s">
        <v>39</v>
      </c>
      <c r="G2" s="9" t="s">
        <v>52</v>
      </c>
      <c r="H2" s="9" t="s">
        <v>98</v>
      </c>
      <c r="I2" s="93">
        <v>35</v>
      </c>
      <c r="K2" t="s">
        <v>56</v>
      </c>
    </row>
    <row r="3" spans="1:14">
      <c r="A3" s="1" t="s">
        <v>39</v>
      </c>
      <c r="B3" t="s">
        <v>32</v>
      </c>
      <c r="C3" t="str">
        <f>t[[#This Row],[Hotel]]&amp;"_"&amp;t[[#This Row],[Available rooms]]</f>
        <v>Bristol Central Park_Double</v>
      </c>
      <c r="D3" s="11">
        <v>155</v>
      </c>
      <c r="F3" s="92" t="s">
        <v>39</v>
      </c>
      <c r="G3" s="9" t="s">
        <v>53</v>
      </c>
      <c r="H3" s="9" t="s">
        <v>99</v>
      </c>
      <c r="I3" s="93">
        <v>30</v>
      </c>
      <c r="K3" t="s">
        <v>61</v>
      </c>
    </row>
    <row r="4" spans="1:14">
      <c r="A4" s="1" t="s">
        <v>39</v>
      </c>
      <c r="B4" t="s">
        <v>33</v>
      </c>
      <c r="C4" t="str">
        <f>t[[#This Row],[Hotel]]&amp;"_"&amp;t[[#This Row],[Available rooms]]</f>
        <v>Bristol Central Park_Triple</v>
      </c>
      <c r="D4" s="11">
        <v>140</v>
      </c>
      <c r="F4" s="92" t="s">
        <v>41</v>
      </c>
      <c r="G4" s="9" t="s">
        <v>52</v>
      </c>
      <c r="H4" s="9" t="s">
        <v>100</v>
      </c>
      <c r="I4" s="93">
        <v>30</v>
      </c>
      <c r="K4" t="s">
        <v>62</v>
      </c>
    </row>
    <row r="5" spans="1:14">
      <c r="A5" s="1" t="s">
        <v>41</v>
      </c>
      <c r="B5" t="s">
        <v>31</v>
      </c>
      <c r="C5" t="str">
        <f>t[[#This Row],[Hotel]]&amp;"_"&amp;t[[#This Row],[Available rooms]]</f>
        <v>Institute Muncii_Single</v>
      </c>
      <c r="D5" s="11">
        <v>140</v>
      </c>
      <c r="F5" s="92" t="s">
        <v>41</v>
      </c>
      <c r="G5" s="9" t="s">
        <v>53</v>
      </c>
      <c r="H5" s="9" t="s">
        <v>101</v>
      </c>
      <c r="I5" s="93">
        <v>30</v>
      </c>
      <c r="K5" t="s">
        <v>63</v>
      </c>
    </row>
    <row r="6" spans="1:14">
      <c r="A6" s="1" t="s">
        <v>41</v>
      </c>
      <c r="B6" t="s">
        <v>32</v>
      </c>
      <c r="C6" t="str">
        <f>t[[#This Row],[Hotel]]&amp;"_"&amp;t[[#This Row],[Available rooms]]</f>
        <v>Institute Muncii_Double</v>
      </c>
      <c r="D6" s="11">
        <v>110</v>
      </c>
      <c r="F6" s="92" t="s">
        <v>37</v>
      </c>
      <c r="G6" s="9" t="s">
        <v>52</v>
      </c>
      <c r="H6" s="9" t="s">
        <v>102</v>
      </c>
      <c r="I6" s="93">
        <v>35</v>
      </c>
      <c r="K6" t="s">
        <v>64</v>
      </c>
    </row>
    <row r="7" spans="1:14">
      <c r="A7" s="1" t="s">
        <v>41</v>
      </c>
      <c r="B7" t="s">
        <v>33</v>
      </c>
      <c r="C7" t="str">
        <f>t[[#This Row],[Hotel]]&amp;"_"&amp;t[[#This Row],[Available rooms]]</f>
        <v>Institute Muncii_Triple</v>
      </c>
      <c r="D7" s="11">
        <v>95</v>
      </c>
      <c r="F7" s="92" t="s">
        <v>37</v>
      </c>
      <c r="G7" s="9" t="s">
        <v>53</v>
      </c>
      <c r="H7" s="9" t="s">
        <v>103</v>
      </c>
      <c r="I7" s="93">
        <v>30</v>
      </c>
      <c r="K7" t="s">
        <v>65</v>
      </c>
    </row>
    <row r="8" spans="1:14">
      <c r="A8" s="1" t="s">
        <v>37</v>
      </c>
      <c r="B8" t="s">
        <v>31</v>
      </c>
      <c r="C8" t="str">
        <f>t[[#This Row],[Hotel]]&amp;"_"&amp;t[[#This Row],[Available rooms]]</f>
        <v>Joly Alon Hotel _Single</v>
      </c>
      <c r="D8" s="11">
        <v>210</v>
      </c>
      <c r="F8" s="92" t="s">
        <v>29</v>
      </c>
      <c r="G8" s="9" t="s">
        <v>52</v>
      </c>
      <c r="H8" s="9" t="s">
        <v>104</v>
      </c>
      <c r="I8" s="93">
        <v>35</v>
      </c>
      <c r="K8" t="s">
        <v>66</v>
      </c>
    </row>
    <row r="9" spans="1:14">
      <c r="A9" s="1" t="s">
        <v>37</v>
      </c>
      <c r="B9" t="s">
        <v>32</v>
      </c>
      <c r="C9" t="str">
        <f>t[[#This Row],[Hotel]]&amp;"_"&amp;t[[#This Row],[Available rooms]]</f>
        <v>Joly Alon Hotel _Double</v>
      </c>
      <c r="D9" s="11">
        <v>180</v>
      </c>
      <c r="F9" s="94" t="s">
        <v>29</v>
      </c>
      <c r="G9" s="10" t="s">
        <v>53</v>
      </c>
      <c r="H9" s="10" t="s">
        <v>105</v>
      </c>
      <c r="I9" s="95">
        <v>30</v>
      </c>
      <c r="K9" t="s">
        <v>67</v>
      </c>
    </row>
    <row r="10" spans="1:14">
      <c r="A10" s="1" t="s">
        <v>37</v>
      </c>
      <c r="B10" t="s">
        <v>33</v>
      </c>
      <c r="C10" t="str">
        <f>t[[#This Row],[Hotel]]&amp;"_"&amp;t[[#This Row],[Available rooms]]</f>
        <v>Joly Alon Hotel _Triple</v>
      </c>
      <c r="D10" s="11">
        <v>165</v>
      </c>
      <c r="K10" t="s">
        <v>68</v>
      </c>
    </row>
    <row r="11" spans="1:14">
      <c r="A11" s="1" t="str">
        <f>Prices!A$3</f>
        <v>Mercure Chisinau</v>
      </c>
      <c r="B11" t="s">
        <v>31</v>
      </c>
      <c r="C11" t="str">
        <f>t[[#This Row],[Hotel]]&amp;"_"&amp;t[[#This Row],[Available rooms]]</f>
        <v>Mercure Chisinau_Single</v>
      </c>
      <c r="D11" s="3">
        <v>225</v>
      </c>
      <c r="K11" t="s">
        <v>16</v>
      </c>
    </row>
    <row r="12" spans="1:14">
      <c r="A12" s="1" t="str">
        <f>Prices!A$3</f>
        <v>Mercure Chisinau</v>
      </c>
      <c r="B12" t="s">
        <v>32</v>
      </c>
      <c r="C12" t="str">
        <f>t[[#This Row],[Hotel]]&amp;"_"&amp;t[[#This Row],[Available rooms]]</f>
        <v>Mercure Chisinau_Double</v>
      </c>
      <c r="D12" s="11">
        <v>195</v>
      </c>
      <c r="K12" t="s">
        <v>69</v>
      </c>
    </row>
    <row r="13" spans="1:14">
      <c r="K13" t="s">
        <v>70</v>
      </c>
    </row>
    <row r="14" spans="1:14">
      <c r="K14" t="s">
        <v>71</v>
      </c>
    </row>
    <row r="15" spans="1:14">
      <c r="K15" t="s">
        <v>72</v>
      </c>
    </row>
    <row r="16" spans="1:14">
      <c r="K16" t="s">
        <v>73</v>
      </c>
    </row>
    <row r="17" spans="11:11">
      <c r="K17" t="s">
        <v>23</v>
      </c>
    </row>
    <row r="18" spans="11:11">
      <c r="K18" t="s">
        <v>57</v>
      </c>
    </row>
    <row r="19" spans="11:11">
      <c r="K19" t="s">
        <v>58</v>
      </c>
    </row>
    <row r="20" spans="11:11">
      <c r="K20" t="s">
        <v>59</v>
      </c>
    </row>
    <row r="21" spans="11:11">
      <c r="K21" t="s">
        <v>60</v>
      </c>
    </row>
  </sheetData>
  <sheetProtection algorithmName="SHA-512" hashValue="sGqmKBQaqo6woy1DfL9kaahaOZTVy+JPpWP285LWsnkcdcmtA+7Mlcx+1sf2B9ZrMfSwj65Zbcs8bWIOlzo8Mg==" saltValue="otdvLy/mXsvQQY6tXOq4BA==" spinCount="100000" sheet="1" objects="1" scenarios="1"/>
  <phoneticPr fontId="8" type="noConversion"/>
  <dataValidations count="1">
    <dataValidation type="list" allowBlank="1" showInputMessage="1" showErrorMessage="1" sqref="E3 J3" xr:uid="{C39DA853-FBC0-46AC-8E6E-7052CA2A4663}">
      <formula1>Hotels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Prices</vt:lpstr>
      <vt:lpstr>Travel Information</vt:lpstr>
      <vt:lpstr>Accomodation</vt:lpstr>
      <vt:lpstr>Lunch</vt:lpstr>
      <vt:lpstr>Invoice</vt:lpstr>
      <vt:lpstr>BackOffice</vt:lpstr>
      <vt:lpstr>MealPrices</vt:lpstr>
      <vt:lpstr>RoomsPrices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Fontes</dc:creator>
  <cp:lastModifiedBy>User</cp:lastModifiedBy>
  <dcterms:created xsi:type="dcterms:W3CDTF">2025-08-26T10:03:16Z</dcterms:created>
  <dcterms:modified xsi:type="dcterms:W3CDTF">2025-08-29T12:36:45Z</dcterms:modified>
</cp:coreProperties>
</file>