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pero_kristic/Downloads/"/>
    </mc:Choice>
  </mc:AlternateContent>
  <xr:revisionPtr revIDLastSave="0" documentId="8_{C16D8917-4891-DD42-BB74-9F2CB55DC830}" xr6:coauthVersionLast="47" xr6:coauthVersionMax="47" xr10:uidLastSave="{00000000-0000-0000-0000-000000000000}"/>
  <bookViews>
    <workbookView xWindow="0" yWindow="600" windowWidth="31880" windowHeight="18180" activeTab="3" xr2:uid="{00000000-000D-0000-FFFF-FFFF00000000}"/>
  </bookViews>
  <sheets>
    <sheet name="Forms" sheetId="1" r:id="rId1"/>
    <sheet name="Meals" sheetId="4" r:id="rId2"/>
    <sheet name="Transfer" sheetId="3" r:id="rId3"/>
    <sheet name="Invoic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7" i="1"/>
  <c r="H68" i="1"/>
  <c r="H69" i="1"/>
  <c r="H70" i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9" i="3"/>
  <c r="L8" i="3"/>
  <c r="K8" i="3"/>
  <c r="I75" i="1"/>
  <c r="I74" i="1"/>
  <c r="W12" i="1"/>
  <c r="W13" i="1" s="1"/>
  <c r="W11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H65" i="1" s="1"/>
  <c r="G66" i="1"/>
  <c r="H66" i="1" s="1"/>
  <c r="G67" i="1"/>
  <c r="G68" i="1"/>
  <c r="G69" i="1"/>
  <c r="G70" i="1"/>
  <c r="G43" i="1"/>
  <c r="H43" i="1" s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H22" i="2"/>
  <c r="D17" i="2"/>
  <c r="D16" i="2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8" i="4"/>
  <c r="B8" i="3"/>
  <c r="L35" i="4" l="1"/>
  <c r="H19" i="2" s="1"/>
  <c r="K35" i="3"/>
  <c r="I43" i="1"/>
  <c r="C3" i="3" l="1"/>
  <c r="C4" i="3"/>
  <c r="I8" i="3"/>
  <c r="H8" i="3"/>
  <c r="G8" i="3"/>
  <c r="E8" i="3"/>
  <c r="D8" i="3"/>
  <c r="C8" i="3"/>
  <c r="A8" i="3"/>
  <c r="X8" i="1"/>
  <c r="I70" i="1"/>
  <c r="I69" i="1" l="1"/>
  <c r="I68" i="1"/>
  <c r="I53" i="1"/>
  <c r="I52" i="1"/>
  <c r="I65" i="1"/>
  <c r="I51" i="1"/>
  <c r="I67" i="1"/>
  <c r="I64" i="1"/>
  <c r="I50" i="1"/>
  <c r="I66" i="1"/>
  <c r="I63" i="1"/>
  <c r="H20" i="2"/>
  <c r="I73" i="1"/>
  <c r="I22" i="2" s="1"/>
  <c r="I24" i="2"/>
  <c r="I71" i="1" l="1"/>
  <c r="I46" i="1"/>
  <c r="I48" i="1"/>
  <c r="I55" i="1"/>
  <c r="I44" i="1"/>
  <c r="I62" i="1"/>
  <c r="I61" i="1"/>
  <c r="I56" i="1"/>
  <c r="I47" i="1"/>
  <c r="I45" i="1"/>
  <c r="I60" i="1"/>
  <c r="I59" i="1"/>
  <c r="I54" i="1"/>
  <c r="I58" i="1"/>
  <c r="I49" i="1"/>
  <c r="I57" i="1"/>
  <c r="X9" i="1" l="1"/>
  <c r="X10" i="1" s="1"/>
  <c r="X11" i="1" s="1"/>
  <c r="G15" i="2" l="1"/>
  <c r="H23" i="2"/>
  <c r="I23" i="2"/>
  <c r="I76" i="1" l="1"/>
  <c r="H18" i="2"/>
  <c r="E30" i="2" l="1"/>
  <c r="I25" i="2"/>
</calcChain>
</file>

<file path=xl/sharedStrings.xml><?xml version="1.0" encoding="utf-8"?>
<sst xmlns="http://schemas.openxmlformats.org/spreadsheetml/2006/main" count="169" uniqueCount="127">
  <si>
    <t>IMPORTANT: FILL UP THE GREY CELLS</t>
  </si>
  <si>
    <t>COUNTRY</t>
  </si>
  <si>
    <t>TEAM</t>
  </si>
  <si>
    <t>Choose you Coutry from the list. Choose NON EJU Federation(bottom of the list) if applicable</t>
  </si>
  <si>
    <t>ARRIVAL</t>
  </si>
  <si>
    <t>DEPARTURE</t>
  </si>
  <si>
    <t>Arrival Date</t>
  </si>
  <si>
    <t>Arrival Time</t>
  </si>
  <si>
    <t>Hour</t>
  </si>
  <si>
    <t>Minute</t>
  </si>
  <si>
    <t>Flight no.</t>
  </si>
  <si>
    <t>Departure date</t>
  </si>
  <si>
    <t>Departure time</t>
  </si>
  <si>
    <t>ACCOMODATION</t>
  </si>
  <si>
    <t>Arrival date</t>
  </si>
  <si>
    <t>Nights</t>
  </si>
  <si>
    <t>PP / Night</t>
  </si>
  <si>
    <t>TOTAL €</t>
  </si>
  <si>
    <t>ACCOMODATION TOTAL</t>
  </si>
  <si>
    <t>EJU ENTRY FEE</t>
  </si>
  <si>
    <t>No. Of Competitors</t>
  </si>
  <si>
    <t>EJU ENTRY FEE TOTAL</t>
  </si>
  <si>
    <t>TOTAL</t>
  </si>
  <si>
    <t>No. Of competitors</t>
  </si>
  <si>
    <t>TOTAL PAYMENT</t>
  </si>
  <si>
    <t>signature</t>
  </si>
  <si>
    <t>INVOICE no.:</t>
  </si>
  <si>
    <t>DATE:</t>
  </si>
  <si>
    <t>To: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</si>
  <si>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</si>
  <si>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</si>
  <si>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</si>
  <si>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</si>
  <si>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</si>
  <si>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</si>
  <si>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</si>
  <si>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</si>
  <si>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</si>
  <si>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</si>
  <si>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</si>
  <si>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</si>
  <si>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</si>
  <si>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FYR of Macedonia Judo Federation</t>
  </si>
  <si>
    <t>Georgian Judo Federation</t>
  </si>
  <si>
    <t>German Judo Federation</t>
  </si>
  <si>
    <t>Hellenic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</si>
  <si>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</si>
  <si>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</si>
  <si>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</si>
  <si>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</si>
  <si>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</si>
  <si>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</si>
  <si>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</si>
  <si>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</si>
  <si>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</si>
  <si>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</si>
  <si>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</si>
  <si>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</si>
  <si>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</si>
  <si>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</si>
  <si>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</si>
  <si>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</si>
  <si>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</si>
  <si>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</si>
  <si>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</si>
  <si>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</si>
  <si>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</si>
  <si>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</si>
  <si>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</si>
  <si>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</si>
  <si>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</si>
  <si>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</si>
  <si>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</si>
  <si>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</si>
  <si>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</si>
  <si>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</si>
  <si>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Judo klub Dubrovnik 1966</t>
  </si>
  <si>
    <t>First and Last name</t>
  </si>
  <si>
    <t>British Judo Association</t>
  </si>
  <si>
    <t>Bulgarian Judo Federation</t>
  </si>
  <si>
    <t>Estonian Judo Association</t>
  </si>
  <si>
    <t>Faroe Islands Judo Federation</t>
  </si>
  <si>
    <t xml:space="preserve">Finnish Judo Association </t>
  </si>
  <si>
    <t>French Judo Federation</t>
  </si>
  <si>
    <t>Hungarian Judo Association</t>
  </si>
  <si>
    <t>Iceland Judo Federation</t>
  </si>
  <si>
    <t>Irish Judo Association</t>
  </si>
  <si>
    <t>Israel Judo AssociationItalian Judo Federation</t>
  </si>
  <si>
    <t>Portugal Judo Federation</t>
  </si>
  <si>
    <t>MEALS</t>
  </si>
  <si>
    <t/>
  </si>
  <si>
    <t>No. Of Competitors without official accomodation</t>
  </si>
  <si>
    <t>Deadlines</t>
  </si>
  <si>
    <t>Visa</t>
  </si>
  <si>
    <t>Hotel reservation</t>
  </si>
  <si>
    <t>Hotel payment</t>
  </si>
  <si>
    <t>Travel details</t>
  </si>
  <si>
    <t>Transfer</t>
  </si>
  <si>
    <t>Yes</t>
  </si>
  <si>
    <t>No</t>
  </si>
  <si>
    <t>Transfer (Arrival)</t>
  </si>
  <si>
    <t>Transfer (Departure)</t>
  </si>
  <si>
    <t>TOTAL Transfer Fee</t>
  </si>
  <si>
    <t>Hotel</t>
  </si>
  <si>
    <t>Room type</t>
  </si>
  <si>
    <t>INVOICE CAN BE PRINTED FROM 4th SHEET</t>
  </si>
  <si>
    <t>Lunch in the venue</t>
  </si>
  <si>
    <t>Lunch in the hotel</t>
  </si>
  <si>
    <t>Dinner</t>
  </si>
  <si>
    <t>MEALS RESERVATION</t>
  </si>
  <si>
    <t>Total €</t>
  </si>
  <si>
    <t>Venue</t>
  </si>
  <si>
    <t>Lunch</t>
  </si>
  <si>
    <t>Accomodation</t>
  </si>
  <si>
    <t>Meals</t>
  </si>
  <si>
    <t>European Judo Cup, Dubrovnik Croatia 2026</t>
  </si>
  <si>
    <t>Friday, February 28, 2026</t>
  </si>
  <si>
    <t>Monday, March 09, 2026</t>
  </si>
  <si>
    <t>Email: ejujudo.du@gmail.com</t>
  </si>
  <si>
    <t>28.3.2026.</t>
  </si>
  <si>
    <t>29.3.2026.</t>
  </si>
  <si>
    <t>26.3.2026.</t>
  </si>
  <si>
    <t>27.3.2026.</t>
  </si>
  <si>
    <t>30.3.2026.</t>
  </si>
  <si>
    <t>31.3.2026.</t>
  </si>
  <si>
    <t>EUROPEAN JUDO CUP DUBROVNIK 2026</t>
  </si>
  <si>
    <t>European Senior Judo Cup Dubrovnik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</si>
</sst>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;;;"/>
    <numFmt numFmtId="166" formatCode="[$-809]dd\ mmmm\ yyyy;@"/>
    <numFmt numFmtId="167" formatCode="dd/mm/"/>
    <numFmt numFmtId="168" formatCode="mm\/dd\/yyyy"/>
    <numFmt numFmtId="169" formatCode="d\.m\.yy\.;@"/>
    <numFmt numFmtId="170" formatCode="dd\/mm\/yyyy"/>
  </numFmts>
  <fonts count="3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Lucida Grande"/>
      <family val="2"/>
    </font>
    <font>
      <b/>
      <sz val="14"/>
      <color theme="3"/>
      <name val="Calibri"/>
      <family val="2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 (Body)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vertical="center"/>
      <protection hidden="1"/>
    </xf>
    <xf numFmtId="49" fontId="3" fillId="3" borderId="5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22" fontId="0" fillId="0" borderId="0" xfId="0" applyNumberFormat="1" applyProtection="1">
      <protection hidden="1"/>
    </xf>
    <xf numFmtId="49" fontId="3" fillId="3" borderId="6" xfId="0" applyNumberFormat="1" applyFont="1" applyFill="1" applyBorder="1" applyAlignment="1" applyProtection="1">
      <alignment vertical="center" wrapText="1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11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20" xfId="0" applyNumberFormat="1" applyBorder="1" applyProtection="1">
      <protection hidden="1"/>
    </xf>
    <xf numFmtId="0" fontId="0" fillId="0" borderId="21" xfId="0" applyBorder="1" applyProtection="1">
      <protection hidden="1"/>
    </xf>
    <xf numFmtId="164" fontId="0" fillId="0" borderId="0" xfId="0" applyNumberFormat="1" applyProtection="1"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64" fontId="19" fillId="0" borderId="48" xfId="0" applyNumberFormat="1" applyFont="1" applyBorder="1" applyAlignment="1">
      <alignment horizontal="center" vertical="center"/>
    </xf>
    <xf numFmtId="164" fontId="0" fillId="9" borderId="40" xfId="0" applyNumberFormat="1" applyFill="1" applyBorder="1" applyAlignment="1">
      <alignment horizontal="center" vertical="center"/>
    </xf>
    <xf numFmtId="164" fontId="0" fillId="4" borderId="41" xfId="0" applyNumberFormat="1" applyFill="1" applyBorder="1" applyAlignment="1">
      <alignment horizontal="center" vertical="center"/>
    </xf>
    <xf numFmtId="164" fontId="0" fillId="10" borderId="17" xfId="0" applyNumberFormat="1" applyFill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0" fontId="19" fillId="3" borderId="59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Protection="1">
      <protection locked="0"/>
    </xf>
    <xf numFmtId="0" fontId="19" fillId="3" borderId="27" xfId="0" applyFont="1" applyFill="1" applyBorder="1" applyProtection="1">
      <protection locked="0"/>
    </xf>
    <xf numFmtId="0" fontId="19" fillId="3" borderId="50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Protection="1">
      <protection locked="0"/>
    </xf>
    <xf numFmtId="0" fontId="19" fillId="3" borderId="57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168" fontId="0" fillId="0" borderId="0" xfId="0" applyNumberFormat="1"/>
    <xf numFmtId="166" fontId="0" fillId="0" borderId="0" xfId="0" applyNumberFormat="1"/>
    <xf numFmtId="3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0" fontId="20" fillId="8" borderId="1" xfId="0" applyFont="1" applyFill="1" applyBorder="1" applyAlignment="1">
      <alignment vertical="center"/>
    </xf>
    <xf numFmtId="0" fontId="22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/>
    </xf>
    <xf numFmtId="0" fontId="0" fillId="8" borderId="1" xfId="0" applyFill="1" applyBorder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3" borderId="50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57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6" xfId="0" applyBorder="1"/>
    <xf numFmtId="14" fontId="0" fillId="3" borderId="1" xfId="0" applyNumberFormat="1" applyFill="1" applyBorder="1" applyAlignment="1" applyProtection="1">
      <alignment horizontal="center" vertical="center"/>
      <protection locked="0"/>
    </xf>
    <xf numFmtId="170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16" xfId="0" applyBorder="1"/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0" fillId="0" borderId="40" xfId="0" applyNumberFormat="1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11" borderId="42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 wrapText="1"/>
    </xf>
    <xf numFmtId="164" fontId="0" fillId="6" borderId="25" xfId="0" applyNumberFormat="1" applyFill="1" applyBorder="1" applyAlignment="1">
      <alignment horizontal="center" vertical="center" wrapText="1"/>
    </xf>
    <xf numFmtId="164" fontId="0" fillId="6" borderId="60" xfId="0" applyNumberForma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right" vertical="center"/>
    </xf>
    <xf numFmtId="0" fontId="17" fillId="6" borderId="25" xfId="0" applyFont="1" applyFill="1" applyBorder="1" applyAlignment="1">
      <alignment horizontal="right" vertical="center"/>
    </xf>
    <xf numFmtId="0" fontId="11" fillId="6" borderId="25" xfId="0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164" fontId="8" fillId="7" borderId="54" xfId="0" applyNumberFormat="1" applyFont="1" applyFill="1" applyBorder="1" applyAlignment="1">
      <alignment horizontal="center" vertical="center"/>
    </xf>
    <xf numFmtId="164" fontId="8" fillId="7" borderId="58" xfId="0" applyNumberFormat="1" applyFont="1" applyFill="1" applyBorder="1" applyAlignment="1">
      <alignment horizontal="center" vertical="center"/>
    </xf>
    <xf numFmtId="164" fontId="8" fillId="7" borderId="63" xfId="0" applyNumberFormat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0" fontId="17" fillId="6" borderId="51" xfId="0" applyFont="1" applyFill="1" applyBorder="1" applyAlignment="1">
      <alignment horizontal="center" vertical="center"/>
    </xf>
    <xf numFmtId="0" fontId="17" fillId="6" borderId="52" xfId="0" applyFon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0" fillId="6" borderId="25" xfId="0" applyNumberFormat="1" applyFill="1" applyBorder="1" applyAlignment="1">
      <alignment horizontal="center" vertical="center"/>
    </xf>
    <xf numFmtId="164" fontId="0" fillId="6" borderId="60" xfId="0" applyNumberFormat="1" applyFill="1" applyBorder="1" applyAlignment="1">
      <alignment horizontal="center" vertical="center"/>
    </xf>
    <xf numFmtId="0" fontId="19" fillId="6" borderId="50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right" vertical="center"/>
    </xf>
    <xf numFmtId="0" fontId="17" fillId="2" borderId="58" xfId="0" applyFont="1" applyFill="1" applyBorder="1" applyAlignment="1">
      <alignment horizontal="right" vertical="center"/>
    </xf>
    <xf numFmtId="0" fontId="17" fillId="2" borderId="55" xfId="0" applyFont="1" applyFill="1" applyBorder="1" applyAlignment="1">
      <alignment horizontal="right" vertical="center"/>
    </xf>
    <xf numFmtId="164" fontId="6" fillId="2" borderId="54" xfId="0" applyNumberFormat="1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164" fontId="6" fillId="2" borderId="65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2" borderId="2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11" borderId="68" xfId="0" applyFont="1" applyFill="1" applyBorder="1" applyAlignment="1">
      <alignment horizontal="center" vertical="center"/>
    </xf>
    <xf numFmtId="0" fontId="5" fillId="11" borderId="49" xfId="0" applyFont="1" applyFill="1" applyBorder="1" applyAlignment="1">
      <alignment horizontal="center" vertical="center"/>
    </xf>
    <xf numFmtId="0" fontId="5" fillId="11" borderId="69" xfId="0" applyFont="1" applyFill="1" applyBorder="1" applyAlignment="1">
      <alignment horizontal="center" vertical="center"/>
    </xf>
    <xf numFmtId="0" fontId="5" fillId="11" borderId="62" xfId="0" applyFont="1" applyFill="1" applyBorder="1" applyAlignment="1">
      <alignment horizontal="center" vertical="center"/>
    </xf>
    <xf numFmtId="0" fontId="5" fillId="11" borderId="52" xfId="0" applyFont="1" applyFill="1" applyBorder="1" applyAlignment="1">
      <alignment horizontal="center" vertical="center"/>
    </xf>
    <xf numFmtId="0" fontId="5" fillId="11" borderId="5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0" fillId="3" borderId="50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25" fillId="2" borderId="51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60" xfId="0" applyFont="1" applyFill="1" applyBorder="1" applyAlignment="1" applyProtection="1">
      <alignment horizontal="center" vertical="center" wrapText="1"/>
      <protection locked="0"/>
    </xf>
    <xf numFmtId="0" fontId="5" fillId="3" borderId="54" xfId="0" applyFont="1" applyFill="1" applyBorder="1" applyAlignment="1" applyProtection="1">
      <alignment horizontal="center" vertical="center" wrapText="1"/>
      <protection locked="0"/>
    </xf>
    <xf numFmtId="0" fontId="5" fillId="3" borderId="58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0" fillId="2" borderId="64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7" fillId="7" borderId="37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164" fontId="27" fillId="7" borderId="10" xfId="0" applyNumberFormat="1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39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0" fillId="9" borderId="18" xfId="0" applyFont="1" applyFill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30" fillId="10" borderId="18" xfId="0" applyFont="1" applyFill="1" applyBorder="1" applyAlignment="1">
      <alignment horizontal="center"/>
    </xf>
    <xf numFmtId="0" fontId="31" fillId="0" borderId="19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32" fillId="0" borderId="42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center"/>
      <protection hidden="1"/>
    </xf>
    <xf numFmtId="0" fontId="28" fillId="0" borderId="42" xfId="0" applyFont="1" applyBorder="1" applyAlignment="1" applyProtection="1">
      <alignment horizontal="center"/>
      <protection hidden="1"/>
    </xf>
    <xf numFmtId="0" fontId="28" fillId="0" borderId="18" xfId="0" applyFont="1" applyBorder="1" applyAlignment="1" applyProtection="1">
      <alignment horizontal="center"/>
      <protection hidden="1"/>
    </xf>
    <xf numFmtId="0" fontId="28" fillId="0" borderId="19" xfId="0" applyFont="1" applyBorder="1" applyAlignment="1" applyProtection="1">
      <alignment horizont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0" xfId="0" applyProtection="1">
      <protection hidden="1"/>
    </xf>
    <xf numFmtId="0" fontId="0" fillId="0" borderId="38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3" fillId="3" borderId="30" xfId="0" applyNumberFormat="1" applyFont="1" applyFill="1" applyBorder="1" applyAlignment="1" applyProtection="1">
      <alignment horizontal="left" vertical="center" wrapText="1"/>
      <protection hidden="1"/>
    </xf>
    <xf numFmtId="49" fontId="3" fillId="3" borderId="31" xfId="0" applyNumberFormat="1" applyFont="1" applyFill="1" applyBorder="1" applyAlignment="1" applyProtection="1">
      <alignment horizontal="left" vertical="center" wrapText="1"/>
      <protection hidden="1"/>
    </xf>
    <xf numFmtId="49" fontId="3" fillId="3" borderId="32" xfId="0" applyNumberFormat="1" applyFont="1" applyFill="1" applyBorder="1" applyAlignment="1" applyProtection="1">
      <alignment horizontal="center" vertical="center"/>
      <protection hidden="1"/>
    </xf>
    <xf numFmtId="49" fontId="3" fillId="3" borderId="33" xfId="0" applyNumberFormat="1" applyFont="1" applyFill="1" applyBorder="1" applyAlignment="1" applyProtection="1">
      <alignment horizontal="center" vertical="center"/>
      <protection hidden="1"/>
    </xf>
    <xf numFmtId="49" fontId="3" fillId="3" borderId="34" xfId="0" applyNumberFormat="1" applyFont="1" applyFill="1" applyBorder="1" applyAlignment="1" applyProtection="1">
      <alignment horizontal="center" vertical="center"/>
      <protection hidden="1"/>
    </xf>
    <xf numFmtId="49" fontId="3" fillId="3" borderId="35" xfId="0" applyNumberFormat="1" applyFont="1" applyFill="1" applyBorder="1" applyAlignment="1" applyProtection="1">
      <alignment horizontal="left" vertical="center" wrapText="1"/>
      <protection hidden="1"/>
    </xf>
    <xf numFmtId="49" fontId="3" fillId="3" borderId="36" xfId="0" applyNumberFormat="1" applyFont="1" applyFill="1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11" fillId="0" borderId="37" xfId="0" applyFont="1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center"/>
      <protection hidden="1"/>
    </xf>
    <xf numFmtId="1" fontId="13" fillId="0" borderId="10" xfId="0" applyNumberFormat="1" applyFont="1" applyBorder="1" applyAlignment="1" applyProtection="1">
      <alignment horizontal="center"/>
      <protection locked="0" hidden="1"/>
    </xf>
    <xf numFmtId="14" fontId="17" fillId="0" borderId="10" xfId="0" applyNumberFormat="1" applyFont="1" applyBorder="1" applyAlignment="1" applyProtection="1">
      <alignment horizontal="center"/>
      <protection hidden="1"/>
    </xf>
    <xf numFmtId="0" fontId="17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164" fontId="12" fillId="0" borderId="7" xfId="0" applyNumberFormat="1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0" fontId="11" fillId="0" borderId="42" xfId="0" applyFont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center"/>
      <protection hidden="1"/>
    </xf>
    <xf numFmtId="0" fontId="11" fillId="0" borderId="15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11" fillId="0" borderId="40" xfId="0" applyFont="1" applyBorder="1" applyAlignment="1" applyProtection="1">
      <alignment horizontal="center"/>
      <protection hidden="1"/>
    </xf>
    <xf numFmtId="0" fontId="11" fillId="0" borderId="41" xfId="0" applyFont="1" applyBorder="1" applyAlignment="1" applyProtection="1">
      <alignment horizontal="center"/>
      <protection hidden="1"/>
    </xf>
    <xf numFmtId="164" fontId="11" fillId="0" borderId="62" xfId="0" applyNumberFormat="1" applyFont="1" applyBorder="1" applyAlignment="1" applyProtection="1">
      <alignment horizontal="center"/>
      <protection hidden="1"/>
    </xf>
    <xf numFmtId="164" fontId="11" fillId="0" borderId="56" xfId="0" applyNumberFormat="1" applyFont="1" applyBorder="1" applyAlignment="1" applyProtection="1">
      <alignment horizontal="center"/>
      <protection hidden="1"/>
    </xf>
    <xf numFmtId="164" fontId="11" fillId="0" borderId="4" xfId="0" applyNumberFormat="1" applyFont="1" applyBorder="1" applyAlignment="1" applyProtection="1">
      <alignment horizontal="center"/>
      <protection hidden="1"/>
    </xf>
    <xf numFmtId="164" fontId="11" fillId="0" borderId="60" xfId="0" applyNumberFormat="1" applyFont="1" applyBorder="1" applyAlignment="1" applyProtection="1">
      <alignment horizontal="center"/>
      <protection hidden="1"/>
    </xf>
    <xf numFmtId="164" fontId="11" fillId="0" borderId="54" xfId="0" applyNumberFormat="1" applyFont="1" applyBorder="1" applyAlignment="1" applyProtection="1">
      <alignment horizontal="center"/>
      <protection hidden="1"/>
    </xf>
    <xf numFmtId="164" fontId="11" fillId="0" borderId="63" xfId="0" applyNumberFormat="1" applyFont="1" applyBorder="1" applyAlignment="1" applyProtection="1">
      <alignment horizontal="center"/>
      <protection hidden="1"/>
    </xf>
    <xf numFmtId="169" fontId="1" fillId="4" borderId="41" xfId="0" applyNumberFormat="1" applyFont="1" applyFill="1" applyBorder="1" applyAlignment="1">
      <alignment horizontal="center"/>
    </xf>
    <xf numFmtId="169" fontId="1" fillId="10" borderId="41" xfId="0" applyNumberFormat="1" applyFont="1" applyFill="1" applyBorder="1" applyAlignment="1">
      <alignment horizontal="center"/>
    </xf>
    <xf numFmtId="169" fontId="1" fillId="9" borderId="41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1735253</xdr:colOff>
      <xdr:row>4</xdr:row>
      <xdr:rowOff>16510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" y="38100"/>
          <a:ext cx="1645718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63500</xdr:rowOff>
    </xdr:from>
    <xdr:to>
      <xdr:col>12</xdr:col>
      <xdr:colOff>3455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5AA3A-EE85-AF99-750C-35415FC5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63500"/>
          <a:ext cx="2065935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3"/>
  <sheetViews>
    <sheetView topLeftCell="A33" zoomScale="82" zoomScaleNormal="82" workbookViewId="0">
      <selection activeCell="H50" sqref="H50"/>
    </sheetView>
  </sheetViews>
  <sheetFormatPr baseColWidth="10" defaultColWidth="8.6640625" defaultRowHeight="15" x14ac:dyDescent="0.2"/>
  <cols>
    <col min="1" max="1" width="33.6640625" customWidth="1"/>
    <col min="2" max="2" width="10.6640625" customWidth="1"/>
    <col min="3" max="3" width="11.33203125" customWidth="1"/>
    <col min="4" max="4" width="10.5" customWidth="1"/>
    <col min="5" max="5" width="12.33203125" customWidth="1"/>
    <col min="6" max="6" width="13.6640625" bestFit="1" customWidth="1"/>
    <col min="7" max="7" width="13" customWidth="1"/>
    <col min="8" max="8" width="13.1640625" customWidth="1"/>
    <col min="9" max="9" width="11.1640625" customWidth="1"/>
    <col min="10" max="10" width="7.1640625" customWidth="1"/>
    <col min="11" max="11" width="10" customWidth="1"/>
    <col min="12" max="12" width="10.1640625" customWidth="1"/>
    <col min="13" max="13" width="13.6640625" customWidth="1"/>
    <col min="15" max="15" width="10.5" bestFit="1" customWidth="1"/>
    <col min="16" max="16" width="8.6640625" customWidth="1"/>
    <col min="19" max="19" width="15.5" customWidth="1"/>
    <col min="20" max="20" width="14.5" customWidth="1"/>
    <col min="21" max="21" width="18.6640625" customWidth="1"/>
    <col min="22" max="22" width="5.33203125" customWidth="1"/>
    <col min="23" max="24" width="10.6640625" hidden="1" customWidth="1"/>
    <col min="28" max="28" width="3.83203125" hidden="1" customWidth="1"/>
  </cols>
  <sheetData>
    <row r="2" spans="1:28" ht="40.2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L2" s="49"/>
    </row>
    <row r="3" spans="1:28" ht="37.25" customHeight="1" x14ac:dyDescent="0.2"/>
    <row r="4" spans="1:28" ht="40.25" customHeight="1" x14ac:dyDescent="0.2">
      <c r="H4" s="50"/>
      <c r="AB4" t="s">
        <v>98</v>
      </c>
    </row>
    <row r="5" spans="1:28" ht="53.75" customHeight="1" thickBot="1" x14ac:dyDescent="0.25">
      <c r="A5" s="143" t="s">
        <v>115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AB5" t="s">
        <v>99</v>
      </c>
    </row>
    <row r="6" spans="1:28" ht="29" x14ac:dyDescent="0.35">
      <c r="A6" s="152" t="s">
        <v>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4"/>
    </row>
    <row r="7" spans="1:28" x14ac:dyDescent="0.2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7"/>
      <c r="S7" s="51" t="s">
        <v>3</v>
      </c>
      <c r="T7" s="51">
        <v>2027032</v>
      </c>
    </row>
    <row r="8" spans="1:28" ht="24.5" customHeight="1" x14ac:dyDescent="0.2">
      <c r="A8" s="76" t="s">
        <v>1</v>
      </c>
      <c r="B8" s="188"/>
      <c r="C8" s="189"/>
      <c r="D8" s="189"/>
      <c r="E8" s="189"/>
      <c r="F8" s="189"/>
      <c r="G8" s="189"/>
      <c r="H8" s="189"/>
      <c r="I8" s="189"/>
      <c r="J8" s="189"/>
      <c r="K8" s="189"/>
      <c r="L8" s="190"/>
      <c r="M8" s="75"/>
      <c r="O8" s="52"/>
      <c r="S8" s="51" t="s">
        <v>29</v>
      </c>
      <c r="T8" s="51">
        <v>2021380</v>
      </c>
      <c r="V8" s="53"/>
      <c r="W8" s="52"/>
      <c r="X8" s="87">
        <f>W10+3</f>
        <v>46109</v>
      </c>
    </row>
    <row r="9" spans="1:28" ht="29.75" customHeight="1" thickBot="1" x14ac:dyDescent="0.25">
      <c r="A9" s="77" t="s">
        <v>2</v>
      </c>
      <c r="B9" s="191"/>
      <c r="C9" s="192"/>
      <c r="D9" s="192"/>
      <c r="E9" s="192"/>
      <c r="F9" s="192"/>
      <c r="G9" s="192"/>
      <c r="H9" s="192"/>
      <c r="I9" s="192"/>
      <c r="J9" s="192"/>
      <c r="K9" s="192"/>
      <c r="L9" s="193"/>
      <c r="M9" s="75"/>
      <c r="S9" s="51" t="s">
        <v>30</v>
      </c>
      <c r="T9" s="51">
        <v>2046238</v>
      </c>
      <c r="V9" s="53"/>
      <c r="W9" s="52"/>
      <c r="X9" s="87">
        <f>+X8+1</f>
        <v>46110</v>
      </c>
    </row>
    <row r="10" spans="1:28" ht="15" customHeight="1" x14ac:dyDescent="0.2">
      <c r="A10" s="99"/>
      <c r="B10" s="171" t="s">
        <v>4</v>
      </c>
      <c r="C10" s="172"/>
      <c r="D10" s="172"/>
      <c r="E10" s="173"/>
      <c r="F10" s="168"/>
      <c r="G10" s="178" t="s">
        <v>5</v>
      </c>
      <c r="H10" s="179"/>
      <c r="I10" s="180"/>
      <c r="J10" s="175"/>
      <c r="K10" s="144" t="s">
        <v>100</v>
      </c>
      <c r="L10" s="140" t="s">
        <v>101</v>
      </c>
      <c r="M10" s="50"/>
      <c r="S10" s="51" t="s">
        <v>31</v>
      </c>
      <c r="T10" s="51">
        <v>2083347</v>
      </c>
      <c r="V10" s="53"/>
      <c r="W10" s="87">
        <v>46106</v>
      </c>
      <c r="X10" s="87">
        <f>+X9+1</f>
        <v>46111</v>
      </c>
    </row>
    <row r="11" spans="1:28" x14ac:dyDescent="0.2">
      <c r="A11" s="148" t="s">
        <v>77</v>
      </c>
      <c r="B11" s="164" t="s">
        <v>6</v>
      </c>
      <c r="C11" s="150" t="s">
        <v>7</v>
      </c>
      <c r="D11" s="151"/>
      <c r="E11" s="164" t="s">
        <v>10</v>
      </c>
      <c r="F11" s="169"/>
      <c r="G11" s="166" t="s">
        <v>11</v>
      </c>
      <c r="H11" s="146" t="s">
        <v>12</v>
      </c>
      <c r="I11" s="147"/>
      <c r="J11" s="176"/>
      <c r="K11" s="145"/>
      <c r="L11" s="141"/>
      <c r="M11" s="50"/>
      <c r="S11" s="51" t="s">
        <v>32</v>
      </c>
      <c r="T11" s="51">
        <v>2001486</v>
      </c>
      <c r="V11" s="53"/>
      <c r="W11" s="87">
        <f>W10+1</f>
        <v>46107</v>
      </c>
      <c r="X11" s="87">
        <f t="shared" ref="X11" si="0">+X10+1</f>
        <v>46112</v>
      </c>
    </row>
    <row r="12" spans="1:28" x14ac:dyDescent="0.2">
      <c r="A12" s="149"/>
      <c r="B12" s="165"/>
      <c r="C12" s="100" t="s">
        <v>8</v>
      </c>
      <c r="D12" s="100" t="s">
        <v>9</v>
      </c>
      <c r="E12" s="165"/>
      <c r="F12" s="169"/>
      <c r="G12" s="167"/>
      <c r="H12" s="34" t="s">
        <v>8</v>
      </c>
      <c r="I12" s="34" t="s">
        <v>9</v>
      </c>
      <c r="J12" s="176"/>
      <c r="K12" s="145"/>
      <c r="L12" s="142"/>
      <c r="M12" s="50"/>
      <c r="S12" s="51" t="s">
        <v>33</v>
      </c>
      <c r="T12" s="51">
        <v>2042849</v>
      </c>
      <c r="W12" s="87">
        <f t="shared" ref="W12:W13" si="1">W11+1</f>
        <v>46108</v>
      </c>
      <c r="X12" s="52"/>
    </row>
    <row r="13" spans="1:28" ht="16.25" customHeight="1" x14ac:dyDescent="0.2">
      <c r="A13" s="69"/>
      <c r="B13" s="86"/>
      <c r="C13" s="65"/>
      <c r="D13" s="65"/>
      <c r="E13" s="65"/>
      <c r="F13" s="169"/>
      <c r="G13" s="86"/>
      <c r="H13" s="65"/>
      <c r="I13" s="65"/>
      <c r="J13" s="176"/>
      <c r="K13" s="66"/>
      <c r="L13" s="70"/>
      <c r="M13" s="50"/>
      <c r="S13" s="51" t="s">
        <v>34</v>
      </c>
      <c r="T13" s="51">
        <v>2009506</v>
      </c>
      <c r="W13" s="87">
        <f t="shared" si="1"/>
        <v>46109</v>
      </c>
      <c r="X13" s="52"/>
    </row>
    <row r="14" spans="1:28" ht="16.25" customHeight="1" x14ac:dyDescent="0.2">
      <c r="A14" s="69"/>
      <c r="B14" s="86"/>
      <c r="C14" s="65"/>
      <c r="D14" s="65"/>
      <c r="E14" s="65"/>
      <c r="F14" s="169"/>
      <c r="G14" s="86"/>
      <c r="H14" s="65"/>
      <c r="I14" s="65"/>
      <c r="J14" s="176"/>
      <c r="K14" s="66"/>
      <c r="L14" s="70"/>
      <c r="M14" s="50"/>
      <c r="S14" s="51" t="s">
        <v>35</v>
      </c>
      <c r="T14" s="51">
        <v>2055610</v>
      </c>
      <c r="X14" s="52"/>
    </row>
    <row r="15" spans="1:28" ht="16.25" customHeight="1" x14ac:dyDescent="0.2">
      <c r="A15" s="69"/>
      <c r="B15" s="86"/>
      <c r="C15" s="65"/>
      <c r="D15" s="65"/>
      <c r="E15" s="65"/>
      <c r="F15" s="169"/>
      <c r="G15" s="86"/>
      <c r="H15" s="65"/>
      <c r="I15" s="65"/>
      <c r="J15" s="176"/>
      <c r="K15" s="66"/>
      <c r="L15" s="70"/>
      <c r="M15" s="50"/>
      <c r="S15" s="51" t="s">
        <v>36</v>
      </c>
      <c r="T15" s="51">
        <v>2000725</v>
      </c>
      <c r="X15" s="52"/>
    </row>
    <row r="16" spans="1:28" ht="16.25" customHeight="1" x14ac:dyDescent="0.2">
      <c r="A16" s="69"/>
      <c r="B16" s="86"/>
      <c r="C16" s="65"/>
      <c r="D16" s="65"/>
      <c r="E16" s="65"/>
      <c r="F16" s="169"/>
      <c r="G16" s="86"/>
      <c r="H16" s="65"/>
      <c r="I16" s="65"/>
      <c r="J16" s="176"/>
      <c r="K16" s="66"/>
      <c r="L16" s="70"/>
      <c r="M16" s="50"/>
      <c r="S16" s="51"/>
      <c r="T16" s="51"/>
      <c r="X16" s="52"/>
    </row>
    <row r="17" spans="1:24" ht="16.25" customHeight="1" x14ac:dyDescent="0.2">
      <c r="A17" s="69"/>
      <c r="B17" s="86"/>
      <c r="C17" s="65"/>
      <c r="D17" s="65"/>
      <c r="E17" s="65"/>
      <c r="F17" s="169"/>
      <c r="G17" s="86"/>
      <c r="H17" s="65"/>
      <c r="I17" s="65"/>
      <c r="J17" s="176"/>
      <c r="K17" s="66"/>
      <c r="L17" s="70"/>
      <c r="M17" s="50"/>
      <c r="S17" s="51"/>
      <c r="T17" s="51"/>
      <c r="X17" s="52"/>
    </row>
    <row r="18" spans="1:24" ht="16.25" customHeight="1" x14ac:dyDescent="0.2">
      <c r="A18" s="69"/>
      <c r="B18" s="86"/>
      <c r="C18" s="65"/>
      <c r="D18" s="65"/>
      <c r="E18" s="65"/>
      <c r="F18" s="169"/>
      <c r="G18" s="86"/>
      <c r="H18" s="65"/>
      <c r="I18" s="65"/>
      <c r="J18" s="176"/>
      <c r="K18" s="66"/>
      <c r="L18" s="70"/>
      <c r="M18" s="50"/>
      <c r="S18" s="51"/>
      <c r="T18" s="51"/>
      <c r="X18" s="52"/>
    </row>
    <row r="19" spans="1:24" ht="16.25" customHeight="1" x14ac:dyDescent="0.2">
      <c r="A19" s="69"/>
      <c r="B19" s="86"/>
      <c r="C19" s="65"/>
      <c r="D19" s="65"/>
      <c r="E19" s="65"/>
      <c r="F19" s="169"/>
      <c r="G19" s="86"/>
      <c r="H19" s="65"/>
      <c r="I19" s="65"/>
      <c r="J19" s="176"/>
      <c r="K19" s="66"/>
      <c r="L19" s="70"/>
      <c r="M19" s="50"/>
      <c r="S19" s="51"/>
      <c r="T19" s="51"/>
      <c r="X19" s="52"/>
    </row>
    <row r="20" spans="1:24" ht="16.25" customHeight="1" x14ac:dyDescent="0.2">
      <c r="A20" s="69"/>
      <c r="B20" s="86"/>
      <c r="C20" s="65"/>
      <c r="D20" s="65"/>
      <c r="E20" s="65"/>
      <c r="F20" s="169"/>
      <c r="G20" s="86"/>
      <c r="H20" s="65"/>
      <c r="I20" s="65"/>
      <c r="J20" s="176"/>
      <c r="K20" s="66"/>
      <c r="L20" s="70"/>
      <c r="M20" s="50"/>
      <c r="S20" s="51"/>
      <c r="T20" s="51"/>
      <c r="X20" s="52"/>
    </row>
    <row r="21" spans="1:24" ht="16.25" customHeight="1" x14ac:dyDescent="0.2">
      <c r="A21" s="69"/>
      <c r="B21" s="86"/>
      <c r="C21" s="65"/>
      <c r="D21" s="65"/>
      <c r="E21" s="65"/>
      <c r="F21" s="169"/>
      <c r="G21" s="86"/>
      <c r="H21" s="65"/>
      <c r="I21" s="65"/>
      <c r="J21" s="176"/>
      <c r="K21" s="66"/>
      <c r="L21" s="70"/>
      <c r="M21" s="50"/>
      <c r="S21" s="51"/>
      <c r="T21" s="51"/>
      <c r="X21" s="52"/>
    </row>
    <row r="22" spans="1:24" ht="16.25" customHeight="1" x14ac:dyDescent="0.2">
      <c r="A22" s="69"/>
      <c r="B22" s="86"/>
      <c r="C22" s="65"/>
      <c r="D22" s="65"/>
      <c r="E22" s="65"/>
      <c r="F22" s="169"/>
      <c r="G22" s="86"/>
      <c r="H22" s="65"/>
      <c r="I22" s="65"/>
      <c r="J22" s="176"/>
      <c r="K22" s="66"/>
      <c r="L22" s="70"/>
      <c r="M22" s="50"/>
      <c r="S22" s="51"/>
      <c r="T22" s="51"/>
      <c r="X22" s="52"/>
    </row>
    <row r="23" spans="1:24" ht="16.25" customHeight="1" x14ac:dyDescent="0.2">
      <c r="A23" s="69"/>
      <c r="B23" s="86"/>
      <c r="C23" s="65"/>
      <c r="D23" s="65"/>
      <c r="E23" s="65"/>
      <c r="F23" s="169"/>
      <c r="G23" s="86"/>
      <c r="H23" s="65"/>
      <c r="I23" s="65"/>
      <c r="J23" s="176"/>
      <c r="K23" s="66"/>
      <c r="L23" s="70"/>
      <c r="M23" s="50"/>
      <c r="S23" s="51"/>
      <c r="T23" s="51"/>
      <c r="X23" s="52"/>
    </row>
    <row r="24" spans="1:24" ht="16.25" customHeight="1" x14ac:dyDescent="0.2">
      <c r="A24" s="69"/>
      <c r="B24" s="86"/>
      <c r="C24" s="65"/>
      <c r="D24" s="65"/>
      <c r="E24" s="65"/>
      <c r="F24" s="169"/>
      <c r="G24" s="86"/>
      <c r="H24" s="65"/>
      <c r="I24" s="65"/>
      <c r="J24" s="176"/>
      <c r="K24" s="66"/>
      <c r="L24" s="70"/>
      <c r="M24" s="50"/>
      <c r="S24" s="51"/>
      <c r="T24" s="51"/>
      <c r="X24" s="52"/>
    </row>
    <row r="25" spans="1:24" ht="16.25" customHeight="1" x14ac:dyDescent="0.2">
      <c r="A25" s="69"/>
      <c r="B25" s="86"/>
      <c r="C25" s="65"/>
      <c r="D25" s="65"/>
      <c r="E25" s="65"/>
      <c r="F25" s="169"/>
      <c r="G25" s="86"/>
      <c r="H25" s="65"/>
      <c r="I25" s="65"/>
      <c r="J25" s="176"/>
      <c r="K25" s="66"/>
      <c r="L25" s="70"/>
      <c r="M25" s="50"/>
      <c r="S25" s="51"/>
      <c r="T25" s="51"/>
      <c r="X25" s="52"/>
    </row>
    <row r="26" spans="1:24" ht="16.25" customHeight="1" x14ac:dyDescent="0.2">
      <c r="A26" s="69"/>
      <c r="B26" s="86"/>
      <c r="C26" s="65"/>
      <c r="D26" s="65"/>
      <c r="E26" s="65"/>
      <c r="F26" s="169"/>
      <c r="G26" s="86"/>
      <c r="H26" s="65"/>
      <c r="I26" s="65"/>
      <c r="J26" s="176"/>
      <c r="K26" s="66"/>
      <c r="L26" s="70"/>
      <c r="M26" s="50"/>
      <c r="S26" s="51" t="s">
        <v>78</v>
      </c>
      <c r="T26" s="51">
        <v>2022545</v>
      </c>
      <c r="X26" s="52"/>
    </row>
    <row r="27" spans="1:24" ht="16.25" customHeight="1" x14ac:dyDescent="0.2">
      <c r="A27" s="69"/>
      <c r="B27" s="86"/>
      <c r="C27" s="65"/>
      <c r="D27" s="65"/>
      <c r="E27" s="65"/>
      <c r="F27" s="169"/>
      <c r="G27" s="86"/>
      <c r="H27" s="65"/>
      <c r="I27" s="65"/>
      <c r="J27" s="176"/>
      <c r="K27" s="66"/>
      <c r="L27" s="70"/>
      <c r="M27" s="50"/>
      <c r="S27" s="51"/>
      <c r="T27" s="51"/>
      <c r="X27" s="52"/>
    </row>
    <row r="28" spans="1:24" ht="16.25" customHeight="1" x14ac:dyDescent="0.2">
      <c r="A28" s="69"/>
      <c r="B28" s="86"/>
      <c r="C28" s="65"/>
      <c r="D28" s="65"/>
      <c r="E28" s="65"/>
      <c r="F28" s="169"/>
      <c r="G28" s="86"/>
      <c r="H28" s="65"/>
      <c r="I28" s="65"/>
      <c r="J28" s="176"/>
      <c r="K28" s="66"/>
      <c r="L28" s="70"/>
      <c r="M28" s="50"/>
      <c r="S28" s="51"/>
      <c r="T28" s="51"/>
      <c r="X28" s="52"/>
    </row>
    <row r="29" spans="1:24" ht="16.25" customHeight="1" x14ac:dyDescent="0.2">
      <c r="A29" s="69"/>
      <c r="B29" s="86"/>
      <c r="C29" s="65"/>
      <c r="D29" s="65"/>
      <c r="E29" s="65"/>
      <c r="F29" s="169"/>
      <c r="G29" s="86"/>
      <c r="H29" s="65"/>
      <c r="I29" s="65"/>
      <c r="J29" s="176"/>
      <c r="K29" s="66"/>
      <c r="L29" s="70"/>
      <c r="M29" s="50"/>
      <c r="S29" s="51"/>
      <c r="T29" s="51"/>
      <c r="X29" s="52"/>
    </row>
    <row r="30" spans="1:24" ht="16.25" customHeight="1" x14ac:dyDescent="0.2">
      <c r="A30" s="69"/>
      <c r="B30" s="86"/>
      <c r="C30" s="65"/>
      <c r="D30" s="65"/>
      <c r="E30" s="65"/>
      <c r="F30" s="169"/>
      <c r="G30" s="86"/>
      <c r="H30" s="65"/>
      <c r="I30" s="65"/>
      <c r="J30" s="176"/>
      <c r="K30" s="66"/>
      <c r="L30" s="70"/>
      <c r="M30" s="50"/>
      <c r="S30" s="51"/>
      <c r="T30" s="51"/>
      <c r="X30" s="52"/>
    </row>
    <row r="31" spans="1:24" ht="16.25" customHeight="1" x14ac:dyDescent="0.2">
      <c r="A31" s="69"/>
      <c r="B31" s="86"/>
      <c r="C31" s="65"/>
      <c r="D31" s="65"/>
      <c r="E31" s="65"/>
      <c r="F31" s="169"/>
      <c r="G31" s="86"/>
      <c r="H31" s="65"/>
      <c r="I31" s="65"/>
      <c r="J31" s="176"/>
      <c r="K31" s="66"/>
      <c r="L31" s="70"/>
      <c r="M31" s="50"/>
      <c r="S31" s="51"/>
      <c r="T31" s="51"/>
      <c r="X31" s="52"/>
    </row>
    <row r="32" spans="1:24" ht="16.25" customHeight="1" x14ac:dyDescent="0.2">
      <c r="A32" s="69"/>
      <c r="B32" s="86"/>
      <c r="C32" s="65"/>
      <c r="D32" s="65"/>
      <c r="E32" s="65"/>
      <c r="F32" s="169"/>
      <c r="G32" s="86"/>
      <c r="H32" s="65"/>
      <c r="I32" s="65"/>
      <c r="J32" s="176"/>
      <c r="K32" s="66"/>
      <c r="L32" s="70"/>
      <c r="M32" s="50"/>
      <c r="S32" s="51"/>
      <c r="T32" s="51"/>
      <c r="X32" s="52"/>
    </row>
    <row r="33" spans="1:24" ht="16.25" customHeight="1" x14ac:dyDescent="0.2">
      <c r="A33" s="69"/>
      <c r="B33" s="86"/>
      <c r="C33" s="65"/>
      <c r="D33" s="65"/>
      <c r="E33" s="65"/>
      <c r="F33" s="169"/>
      <c r="G33" s="86"/>
      <c r="H33" s="65"/>
      <c r="I33" s="65"/>
      <c r="J33" s="176"/>
      <c r="K33" s="66"/>
      <c r="L33" s="70"/>
      <c r="M33" s="50"/>
      <c r="S33" s="51"/>
      <c r="T33" s="51"/>
      <c r="X33" s="52"/>
    </row>
    <row r="34" spans="1:24" ht="16.25" customHeight="1" x14ac:dyDescent="0.2">
      <c r="A34" s="69"/>
      <c r="B34" s="86"/>
      <c r="C34" s="65"/>
      <c r="D34" s="65"/>
      <c r="E34" s="65"/>
      <c r="F34" s="169"/>
      <c r="G34" s="86"/>
      <c r="H34" s="65"/>
      <c r="I34" s="65"/>
      <c r="J34" s="176"/>
      <c r="K34" s="66"/>
      <c r="L34" s="70"/>
      <c r="M34" s="50"/>
      <c r="S34" s="51"/>
      <c r="T34" s="51"/>
      <c r="X34" s="52"/>
    </row>
    <row r="35" spans="1:24" ht="16.25" customHeight="1" x14ac:dyDescent="0.2">
      <c r="A35" s="69"/>
      <c r="B35" s="86"/>
      <c r="C35" s="65"/>
      <c r="D35" s="65"/>
      <c r="E35" s="65"/>
      <c r="F35" s="169"/>
      <c r="G35" s="86"/>
      <c r="H35" s="65"/>
      <c r="I35" s="65"/>
      <c r="J35" s="176"/>
      <c r="K35" s="66"/>
      <c r="L35" s="70"/>
      <c r="M35" s="50"/>
      <c r="S35" s="51"/>
      <c r="T35" s="51"/>
      <c r="X35" s="52"/>
    </row>
    <row r="36" spans="1:24" ht="16.25" customHeight="1" x14ac:dyDescent="0.2">
      <c r="A36" s="69"/>
      <c r="B36" s="86"/>
      <c r="C36" s="65"/>
      <c r="D36" s="65"/>
      <c r="E36" s="65"/>
      <c r="F36" s="169"/>
      <c r="G36" s="86"/>
      <c r="H36" s="65"/>
      <c r="I36" s="65"/>
      <c r="J36" s="176"/>
      <c r="K36" s="66"/>
      <c r="L36" s="70"/>
      <c r="M36" s="50"/>
      <c r="S36" s="51"/>
      <c r="T36" s="51"/>
      <c r="X36" s="52"/>
    </row>
    <row r="37" spans="1:24" ht="16.25" customHeight="1" x14ac:dyDescent="0.2">
      <c r="A37" s="69"/>
      <c r="B37" s="86"/>
      <c r="C37" s="65"/>
      <c r="D37" s="65"/>
      <c r="E37" s="65"/>
      <c r="F37" s="169"/>
      <c r="G37" s="86"/>
      <c r="H37" s="65"/>
      <c r="I37" s="65"/>
      <c r="J37" s="176"/>
      <c r="K37" s="66"/>
      <c r="L37" s="70"/>
      <c r="M37" s="50"/>
      <c r="S37" s="51"/>
      <c r="T37" s="51"/>
      <c r="X37" s="52"/>
    </row>
    <row r="38" spans="1:24" ht="16.25" customHeight="1" x14ac:dyDescent="0.2">
      <c r="A38" s="69"/>
      <c r="B38" s="86"/>
      <c r="C38" s="65"/>
      <c r="D38" s="65"/>
      <c r="E38" s="65"/>
      <c r="F38" s="169"/>
      <c r="G38" s="86"/>
      <c r="H38" s="65"/>
      <c r="I38" s="65"/>
      <c r="J38" s="176"/>
      <c r="K38" s="66"/>
      <c r="L38" s="70"/>
      <c r="M38" s="50"/>
      <c r="S38" s="51"/>
      <c r="T38" s="51"/>
      <c r="X38" s="52"/>
    </row>
    <row r="39" spans="1:24" ht="16.25" customHeight="1" thickBot="1" x14ac:dyDescent="0.25">
      <c r="A39" s="71"/>
      <c r="B39" s="86"/>
      <c r="C39" s="72"/>
      <c r="D39" s="72"/>
      <c r="E39" s="72"/>
      <c r="F39" s="170"/>
      <c r="G39" s="86"/>
      <c r="H39" s="72"/>
      <c r="I39" s="72"/>
      <c r="J39" s="177"/>
      <c r="K39" s="73"/>
      <c r="L39" s="74"/>
      <c r="M39" s="50"/>
      <c r="S39" s="51" t="s">
        <v>79</v>
      </c>
      <c r="T39" s="51">
        <v>2069926</v>
      </c>
      <c r="X39" s="52"/>
    </row>
    <row r="40" spans="1:24" ht="51" customHeight="1" x14ac:dyDescent="0.2">
      <c r="A40" s="183" t="s">
        <v>13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5"/>
      <c r="M40" s="56"/>
      <c r="S40" s="51" t="s">
        <v>37</v>
      </c>
      <c r="T40" s="51">
        <v>2022632</v>
      </c>
      <c r="X40" s="52"/>
    </row>
    <row r="41" spans="1:24" ht="15" customHeight="1" x14ac:dyDescent="0.2">
      <c r="A41" s="194" t="s">
        <v>77</v>
      </c>
      <c r="B41" s="195"/>
      <c r="C41" s="158" t="s">
        <v>14</v>
      </c>
      <c r="D41" s="158" t="s">
        <v>11</v>
      </c>
      <c r="E41" s="158" t="s">
        <v>104</v>
      </c>
      <c r="F41" s="158" t="s">
        <v>103</v>
      </c>
      <c r="G41" s="158" t="s">
        <v>15</v>
      </c>
      <c r="H41" s="158" t="s">
        <v>16</v>
      </c>
      <c r="I41" s="160" t="s">
        <v>17</v>
      </c>
      <c r="J41" s="161"/>
      <c r="K41" s="160"/>
      <c r="L41" s="186"/>
      <c r="S41" s="51" t="s">
        <v>38</v>
      </c>
      <c r="T41" s="51">
        <v>2063432</v>
      </c>
    </row>
    <row r="42" spans="1:24" x14ac:dyDescent="0.2">
      <c r="A42" s="196"/>
      <c r="B42" s="197"/>
      <c r="C42" s="159"/>
      <c r="D42" s="159"/>
      <c r="E42" s="159"/>
      <c r="F42" s="159"/>
      <c r="G42" s="159"/>
      <c r="H42" s="159"/>
      <c r="I42" s="162"/>
      <c r="J42" s="163"/>
      <c r="K42" s="174"/>
      <c r="L42" s="187"/>
      <c r="S42" s="51" t="s">
        <v>39</v>
      </c>
      <c r="T42" s="51">
        <v>2042397</v>
      </c>
    </row>
    <row r="43" spans="1:24" x14ac:dyDescent="0.2">
      <c r="A43" s="181"/>
      <c r="B43" s="182"/>
      <c r="C43" s="86"/>
      <c r="D43" s="86"/>
      <c r="E43" s="65"/>
      <c r="F43" s="65"/>
      <c r="G43" s="54" t="str">
        <f>IF(OR(C43="",D43=""),"",IF(_xlfn.DAYS(D43,C43)&lt;2,"ERROR",_xlfn.DAYS(D43,C43)))</f>
        <v/>
      </c>
      <c r="H43" s="55" t="str">
        <f>IF(OR(G43="",G43="ERROR"),"",IF(OR(E43="",F43=""),"",IF(E43="Single",IF(F43="Hotel Category B",143,165),IF(F43="Hotel Category B",108,130))))</f>
        <v/>
      </c>
      <c r="I43" s="123" t="str">
        <f>IF(OR(G43="",G43="ERROR",F43=""),"",G43*H43)</f>
        <v/>
      </c>
      <c r="J43" s="124"/>
      <c r="K43" s="174"/>
      <c r="L43" s="187"/>
      <c r="S43" s="51" t="s">
        <v>40</v>
      </c>
      <c r="T43" s="51">
        <v>2090143</v>
      </c>
    </row>
    <row r="44" spans="1:24" x14ac:dyDescent="0.2">
      <c r="A44" s="181"/>
      <c r="B44" s="182"/>
      <c r="C44" s="86"/>
      <c r="D44" s="86"/>
      <c r="E44" s="65"/>
      <c r="F44" s="65"/>
      <c r="G44" s="54" t="str">
        <f t="shared" ref="G44:G70" si="2">IF(OR(C44="",D44=""),"",IF(_xlfn.DAYS(D44,C44)&lt;2,"ERROR",_xlfn.DAYS(D44,C44)))</f>
        <v/>
      </c>
      <c r="H44" s="55" t="str">
        <f t="shared" ref="H44:H70" si="3">IF(OR(G44="",G44="ERROR"),"",IF(OR(E44="",F44=""),"",IF(E44="Single",IF(F44="Hotel Category B",143,165),IF(F44="Hotel Category B",108,130))))</f>
        <v/>
      </c>
      <c r="I44" s="123" t="str">
        <f t="shared" ref="I44:I70" si="4">IF(OR(G44="",G44="ERROR",F44=""),"",G44*H44)</f>
        <v/>
      </c>
      <c r="J44" s="124"/>
      <c r="K44" s="174"/>
      <c r="L44" s="187"/>
      <c r="S44" s="51" t="s">
        <v>41</v>
      </c>
      <c r="T44" s="51">
        <v>2073811</v>
      </c>
    </row>
    <row r="45" spans="1:24" x14ac:dyDescent="0.2">
      <c r="A45" s="181"/>
      <c r="B45" s="182"/>
      <c r="C45" s="86"/>
      <c r="D45" s="86"/>
      <c r="E45" s="65"/>
      <c r="F45" s="65"/>
      <c r="G45" s="54" t="str">
        <f t="shared" si="2"/>
        <v/>
      </c>
      <c r="H45" s="55" t="str">
        <f t="shared" si="3"/>
        <v/>
      </c>
      <c r="I45" s="123" t="str">
        <f t="shared" si="4"/>
        <v/>
      </c>
      <c r="J45" s="124"/>
      <c r="K45" s="174"/>
      <c r="L45" s="187"/>
      <c r="S45" s="51" t="s">
        <v>80</v>
      </c>
      <c r="T45" s="51">
        <v>2054313</v>
      </c>
    </row>
    <row r="46" spans="1:24" x14ac:dyDescent="0.2">
      <c r="A46" s="181"/>
      <c r="B46" s="182"/>
      <c r="C46" s="86"/>
      <c r="D46" s="86"/>
      <c r="E46" s="65"/>
      <c r="F46" s="65"/>
      <c r="G46" s="54" t="str">
        <f t="shared" si="2"/>
        <v/>
      </c>
      <c r="H46" s="55" t="str">
        <f t="shared" si="3"/>
        <v/>
      </c>
      <c r="I46" s="123" t="str">
        <f t="shared" si="4"/>
        <v/>
      </c>
      <c r="J46" s="124"/>
      <c r="K46" s="174"/>
      <c r="L46" s="187"/>
      <c r="S46" s="51" t="s">
        <v>81</v>
      </c>
      <c r="T46" s="51">
        <v>2008248</v>
      </c>
    </row>
    <row r="47" spans="1:24" x14ac:dyDescent="0.2">
      <c r="A47" s="181"/>
      <c r="B47" s="182"/>
      <c r="C47" s="86"/>
      <c r="D47" s="86"/>
      <c r="E47" s="65"/>
      <c r="F47" s="65"/>
      <c r="G47" s="54" t="str">
        <f t="shared" si="2"/>
        <v/>
      </c>
      <c r="H47" s="55" t="str">
        <f t="shared" si="3"/>
        <v/>
      </c>
      <c r="I47" s="123" t="str">
        <f t="shared" si="4"/>
        <v/>
      </c>
      <c r="J47" s="124"/>
      <c r="K47" s="174"/>
      <c r="L47" s="187"/>
      <c r="S47" s="51" t="s">
        <v>82</v>
      </c>
      <c r="T47" s="51">
        <v>2072159</v>
      </c>
    </row>
    <row r="48" spans="1:24" x14ac:dyDescent="0.2">
      <c r="A48" s="181"/>
      <c r="B48" s="182"/>
      <c r="C48" s="86"/>
      <c r="D48" s="86"/>
      <c r="E48" s="65"/>
      <c r="F48" s="65"/>
      <c r="G48" s="54" t="str">
        <f t="shared" si="2"/>
        <v/>
      </c>
      <c r="H48" s="55" t="str">
        <f t="shared" si="3"/>
        <v/>
      </c>
      <c r="I48" s="123" t="str">
        <f t="shared" si="4"/>
        <v/>
      </c>
      <c r="J48" s="124"/>
      <c r="K48" s="174"/>
      <c r="L48" s="187"/>
      <c r="S48" s="51" t="s">
        <v>83</v>
      </c>
      <c r="T48" s="51">
        <v>2005861</v>
      </c>
    </row>
    <row r="49" spans="1:20" x14ac:dyDescent="0.2">
      <c r="A49" s="181"/>
      <c r="B49" s="182"/>
      <c r="C49" s="86"/>
      <c r="D49" s="86"/>
      <c r="E49" s="65"/>
      <c r="F49" s="65"/>
      <c r="G49" s="54" t="str">
        <f t="shared" si="2"/>
        <v/>
      </c>
      <c r="H49" s="55" t="str">
        <f t="shared" si="3"/>
        <v/>
      </c>
      <c r="I49" s="123" t="str">
        <f t="shared" si="4"/>
        <v/>
      </c>
      <c r="J49" s="124"/>
      <c r="K49" s="174"/>
      <c r="L49" s="187"/>
      <c r="S49" s="51" t="s">
        <v>42</v>
      </c>
      <c r="T49" s="51">
        <v>2099029</v>
      </c>
    </row>
    <row r="50" spans="1:20" x14ac:dyDescent="0.2">
      <c r="A50" s="181"/>
      <c r="B50" s="182"/>
      <c r="C50" s="86"/>
      <c r="D50" s="86"/>
      <c r="E50" s="65"/>
      <c r="F50" s="65"/>
      <c r="G50" s="54" t="str">
        <f t="shared" si="2"/>
        <v/>
      </c>
      <c r="H50" s="55" t="str">
        <f t="shared" si="3"/>
        <v/>
      </c>
      <c r="I50" s="123" t="str">
        <f t="shared" si="4"/>
        <v/>
      </c>
      <c r="J50" s="124"/>
      <c r="K50" s="174"/>
      <c r="L50" s="187"/>
      <c r="S50" s="51"/>
      <c r="T50" s="51"/>
    </row>
    <row r="51" spans="1:20" x14ac:dyDescent="0.2">
      <c r="A51" s="181"/>
      <c r="B51" s="182"/>
      <c r="C51" s="86"/>
      <c r="D51" s="86"/>
      <c r="E51" s="65"/>
      <c r="F51" s="65"/>
      <c r="G51" s="54" t="str">
        <f t="shared" si="2"/>
        <v/>
      </c>
      <c r="H51" s="55" t="str">
        <f t="shared" si="3"/>
        <v/>
      </c>
      <c r="I51" s="123" t="str">
        <f t="shared" si="4"/>
        <v/>
      </c>
      <c r="J51" s="124"/>
      <c r="K51" s="174"/>
      <c r="L51" s="187"/>
      <c r="S51" s="51"/>
      <c r="T51" s="51"/>
    </row>
    <row r="52" spans="1:20" x14ac:dyDescent="0.2">
      <c r="A52" s="181"/>
      <c r="B52" s="182"/>
      <c r="C52" s="86"/>
      <c r="D52" s="86"/>
      <c r="E52" s="65"/>
      <c r="F52" s="65"/>
      <c r="G52" s="54" t="str">
        <f t="shared" si="2"/>
        <v/>
      </c>
      <c r="H52" s="55" t="str">
        <f t="shared" si="3"/>
        <v/>
      </c>
      <c r="I52" s="123" t="str">
        <f t="shared" si="4"/>
        <v/>
      </c>
      <c r="J52" s="124"/>
      <c r="K52" s="174"/>
      <c r="L52" s="187"/>
      <c r="S52" s="51"/>
      <c r="T52" s="51"/>
    </row>
    <row r="53" spans="1:20" x14ac:dyDescent="0.2">
      <c r="A53" s="181"/>
      <c r="B53" s="182"/>
      <c r="C53" s="86"/>
      <c r="D53" s="86"/>
      <c r="E53" s="65"/>
      <c r="F53" s="65"/>
      <c r="G53" s="54" t="str">
        <f t="shared" si="2"/>
        <v/>
      </c>
      <c r="H53" s="55" t="str">
        <f t="shared" si="3"/>
        <v/>
      </c>
      <c r="I53" s="123" t="str">
        <f t="shared" si="4"/>
        <v/>
      </c>
      <c r="J53" s="124"/>
      <c r="K53" s="174"/>
      <c r="L53" s="187"/>
      <c r="S53" s="51"/>
      <c r="T53" s="51"/>
    </row>
    <row r="54" spans="1:20" x14ac:dyDescent="0.2">
      <c r="A54" s="181"/>
      <c r="B54" s="182"/>
      <c r="C54" s="86"/>
      <c r="D54" s="86"/>
      <c r="E54" s="65"/>
      <c r="F54" s="65"/>
      <c r="G54" s="54" t="str">
        <f t="shared" si="2"/>
        <v/>
      </c>
      <c r="H54" s="55" t="str">
        <f t="shared" si="3"/>
        <v/>
      </c>
      <c r="I54" s="123" t="str">
        <f t="shared" si="4"/>
        <v/>
      </c>
      <c r="J54" s="124"/>
      <c r="K54" s="174"/>
      <c r="L54" s="187"/>
      <c r="S54" s="51" t="s">
        <v>43</v>
      </c>
      <c r="T54" s="51">
        <v>2028377</v>
      </c>
    </row>
    <row r="55" spans="1:20" x14ac:dyDescent="0.2">
      <c r="A55" s="181"/>
      <c r="B55" s="182"/>
      <c r="C55" s="86"/>
      <c r="D55" s="86"/>
      <c r="E55" s="65"/>
      <c r="F55" s="65"/>
      <c r="G55" s="54" t="str">
        <f t="shared" si="2"/>
        <v/>
      </c>
      <c r="H55" s="55" t="str">
        <f t="shared" si="3"/>
        <v/>
      </c>
      <c r="I55" s="123" t="str">
        <f t="shared" si="4"/>
        <v/>
      </c>
      <c r="J55" s="124"/>
      <c r="K55" s="174"/>
      <c r="L55" s="187"/>
      <c r="S55" s="51" t="s">
        <v>44</v>
      </c>
      <c r="T55" s="51">
        <v>2082710</v>
      </c>
    </row>
    <row r="56" spans="1:20" x14ac:dyDescent="0.2">
      <c r="A56" s="181"/>
      <c r="B56" s="182"/>
      <c r="C56" s="86"/>
      <c r="D56" s="86"/>
      <c r="E56" s="65"/>
      <c r="F56" s="65"/>
      <c r="G56" s="54" t="str">
        <f t="shared" si="2"/>
        <v/>
      </c>
      <c r="H56" s="55" t="str">
        <f t="shared" si="3"/>
        <v/>
      </c>
      <c r="I56" s="123" t="str">
        <f t="shared" si="4"/>
        <v/>
      </c>
      <c r="J56" s="124"/>
      <c r="K56" s="174"/>
      <c r="L56" s="187"/>
      <c r="S56" s="51" t="s">
        <v>45</v>
      </c>
      <c r="T56" s="51">
        <v>2047241</v>
      </c>
    </row>
    <row r="57" spans="1:20" x14ac:dyDescent="0.2">
      <c r="A57" s="181"/>
      <c r="B57" s="182"/>
      <c r="C57" s="86"/>
      <c r="D57" s="86"/>
      <c r="E57" s="65"/>
      <c r="F57" s="65"/>
      <c r="G57" s="54" t="str">
        <f t="shared" si="2"/>
        <v/>
      </c>
      <c r="H57" s="55" t="str">
        <f t="shared" si="3"/>
        <v/>
      </c>
      <c r="I57" s="123" t="str">
        <f t="shared" si="4"/>
        <v/>
      </c>
      <c r="J57" s="124"/>
      <c r="K57" s="174"/>
      <c r="L57" s="187"/>
      <c r="S57" s="51" t="s">
        <v>84</v>
      </c>
      <c r="T57" s="51">
        <v>2091150</v>
      </c>
    </row>
    <row r="58" spans="1:20" x14ac:dyDescent="0.2">
      <c r="A58" s="181"/>
      <c r="B58" s="182"/>
      <c r="C58" s="86"/>
      <c r="D58" s="86"/>
      <c r="E58" s="65"/>
      <c r="F58" s="65"/>
      <c r="G58" s="54" t="str">
        <f t="shared" si="2"/>
        <v/>
      </c>
      <c r="H58" s="55" t="str">
        <f t="shared" si="3"/>
        <v/>
      </c>
      <c r="I58" s="123" t="str">
        <f t="shared" si="4"/>
        <v/>
      </c>
      <c r="J58" s="124"/>
      <c r="K58" s="174"/>
      <c r="L58" s="187"/>
      <c r="S58" s="51" t="s">
        <v>85</v>
      </c>
      <c r="T58" s="51">
        <v>2039517</v>
      </c>
    </row>
    <row r="59" spans="1:20" x14ac:dyDescent="0.2">
      <c r="A59" s="181"/>
      <c r="B59" s="182"/>
      <c r="C59" s="86"/>
      <c r="D59" s="86"/>
      <c r="E59" s="65"/>
      <c r="F59" s="65"/>
      <c r="G59" s="54" t="str">
        <f t="shared" si="2"/>
        <v/>
      </c>
      <c r="H59" s="55" t="str">
        <f t="shared" si="3"/>
        <v/>
      </c>
      <c r="I59" s="123" t="str">
        <f t="shared" si="4"/>
        <v/>
      </c>
      <c r="J59" s="124"/>
      <c r="K59" s="174"/>
      <c r="L59" s="187"/>
      <c r="S59" s="51" t="s">
        <v>86</v>
      </c>
      <c r="T59" s="51"/>
    </row>
    <row r="60" spans="1:20" x14ac:dyDescent="0.2">
      <c r="A60" s="181"/>
      <c r="B60" s="182"/>
      <c r="C60" s="86"/>
      <c r="D60" s="86"/>
      <c r="E60" s="65"/>
      <c r="F60" s="65"/>
      <c r="G60" s="54" t="str">
        <f t="shared" si="2"/>
        <v/>
      </c>
      <c r="H60" s="55" t="str">
        <f t="shared" si="3"/>
        <v/>
      </c>
      <c r="I60" s="123" t="str">
        <f t="shared" si="4"/>
        <v/>
      </c>
      <c r="J60" s="124"/>
      <c r="K60" s="174"/>
      <c r="L60" s="187"/>
      <c r="S60" s="51" t="s">
        <v>87</v>
      </c>
      <c r="T60" s="51"/>
    </row>
    <row r="61" spans="1:20" x14ac:dyDescent="0.2">
      <c r="A61" s="181"/>
      <c r="B61" s="182"/>
      <c r="C61" s="86"/>
      <c r="D61" s="86"/>
      <c r="E61" s="65"/>
      <c r="F61" s="65"/>
      <c r="G61" s="54" t="str">
        <f t="shared" si="2"/>
        <v/>
      </c>
      <c r="H61" s="55" t="str">
        <f t="shared" si="3"/>
        <v/>
      </c>
      <c r="I61" s="123" t="str">
        <f t="shared" si="4"/>
        <v/>
      </c>
      <c r="J61" s="124"/>
      <c r="K61" s="174"/>
      <c r="L61" s="187"/>
      <c r="S61" s="51" t="s">
        <v>46</v>
      </c>
      <c r="T61" s="51"/>
    </row>
    <row r="62" spans="1:20" x14ac:dyDescent="0.2">
      <c r="A62" s="181"/>
      <c r="B62" s="182"/>
      <c r="C62" s="86"/>
      <c r="D62" s="86"/>
      <c r="E62" s="65"/>
      <c r="F62" s="65"/>
      <c r="G62" s="54" t="str">
        <f t="shared" si="2"/>
        <v/>
      </c>
      <c r="H62" s="55" t="str">
        <f t="shared" si="3"/>
        <v/>
      </c>
      <c r="I62" s="123" t="str">
        <f t="shared" si="4"/>
        <v/>
      </c>
      <c r="J62" s="124"/>
      <c r="K62" s="174"/>
      <c r="L62" s="187"/>
      <c r="S62" s="51" t="s">
        <v>47</v>
      </c>
      <c r="T62" s="51"/>
    </row>
    <row r="63" spans="1:20" x14ac:dyDescent="0.2">
      <c r="A63" s="181"/>
      <c r="B63" s="182"/>
      <c r="C63" s="86"/>
      <c r="D63" s="86"/>
      <c r="E63" s="65"/>
      <c r="F63" s="65"/>
      <c r="G63" s="54" t="str">
        <f t="shared" si="2"/>
        <v/>
      </c>
      <c r="H63" s="55" t="str">
        <f t="shared" si="3"/>
        <v/>
      </c>
      <c r="I63" s="123" t="str">
        <f t="shared" si="4"/>
        <v/>
      </c>
      <c r="J63" s="124"/>
      <c r="K63" s="174"/>
      <c r="L63" s="187"/>
      <c r="S63" s="51"/>
      <c r="T63" s="51"/>
    </row>
    <row r="64" spans="1:20" x14ac:dyDescent="0.2">
      <c r="A64" s="181"/>
      <c r="B64" s="182"/>
      <c r="C64" s="86"/>
      <c r="D64" s="86"/>
      <c r="E64" s="65"/>
      <c r="F64" s="65"/>
      <c r="G64" s="54" t="str">
        <f t="shared" si="2"/>
        <v/>
      </c>
      <c r="H64" s="55" t="str">
        <f t="shared" si="3"/>
        <v/>
      </c>
      <c r="I64" s="123" t="str">
        <f t="shared" si="4"/>
        <v/>
      </c>
      <c r="J64" s="124"/>
      <c r="K64" s="174"/>
      <c r="L64" s="187"/>
      <c r="S64" s="51"/>
      <c r="T64" s="51"/>
    </row>
    <row r="65" spans="1:20" x14ac:dyDescent="0.2">
      <c r="A65" s="181"/>
      <c r="B65" s="182"/>
      <c r="C65" s="86"/>
      <c r="D65" s="86"/>
      <c r="E65" s="65"/>
      <c r="F65" s="65"/>
      <c r="G65" s="54" t="str">
        <f t="shared" si="2"/>
        <v/>
      </c>
      <c r="H65" s="55" t="str">
        <f t="shared" si="3"/>
        <v/>
      </c>
      <c r="I65" s="123" t="str">
        <f t="shared" si="4"/>
        <v/>
      </c>
      <c r="J65" s="124"/>
      <c r="K65" s="174"/>
      <c r="L65" s="187"/>
      <c r="S65" s="51"/>
      <c r="T65" s="51"/>
    </row>
    <row r="66" spans="1:20" x14ac:dyDescent="0.2">
      <c r="A66" s="181"/>
      <c r="B66" s="182"/>
      <c r="C66" s="86"/>
      <c r="D66" s="86"/>
      <c r="E66" s="65"/>
      <c r="F66" s="65"/>
      <c r="G66" s="54" t="str">
        <f t="shared" si="2"/>
        <v/>
      </c>
      <c r="H66" s="55" t="str">
        <f t="shared" si="3"/>
        <v/>
      </c>
      <c r="I66" s="123" t="str">
        <f t="shared" si="4"/>
        <v/>
      </c>
      <c r="J66" s="124"/>
      <c r="K66" s="174"/>
      <c r="L66" s="187"/>
      <c r="S66" s="51"/>
      <c r="T66" s="51"/>
    </row>
    <row r="67" spans="1:20" x14ac:dyDescent="0.2">
      <c r="A67" s="181"/>
      <c r="B67" s="182"/>
      <c r="C67" s="86"/>
      <c r="D67" s="86"/>
      <c r="E67" s="65"/>
      <c r="F67" s="65"/>
      <c r="G67" s="54" t="str">
        <f t="shared" si="2"/>
        <v/>
      </c>
      <c r="H67" s="55" t="str">
        <f t="shared" si="3"/>
        <v/>
      </c>
      <c r="I67" s="123" t="str">
        <f t="shared" si="4"/>
        <v/>
      </c>
      <c r="J67" s="124"/>
      <c r="K67" s="174"/>
      <c r="L67" s="187"/>
      <c r="S67" s="51"/>
      <c r="T67" s="51"/>
    </row>
    <row r="68" spans="1:20" x14ac:dyDescent="0.2">
      <c r="A68" s="181"/>
      <c r="B68" s="182"/>
      <c r="C68" s="86"/>
      <c r="D68" s="86"/>
      <c r="E68" s="65"/>
      <c r="F68" s="65"/>
      <c r="G68" s="54" t="str">
        <f t="shared" si="2"/>
        <v/>
      </c>
      <c r="H68" s="55" t="str">
        <f t="shared" si="3"/>
        <v/>
      </c>
      <c r="I68" s="123" t="str">
        <f t="shared" si="4"/>
        <v/>
      </c>
      <c r="J68" s="124"/>
      <c r="K68" s="174"/>
      <c r="L68" s="187"/>
      <c r="S68" s="51"/>
      <c r="T68" s="51"/>
    </row>
    <row r="69" spans="1:20" x14ac:dyDescent="0.2">
      <c r="A69" s="181"/>
      <c r="B69" s="182"/>
      <c r="C69" s="86"/>
      <c r="D69" s="86"/>
      <c r="E69" s="65"/>
      <c r="F69" s="65"/>
      <c r="G69" s="54" t="str">
        <f t="shared" si="2"/>
        <v/>
      </c>
      <c r="H69" s="55" t="str">
        <f t="shared" si="3"/>
        <v/>
      </c>
      <c r="I69" s="123" t="str">
        <f t="shared" si="4"/>
        <v/>
      </c>
      <c r="J69" s="124"/>
      <c r="K69" s="174"/>
      <c r="L69" s="187"/>
      <c r="S69" s="51"/>
      <c r="T69" s="51"/>
    </row>
    <row r="70" spans="1:20" x14ac:dyDescent="0.2">
      <c r="A70" s="181"/>
      <c r="B70" s="182"/>
      <c r="C70" s="86"/>
      <c r="D70" s="86"/>
      <c r="E70" s="65"/>
      <c r="F70" s="65"/>
      <c r="G70" s="54" t="str">
        <f t="shared" si="2"/>
        <v/>
      </c>
      <c r="H70" s="55" t="str">
        <f t="shared" si="3"/>
        <v/>
      </c>
      <c r="I70" s="123" t="str">
        <f t="shared" si="4"/>
        <v/>
      </c>
      <c r="J70" s="124"/>
      <c r="K70" s="174"/>
      <c r="L70" s="187"/>
      <c r="S70" s="51"/>
      <c r="T70" s="51"/>
    </row>
    <row r="71" spans="1:20" ht="20" thickBot="1" x14ac:dyDescent="0.25">
      <c r="A71" s="133" t="s">
        <v>18</v>
      </c>
      <c r="B71" s="134"/>
      <c r="C71" s="134"/>
      <c r="D71" s="134"/>
      <c r="E71" s="134"/>
      <c r="F71" s="134"/>
      <c r="G71" s="134"/>
      <c r="H71" s="135"/>
      <c r="I71" s="136" t="str">
        <f>IF(SUM(I43:J70)=0,"",SUM(I43:J70))</f>
        <v/>
      </c>
      <c r="J71" s="137"/>
      <c r="K71" s="138"/>
      <c r="L71" s="139"/>
      <c r="S71" s="51" t="s">
        <v>48</v>
      </c>
      <c r="T71" s="51"/>
    </row>
    <row r="72" spans="1:20" ht="19" x14ac:dyDescent="0.2">
      <c r="A72" s="125" t="s">
        <v>19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7"/>
      <c r="M72" s="56"/>
      <c r="S72" s="51" t="s">
        <v>49</v>
      </c>
      <c r="T72" s="51">
        <v>2072234</v>
      </c>
    </row>
    <row r="73" spans="1:20" x14ac:dyDescent="0.2">
      <c r="A73" s="131" t="s">
        <v>91</v>
      </c>
      <c r="B73" s="132"/>
      <c r="C73" s="132"/>
      <c r="D73" s="132"/>
      <c r="E73" s="132"/>
      <c r="F73" s="132"/>
      <c r="G73" s="132"/>
      <c r="H73" s="67"/>
      <c r="I73" s="128" t="str">
        <f>IF(H73="","",H73*150)</f>
        <v/>
      </c>
      <c r="J73" s="129"/>
      <c r="K73" s="129"/>
      <c r="L73" s="130"/>
      <c r="M73" s="56"/>
      <c r="S73" s="51"/>
      <c r="T73" s="51"/>
    </row>
    <row r="74" spans="1:20" x14ac:dyDescent="0.2">
      <c r="A74" s="120" t="s">
        <v>20</v>
      </c>
      <c r="B74" s="121"/>
      <c r="C74" s="121"/>
      <c r="D74" s="121"/>
      <c r="E74" s="121"/>
      <c r="F74" s="121"/>
      <c r="G74" s="122"/>
      <c r="H74" s="67"/>
      <c r="I74" s="128" t="str">
        <f>IF(H74="","",H74*40)</f>
        <v/>
      </c>
      <c r="J74" s="129"/>
      <c r="K74" s="129"/>
      <c r="L74" s="130"/>
      <c r="M74" s="78"/>
      <c r="S74" s="51" t="s">
        <v>50</v>
      </c>
      <c r="T74" s="51">
        <v>2000160</v>
      </c>
    </row>
    <row r="75" spans="1:20" ht="19" x14ac:dyDescent="0.2">
      <c r="A75" s="107" t="s">
        <v>21</v>
      </c>
      <c r="B75" s="108"/>
      <c r="C75" s="109"/>
      <c r="D75" s="109"/>
      <c r="E75" s="109"/>
      <c r="F75" s="109"/>
      <c r="G75" s="109"/>
      <c r="H75" s="110"/>
      <c r="I75" s="101" t="str">
        <f>IF(SUM(H73:H74)=0,"",(H73*150+H74*40))</f>
        <v/>
      </c>
      <c r="J75" s="102"/>
      <c r="K75" s="102"/>
      <c r="L75" s="103"/>
      <c r="M75" s="79"/>
      <c r="S75" s="51" t="s">
        <v>51</v>
      </c>
      <c r="T75" s="51">
        <v>2033177</v>
      </c>
    </row>
    <row r="76" spans="1:20" ht="35" thickBot="1" x14ac:dyDescent="0.25">
      <c r="A76" s="104" t="s">
        <v>22</v>
      </c>
      <c r="B76" s="105"/>
      <c r="C76" s="105"/>
      <c r="D76" s="105"/>
      <c r="E76" s="105"/>
      <c r="F76" s="105"/>
      <c r="G76" s="105"/>
      <c r="H76" s="106"/>
      <c r="I76" s="116" t="str">
        <f>IF(SUM(I71,I75)=0,"",SUM(I71,I75))</f>
        <v/>
      </c>
      <c r="J76" s="117"/>
      <c r="K76" s="117"/>
      <c r="L76" s="118"/>
      <c r="M76" s="80"/>
      <c r="S76" s="51"/>
      <c r="T76" s="51"/>
    </row>
    <row r="77" spans="1:20" ht="19" x14ac:dyDescent="0.2">
      <c r="A77" s="111" t="s">
        <v>105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57"/>
      <c r="S77" s="51"/>
      <c r="T77" s="51"/>
    </row>
    <row r="78" spans="1:20" ht="16" x14ac:dyDescent="0.2">
      <c r="A78" s="113" t="s">
        <v>118</v>
      </c>
      <c r="B78" s="114"/>
      <c r="C78" s="114"/>
      <c r="D78" s="114"/>
      <c r="E78" s="114"/>
      <c r="F78" s="115"/>
      <c r="G78" s="115"/>
      <c r="H78" s="115"/>
      <c r="I78" s="115"/>
      <c r="J78" s="115"/>
      <c r="K78" s="115"/>
      <c r="L78" s="114"/>
      <c r="M78" s="57"/>
      <c r="S78" s="51"/>
      <c r="T78" s="51"/>
    </row>
    <row r="79" spans="1:20" ht="15" customHeight="1" x14ac:dyDescent="0.2">
      <c r="A79" s="119" t="s">
        <v>92</v>
      </c>
      <c r="B79" s="58"/>
      <c r="C79" s="59" t="s">
        <v>93</v>
      </c>
      <c r="D79" s="60" t="s">
        <v>116</v>
      </c>
      <c r="E79" s="61"/>
      <c r="L79" s="85"/>
      <c r="M79" s="80"/>
      <c r="S79" s="51"/>
      <c r="T79" s="51"/>
    </row>
    <row r="80" spans="1:20" ht="32" x14ac:dyDescent="0.2">
      <c r="A80" s="119"/>
      <c r="B80" s="58"/>
      <c r="C80" s="59" t="s">
        <v>94</v>
      </c>
      <c r="D80" s="60" t="s">
        <v>116</v>
      </c>
      <c r="E80" s="61"/>
      <c r="M80" s="80"/>
      <c r="S80" s="51"/>
      <c r="T80" s="51"/>
    </row>
    <row r="81" spans="1:20" ht="15" customHeight="1" x14ac:dyDescent="0.2">
      <c r="A81" s="119"/>
      <c r="B81" s="58"/>
      <c r="C81" s="59" t="s">
        <v>95</v>
      </c>
      <c r="D81" s="60" t="s">
        <v>117</v>
      </c>
      <c r="E81" s="61"/>
      <c r="M81" s="80"/>
      <c r="S81" s="51" t="s">
        <v>88</v>
      </c>
      <c r="T81" s="51">
        <v>2008993</v>
      </c>
    </row>
    <row r="82" spans="1:20" ht="15" customHeight="1" x14ac:dyDescent="0.2">
      <c r="A82" s="119"/>
      <c r="B82" s="58"/>
      <c r="C82" s="59" t="s">
        <v>96</v>
      </c>
      <c r="D82" s="60" t="s">
        <v>117</v>
      </c>
      <c r="E82" s="61"/>
      <c r="M82" s="81"/>
      <c r="S82" s="51" t="s">
        <v>52</v>
      </c>
      <c r="T82" s="51">
        <v>2084634</v>
      </c>
    </row>
    <row r="83" spans="1:20" ht="34" x14ac:dyDescent="0.4">
      <c r="A83" s="62"/>
      <c r="B83" s="62"/>
      <c r="C83" s="63"/>
      <c r="D83" s="64"/>
      <c r="M83" s="82"/>
      <c r="S83" s="51" t="s">
        <v>53</v>
      </c>
      <c r="T83" s="51">
        <v>2094273</v>
      </c>
    </row>
    <row r="84" spans="1:20" ht="19" x14ac:dyDescent="0.2">
      <c r="M84" s="83"/>
      <c r="S84" s="51" t="s">
        <v>54</v>
      </c>
      <c r="T84" s="51">
        <v>2092150</v>
      </c>
    </row>
    <row r="85" spans="1:20" ht="30" customHeight="1" x14ac:dyDescent="0.2">
      <c r="M85" s="84"/>
      <c r="S85" s="51" t="s">
        <v>55</v>
      </c>
      <c r="T85" s="51">
        <v>2056729</v>
      </c>
    </row>
    <row r="86" spans="1:20" x14ac:dyDescent="0.2">
      <c r="S86" s="51" t="s">
        <v>56</v>
      </c>
      <c r="T86" s="51">
        <v>2066426</v>
      </c>
    </row>
    <row r="87" spans="1:20" x14ac:dyDescent="0.2">
      <c r="S87" s="51" t="s">
        <v>57</v>
      </c>
      <c r="T87" s="51">
        <v>2095058</v>
      </c>
    </row>
    <row r="88" spans="1:20" x14ac:dyDescent="0.2">
      <c r="S88" s="51" t="s">
        <v>58</v>
      </c>
      <c r="T88" s="51">
        <v>2093676</v>
      </c>
    </row>
    <row r="89" spans="1:20" x14ac:dyDescent="0.2">
      <c r="S89" s="51" t="s">
        <v>59</v>
      </c>
      <c r="T89" s="51">
        <v>2068372</v>
      </c>
    </row>
    <row r="90" spans="1:20" x14ac:dyDescent="0.2">
      <c r="S90" s="51" t="s">
        <v>60</v>
      </c>
      <c r="T90" s="51">
        <v>2064899</v>
      </c>
    </row>
    <row r="91" spans="1:20" x14ac:dyDescent="0.2">
      <c r="S91" s="51" t="s">
        <v>61</v>
      </c>
      <c r="T91" s="51">
        <v>2040103</v>
      </c>
    </row>
    <row r="92" spans="1:20" x14ac:dyDescent="0.2">
      <c r="S92" s="51" t="s">
        <v>62</v>
      </c>
      <c r="T92" s="51">
        <v>2024542</v>
      </c>
    </row>
    <row r="93" spans="1:20" x14ac:dyDescent="0.2">
      <c r="S93" s="51" t="s">
        <v>63</v>
      </c>
    </row>
  </sheetData>
  <sheetProtection algorithmName="SHA-512" hashValue="hq8Lt9G9KA4XtLCGLDvaFXqiVG9C7LZUn6+z53vpe5Xa0kKieBxPtfbk0zvQJYnlyG5TOXC6OErfvRUiVrl+rg==" saltValue="iyk59RO6Vajr3ZwC8ULegQ==" spinCount="100000" sheet="1" objects="1" scenarios="1"/>
  <protectedRanges>
    <protectedRange sqref="H73:H74" name="Range6"/>
    <protectedRange sqref="C8:L9 B8" name="Range5"/>
    <protectedRange sqref="C13:E39 H13:J39" name="Range4"/>
    <protectedRange sqref="L71" name="Range3"/>
    <protectedRange sqref="C43:D70 B13:B39 G13:G39" name="Range1"/>
    <protectedRange sqref="E43:F70" name="Range8"/>
  </protectedRanges>
  <mergeCells count="127">
    <mergeCell ref="A69:B69"/>
    <mergeCell ref="A70:B70"/>
    <mergeCell ref="B8:L8"/>
    <mergeCell ref="B9:L9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L67:L68"/>
    <mergeCell ref="L69:L70"/>
    <mergeCell ref="B11:B12"/>
    <mergeCell ref="A41:B42"/>
    <mergeCell ref="A43:B43"/>
    <mergeCell ref="K69:K70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K53:K54"/>
    <mergeCell ref="K55:K56"/>
    <mergeCell ref="K57:K58"/>
    <mergeCell ref="K59:K60"/>
    <mergeCell ref="K61:K62"/>
    <mergeCell ref="K43:K44"/>
    <mergeCell ref="K45:K46"/>
    <mergeCell ref="K47:K48"/>
    <mergeCell ref="K49:K50"/>
    <mergeCell ref="K51:K52"/>
    <mergeCell ref="J10:J39"/>
    <mergeCell ref="G10:I10"/>
    <mergeCell ref="K41:K42"/>
    <mergeCell ref="A53:B53"/>
    <mergeCell ref="K63:K64"/>
    <mergeCell ref="K65:K66"/>
    <mergeCell ref="K67:K68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I60:J60"/>
    <mergeCell ref="I61:J61"/>
    <mergeCell ref="A40:L40"/>
    <mergeCell ref="L41:L42"/>
    <mergeCell ref="I47:J47"/>
    <mergeCell ref="I43:J43"/>
    <mergeCell ref="I44:J44"/>
    <mergeCell ref="I45:J45"/>
    <mergeCell ref="I46:J46"/>
    <mergeCell ref="C41:C42"/>
    <mergeCell ref="D41:D42"/>
    <mergeCell ref="I56:J56"/>
    <mergeCell ref="I57:J57"/>
    <mergeCell ref="I58:J58"/>
    <mergeCell ref="I59:J59"/>
    <mergeCell ref="I48:J48"/>
    <mergeCell ref="I49:J49"/>
    <mergeCell ref="I55:J55"/>
    <mergeCell ref="I54:J54"/>
    <mergeCell ref="I53:J53"/>
    <mergeCell ref="I50:J50"/>
    <mergeCell ref="I51:J51"/>
    <mergeCell ref="I52:J52"/>
    <mergeCell ref="L10:L12"/>
    <mergeCell ref="A5:L5"/>
    <mergeCell ref="K10:K12"/>
    <mergeCell ref="H11:I11"/>
    <mergeCell ref="A11:A12"/>
    <mergeCell ref="C11:D11"/>
    <mergeCell ref="A6:L6"/>
    <mergeCell ref="A7:L7"/>
    <mergeCell ref="H41:H42"/>
    <mergeCell ref="I41:J42"/>
    <mergeCell ref="F41:F42"/>
    <mergeCell ref="G41:G42"/>
    <mergeCell ref="E11:E12"/>
    <mergeCell ref="G11:G12"/>
    <mergeCell ref="E41:E42"/>
    <mergeCell ref="F10:F39"/>
    <mergeCell ref="B10:E10"/>
    <mergeCell ref="I75:L75"/>
    <mergeCell ref="A76:H76"/>
    <mergeCell ref="A75:H75"/>
    <mergeCell ref="A77:L77"/>
    <mergeCell ref="A78:L78"/>
    <mergeCell ref="I76:L76"/>
    <mergeCell ref="A79:A82"/>
    <mergeCell ref="A74:G74"/>
    <mergeCell ref="I62:J62"/>
    <mergeCell ref="A72:L72"/>
    <mergeCell ref="I74:L74"/>
    <mergeCell ref="A73:G73"/>
    <mergeCell ref="I73:L73"/>
    <mergeCell ref="A71:H71"/>
    <mergeCell ref="I71:J71"/>
    <mergeCell ref="I63:J63"/>
    <mergeCell ref="I64:J64"/>
    <mergeCell ref="I65:J65"/>
    <mergeCell ref="I66:J66"/>
    <mergeCell ref="I67:J67"/>
    <mergeCell ref="I68:J68"/>
    <mergeCell ref="I69:J69"/>
    <mergeCell ref="I70:J70"/>
    <mergeCell ref="K71:L71"/>
  </mergeCells>
  <phoneticPr fontId="18" type="noConversion"/>
  <conditionalFormatting sqref="G43">
    <cfRule type="colorScale" priority="1">
      <colorScale>
        <cfvo type="num" val="2"/>
        <cfvo type="max"/>
        <color rgb="FFFF7128"/>
        <color rgb="FFFFEF9C"/>
      </colorScale>
    </cfRule>
  </conditionalFormatting>
  <dataValidations xWindow="1248" yWindow="733" count="13">
    <dataValidation type="list" allowBlank="1" showInputMessage="1" showErrorMessage="1" sqref="C13:C39 H13:H39" xr:uid="{00000000-0002-0000-0000-000001000000}">
      <formula1>"0,1,2,3,4,5,6,7,8,9,10,11,12,13,14,15,16,17,18,19,20,21,22,23"</formula1>
    </dataValidation>
    <dataValidation type="list" allowBlank="1" showInputMessage="1" showErrorMessage="1" sqref="D13:D39 I13:I39" xr:uid="{00000000-0002-0000-0000-000002000000}">
      <formula1>"00,05,10,15,20,25,30,35,40,45,50,55"</formula1>
    </dataValidation>
    <dataValidation type="list" allowBlank="1" showInputMessage="1" showErrorMessage="1" sqref="C44:C70" xr:uid="{00000000-0002-0000-0000-000006000000}">
      <formula1>$W$8:$W$13</formula1>
    </dataValidation>
    <dataValidation allowBlank="1" showInputMessage="1" showErrorMessage="1" prompt="Fill with names of persons._x000a_eg. John Doe; Jane Doe" sqref="A13:A39 L71 A43:A70" xr:uid="{00000000-0002-0000-0000-000003000000}"/>
    <dataValidation type="list" allowBlank="1" showInputMessage="1" showErrorMessage="1" sqref="D44:D70" xr:uid="{03AD326C-3500-409D-A6C6-A3BECDF06255}">
      <formula1>$X$8:$X$40</formula1>
    </dataValidation>
    <dataValidation allowBlank="1" showInputMessage="1" showErrorMessage="1" promptTitle="Country name" prompt="Write name of Your Country" sqref="B8" xr:uid="{5F4E56C8-5711-4446-A6FA-1FB984F9E5D0}"/>
    <dataValidation type="list" allowBlank="1" showInputMessage="1" showErrorMessage="1" promptTitle="Transfer info" prompt="Select &quot;Yes&quot; if You need transfer from airport, otherwise select &quot;No&quot;" sqref="K13:K39" xr:uid="{A5C54787-E772-154A-80A4-5161BF3BEF07}">
      <formula1>$AB$4:$AB$5</formula1>
    </dataValidation>
    <dataValidation type="list" allowBlank="1" showInputMessage="1" showErrorMessage="1" promptTitle="Transfer info" prompt="Select &quot;Yes&quot; if You need transfer to airport, otherwise select &quot;No&quot;" sqref="L13:L39" xr:uid="{56B8359B-6813-3F4F-9EB7-CFD176B206FC}">
      <formula1>$AB$4:$AB$5</formula1>
    </dataValidation>
    <dataValidation type="list" allowBlank="1" showInputMessage="1" showErrorMessage="1" sqref="F43:F70" xr:uid="{7D44AAE4-21B4-7246-98AC-674AEDDC10C6}">
      <formula1>",Hotel Category A,Hotel Category B"</formula1>
    </dataValidation>
    <dataValidation type="list" allowBlank="1" showInputMessage="1" showErrorMessage="1" sqref="E43:E70" xr:uid="{9A805AB4-B44A-D04B-BA6F-BFB2DA23972E}">
      <formula1>"Single,Double"</formula1>
    </dataValidation>
    <dataValidation type="list" allowBlank="1" showInputMessage="1" showErrorMessage="1" sqref="G13:G39 D43" xr:uid="{AAC60FB0-4304-ED49-B6B2-C643392FF003}">
      <formula1>$X$8:$X$11</formula1>
    </dataValidation>
    <dataValidation type="list" allowBlank="1" showInputMessage="1" showErrorMessage="1" sqref="B13:B39 C43" xr:uid="{5AC473BC-65D5-524F-B8A8-538100D4CDA4}">
      <formula1>$W$10:$W$13</formula1>
    </dataValidation>
    <dataValidation allowBlank="1" showInputMessage="1" showErrorMessage="1" promptTitle="Notice" prompt="Obligatory minimum stay in the official hotel is 2 nights." sqref="G43:G70" xr:uid="{A727A8D5-E4CB-F346-B23E-BFF856274A1F}"/>
  </dataValidation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EF20-9D17-5C4B-9832-0173125B1BD9}">
  <sheetPr codeName="Sheet4"/>
  <dimension ref="A3:S36"/>
  <sheetViews>
    <sheetView workbookViewId="0">
      <selection activeCell="A8" sqref="A8"/>
    </sheetView>
  </sheetViews>
  <sheetFormatPr baseColWidth="10" defaultColWidth="11.5" defaultRowHeight="15" x14ac:dyDescent="0.2"/>
  <cols>
    <col min="1" max="1" width="30.5" customWidth="1"/>
    <col min="7" max="7" width="19" customWidth="1"/>
    <col min="17" max="17" width="12.5" customWidth="1"/>
    <col min="18" max="18" width="12.33203125" customWidth="1"/>
    <col min="19" max="19" width="13.33203125" customWidth="1"/>
  </cols>
  <sheetData>
    <row r="3" spans="1:19" ht="16" thickBot="1" x14ac:dyDescent="0.25"/>
    <row r="4" spans="1:19" ht="27" thickBot="1" x14ac:dyDescent="0.35">
      <c r="A4" s="198" t="s">
        <v>125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19" ht="25" thickBot="1" x14ac:dyDescent="0.35">
      <c r="A5" s="220" t="s">
        <v>109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2"/>
      <c r="Q5" s="208" t="s">
        <v>89</v>
      </c>
      <c r="R5" s="209"/>
      <c r="S5" s="210"/>
    </row>
    <row r="6" spans="1:19" ht="21" x14ac:dyDescent="0.25">
      <c r="A6" s="218" t="s">
        <v>77</v>
      </c>
      <c r="B6" s="213" t="s">
        <v>107</v>
      </c>
      <c r="C6" s="213"/>
      <c r="D6" s="213"/>
      <c r="E6" s="213"/>
      <c r="F6" s="214" t="s">
        <v>106</v>
      </c>
      <c r="G6" s="214"/>
      <c r="H6" s="215" t="s">
        <v>108</v>
      </c>
      <c r="I6" s="215"/>
      <c r="J6" s="215"/>
      <c r="K6" s="215"/>
      <c r="L6" s="215"/>
      <c r="M6" s="216" t="s">
        <v>110</v>
      </c>
      <c r="Q6" s="211" t="s">
        <v>103</v>
      </c>
      <c r="R6" s="212"/>
      <c r="S6" s="32" t="s">
        <v>111</v>
      </c>
    </row>
    <row r="7" spans="1:19" ht="17" thickBot="1" x14ac:dyDescent="0.25">
      <c r="A7" s="219"/>
      <c r="B7" s="301" t="s">
        <v>121</v>
      </c>
      <c r="C7" s="301" t="s">
        <v>122</v>
      </c>
      <c r="D7" s="301" t="s">
        <v>123</v>
      </c>
      <c r="E7" s="301" t="s">
        <v>124</v>
      </c>
      <c r="F7" s="299" t="s">
        <v>119</v>
      </c>
      <c r="G7" s="299" t="s">
        <v>120</v>
      </c>
      <c r="H7" s="300" t="s">
        <v>121</v>
      </c>
      <c r="I7" s="300" t="s">
        <v>122</v>
      </c>
      <c r="J7" s="300" t="s">
        <v>119</v>
      </c>
      <c r="K7" s="300" t="s">
        <v>120</v>
      </c>
      <c r="L7" s="300" t="s">
        <v>123</v>
      </c>
      <c r="M7" s="217"/>
      <c r="Q7" s="33" t="s">
        <v>112</v>
      </c>
      <c r="R7" s="34" t="s">
        <v>108</v>
      </c>
      <c r="S7" s="35" t="s">
        <v>112</v>
      </c>
    </row>
    <row r="8" spans="1:19" ht="16" thickBot="1" x14ac:dyDescent="0.25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4"/>
      <c r="M8" s="36" t="str">
        <f>IF(COUNTIF(B8:L8, "Yes")=0,"",COUNTIF(B8:L8, "Yes")*30)</f>
        <v/>
      </c>
      <c r="Q8" s="37">
        <v>30</v>
      </c>
      <c r="R8" s="38">
        <v>30</v>
      </c>
      <c r="S8" s="39">
        <v>30</v>
      </c>
    </row>
    <row r="9" spans="1:19" x14ac:dyDescent="0.2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0" t="str">
        <f t="shared" ref="M9:M34" si="0">IF(COUNTIF(B9:L9, "Yes")=0,"",COUNTIF(B9:L9, "Yes")*30)</f>
        <v/>
      </c>
    </row>
    <row r="10" spans="1:19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0" t="str">
        <f t="shared" si="0"/>
        <v/>
      </c>
    </row>
    <row r="11" spans="1:1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0" t="str">
        <f t="shared" si="0"/>
        <v/>
      </c>
    </row>
    <row r="12" spans="1:19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0" t="str">
        <f t="shared" si="0"/>
        <v/>
      </c>
    </row>
    <row r="13" spans="1:19" x14ac:dyDescent="0.2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0" t="str">
        <f t="shared" si="0"/>
        <v/>
      </c>
    </row>
    <row r="14" spans="1:19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0" t="str">
        <f t="shared" si="0"/>
        <v/>
      </c>
    </row>
    <row r="15" spans="1:19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0" t="str">
        <f t="shared" si="0"/>
        <v/>
      </c>
    </row>
    <row r="16" spans="1:19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0" t="str">
        <f t="shared" si="0"/>
        <v/>
      </c>
    </row>
    <row r="17" spans="1:13" x14ac:dyDescent="0.2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0" t="str">
        <f t="shared" si="0"/>
        <v/>
      </c>
    </row>
    <row r="18" spans="1:13" x14ac:dyDescent="0.2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0" t="str">
        <f t="shared" si="0"/>
        <v/>
      </c>
    </row>
    <row r="19" spans="1:13" x14ac:dyDescent="0.2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0" t="str">
        <f t="shared" si="0"/>
        <v/>
      </c>
    </row>
    <row r="20" spans="1:13" x14ac:dyDescent="0.2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0" t="str">
        <f t="shared" si="0"/>
        <v/>
      </c>
    </row>
    <row r="21" spans="1:13" x14ac:dyDescent="0.2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0" t="str">
        <f t="shared" si="0"/>
        <v/>
      </c>
    </row>
    <row r="22" spans="1:13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0" t="str">
        <f t="shared" si="0"/>
        <v/>
      </c>
    </row>
    <row r="23" spans="1:13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0" t="str">
        <f t="shared" si="0"/>
        <v/>
      </c>
    </row>
    <row r="24" spans="1:13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0" t="str">
        <f t="shared" si="0"/>
        <v/>
      </c>
    </row>
    <row r="25" spans="1:13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0" t="str">
        <f t="shared" si="0"/>
        <v/>
      </c>
    </row>
    <row r="26" spans="1:13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0" t="str">
        <f t="shared" si="0"/>
        <v/>
      </c>
    </row>
    <row r="27" spans="1:13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0" t="str">
        <f t="shared" si="0"/>
        <v/>
      </c>
    </row>
    <row r="28" spans="1:13" x14ac:dyDescent="0.2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0" t="str">
        <f t="shared" si="0"/>
        <v/>
      </c>
    </row>
    <row r="29" spans="1:13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0" t="str">
        <f t="shared" si="0"/>
        <v/>
      </c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0" t="str">
        <f t="shared" si="0"/>
        <v/>
      </c>
    </row>
    <row r="31" spans="1:13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0" t="str">
        <f t="shared" si="0"/>
        <v/>
      </c>
    </row>
    <row r="32" spans="1:13" x14ac:dyDescent="0.2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0" t="str">
        <f t="shared" si="0"/>
        <v/>
      </c>
    </row>
    <row r="33" spans="1:13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0" t="str">
        <f t="shared" si="0"/>
        <v/>
      </c>
    </row>
    <row r="34" spans="1:13" ht="16" thickBot="1" x14ac:dyDescent="0.25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1" t="str">
        <f t="shared" si="0"/>
        <v/>
      </c>
    </row>
    <row r="35" spans="1:13" x14ac:dyDescent="0.2">
      <c r="J35" s="201" t="s">
        <v>22</v>
      </c>
      <c r="K35" s="202"/>
      <c r="L35" s="205" t="str">
        <f>IF(SUM(M8:M34)=0,"",SUM(M8:M34))</f>
        <v/>
      </c>
      <c r="M35" s="206"/>
    </row>
    <row r="36" spans="1:13" ht="16" thickBot="1" x14ac:dyDescent="0.25">
      <c r="J36" s="203"/>
      <c r="K36" s="204"/>
      <c r="L36" s="204"/>
      <c r="M36" s="207"/>
    </row>
  </sheetData>
  <sheetProtection algorithmName="SHA-512" hashValue="xCifcTHVzUFoZUdTWU9mYlcXG1TzqvxyaoPD1xRmdluM3ZdGtd++FDdaHz5m4UJDN2KRVSKj/OQx6cZ5oujzcg==" saltValue="gH8e4xGE9IiTTc1IZab/Tg==" spinCount="100000" sheet="1" objects="1" scenarios="1" selectLockedCells="1"/>
  <mergeCells count="11">
    <mergeCell ref="A4:M4"/>
    <mergeCell ref="J35:K36"/>
    <mergeCell ref="L35:M36"/>
    <mergeCell ref="Q5:S5"/>
    <mergeCell ref="Q6:R6"/>
    <mergeCell ref="B6:E6"/>
    <mergeCell ref="F6:G6"/>
    <mergeCell ref="H6:L6"/>
    <mergeCell ref="M6:M7"/>
    <mergeCell ref="A6:A7"/>
    <mergeCell ref="A5:M5"/>
  </mergeCells>
  <dataValidations count="2">
    <dataValidation type="list" allowBlank="1" showInputMessage="1" showErrorMessage="1" sqref="B8:L34" xr:uid="{1F2B59DB-E6B3-2948-8820-4F870061FDA0}">
      <formula1>"Yes,No"</formula1>
    </dataValidation>
    <dataValidation allowBlank="1" showInputMessage="1" showErrorMessage="1" prompt="Fill with names of persons._x000a_eg. John Doe; Jane Doe" sqref="A8:A34" xr:uid="{F5FEB440-4D74-CB43-8A93-95F8BD1EEBB5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60"/>
  <sheetViews>
    <sheetView workbookViewId="0">
      <selection activeCell="A2" sqref="A2:I2"/>
    </sheetView>
  </sheetViews>
  <sheetFormatPr baseColWidth="10" defaultColWidth="13.6640625" defaultRowHeight="15" x14ac:dyDescent="0.2"/>
  <cols>
    <col min="1" max="1" width="47.5" customWidth="1"/>
    <col min="11" max="11" width="12.33203125" customWidth="1"/>
    <col min="12" max="12" width="11.6640625" customWidth="1"/>
  </cols>
  <sheetData>
    <row r="1" spans="1:13" ht="53" customHeight="1" x14ac:dyDescent="0.2">
      <c r="A1" s="223" t="s">
        <v>125</v>
      </c>
      <c r="B1" s="224"/>
      <c r="C1" s="224"/>
      <c r="D1" s="224"/>
      <c r="E1" s="224"/>
      <c r="F1" s="224"/>
      <c r="G1" s="224"/>
      <c r="H1" s="224"/>
      <c r="I1" s="224"/>
      <c r="J1" s="89"/>
      <c r="K1" s="89"/>
      <c r="L1" s="90"/>
    </row>
    <row r="2" spans="1:13" ht="46.25" customHeight="1" x14ac:dyDescent="0.2">
      <c r="A2" s="225" t="s">
        <v>97</v>
      </c>
      <c r="B2" s="226"/>
      <c r="C2" s="226"/>
      <c r="D2" s="226"/>
      <c r="E2" s="226"/>
      <c r="F2" s="226"/>
      <c r="G2" s="226"/>
      <c r="H2" s="226"/>
      <c r="I2" s="226"/>
      <c r="J2" s="21"/>
      <c r="K2" s="21"/>
      <c r="L2" s="91"/>
    </row>
    <row r="3" spans="1:13" ht="29" customHeight="1" x14ac:dyDescent="0.2">
      <c r="A3" s="92" t="s">
        <v>1</v>
      </c>
      <c r="B3" s="22"/>
      <c r="C3" s="227" t="str">
        <f>IF(Forms!C8="","",Forms!C8)</f>
        <v/>
      </c>
      <c r="D3" s="227"/>
      <c r="E3" s="227"/>
      <c r="F3" s="227"/>
      <c r="G3" s="227"/>
      <c r="H3" s="227"/>
      <c r="I3" s="227"/>
      <c r="J3" s="20"/>
      <c r="K3" s="23"/>
      <c r="L3" s="91"/>
    </row>
    <row r="4" spans="1:13" ht="15.5" customHeight="1" x14ac:dyDescent="0.2">
      <c r="A4" s="93" t="s">
        <v>2</v>
      </c>
      <c r="B4" s="24"/>
      <c r="C4" s="228" t="str">
        <f>IF(Forms!C9="","",Forms!C9)</f>
        <v/>
      </c>
      <c r="D4" s="228"/>
      <c r="E4" s="228"/>
      <c r="F4" s="228"/>
      <c r="G4" s="228"/>
      <c r="H4" s="228"/>
      <c r="I4" s="228"/>
      <c r="J4" s="25"/>
      <c r="K4" s="25"/>
      <c r="L4" s="91"/>
    </row>
    <row r="5" spans="1:13" ht="15" customHeight="1" x14ac:dyDescent="0.2">
      <c r="A5" s="229" t="s">
        <v>4</v>
      </c>
      <c r="B5" s="230"/>
      <c r="C5" s="231"/>
      <c r="D5" s="231"/>
      <c r="E5" s="231"/>
      <c r="F5" s="231"/>
      <c r="G5" s="230" t="s">
        <v>5</v>
      </c>
      <c r="H5" s="230"/>
      <c r="I5" s="230"/>
      <c r="J5" s="230"/>
      <c r="K5" s="20"/>
      <c r="L5" s="91"/>
    </row>
    <row r="6" spans="1:13" ht="14.75" customHeight="1" x14ac:dyDescent="0.2">
      <c r="A6" s="234" t="s">
        <v>77</v>
      </c>
      <c r="B6" s="231" t="s">
        <v>6</v>
      </c>
      <c r="C6" s="231" t="s">
        <v>7</v>
      </c>
      <c r="D6" s="231"/>
      <c r="E6" s="231" t="s">
        <v>10</v>
      </c>
      <c r="F6" s="233"/>
      <c r="G6" s="233" t="s">
        <v>11</v>
      </c>
      <c r="H6" s="231" t="s">
        <v>12</v>
      </c>
      <c r="I6" s="231"/>
      <c r="J6" s="233"/>
      <c r="K6" s="235" t="s">
        <v>100</v>
      </c>
      <c r="L6" s="237" t="s">
        <v>101</v>
      </c>
    </row>
    <row r="7" spans="1:13" ht="28.5" customHeight="1" x14ac:dyDescent="0.2">
      <c r="A7" s="234"/>
      <c r="B7" s="231"/>
      <c r="C7" s="26" t="s">
        <v>8</v>
      </c>
      <c r="D7" s="26" t="s">
        <v>9</v>
      </c>
      <c r="E7" s="231"/>
      <c r="F7" s="233"/>
      <c r="G7" s="233"/>
      <c r="H7" s="26" t="s">
        <v>8</v>
      </c>
      <c r="I7" s="26" t="s">
        <v>9</v>
      </c>
      <c r="J7" s="233"/>
      <c r="K7" s="236"/>
      <c r="L7" s="238"/>
    </row>
    <row r="8" spans="1:13" x14ac:dyDescent="0.2">
      <c r="A8" s="94" t="str">
        <f>IF(Forms!A13="","",Forms!A13)</f>
        <v/>
      </c>
      <c r="B8" s="88" t="str">
        <f>IF(Forms!B13="","",Forms!B13)</f>
        <v/>
      </c>
      <c r="C8" s="26" t="str">
        <f>IF(Forms!C13="","",Forms!C13)</f>
        <v/>
      </c>
      <c r="D8" s="26" t="str">
        <f>IF(Forms!D13="","",Forms!D13)</f>
        <v/>
      </c>
      <c r="E8" s="26" t="str">
        <f>IF(Forms!E13="","",Forms!E13)</f>
        <v/>
      </c>
      <c r="F8" s="26"/>
      <c r="G8" s="88" t="str">
        <f>IF(Forms!G13="","",Forms!G13)</f>
        <v/>
      </c>
      <c r="H8" s="26" t="str">
        <f>IF(Forms!H13="","",Forms!H13)</f>
        <v/>
      </c>
      <c r="I8" s="26" t="str">
        <f>IF(Forms!I13="","",Forms!I13)</f>
        <v/>
      </c>
      <c r="J8" s="26"/>
      <c r="K8" s="27" t="str">
        <f>IF(Forms!K13="","",IF(Forms!K13="Yes",10,0))</f>
        <v/>
      </c>
      <c r="L8" s="95" t="str">
        <f>IF(Forms!L13="","",IF(Forms!L13="Yes",10,0))</f>
        <v/>
      </c>
      <c r="M8" s="28"/>
    </row>
    <row r="9" spans="1:13" x14ac:dyDescent="0.2">
      <c r="A9" s="94" t="str">
        <f>IF(Forms!A14="","",Forms!A14)</f>
        <v/>
      </c>
      <c r="B9" s="88" t="str">
        <f>IF(Forms!B14="","",Forms!B14)</f>
        <v/>
      </c>
      <c r="C9" s="26" t="str">
        <f>IF(Forms!C14="","",Forms!C14)</f>
        <v/>
      </c>
      <c r="D9" s="26" t="str">
        <f>IF(Forms!D14="","",Forms!D14)</f>
        <v/>
      </c>
      <c r="E9" s="26" t="str">
        <f>IF(Forms!E14="","",Forms!E14)</f>
        <v/>
      </c>
      <c r="F9" s="26"/>
      <c r="G9" s="88" t="str">
        <f>IF(Forms!G14="","",Forms!G14)</f>
        <v/>
      </c>
      <c r="H9" s="26" t="str">
        <f>IF(Forms!H14="","",Forms!H14)</f>
        <v/>
      </c>
      <c r="I9" s="26" t="str">
        <f>IF(Forms!I14="","",Forms!I14)</f>
        <v/>
      </c>
      <c r="J9" s="26"/>
      <c r="K9" s="27" t="str">
        <f>IF(Forms!K14="","",IF(Forms!K14="Yes",10,0))</f>
        <v/>
      </c>
      <c r="L9" s="95" t="str">
        <f>IF(Forms!L14="","",IF(Forms!L14="Yes",10,0))</f>
        <v/>
      </c>
      <c r="M9" s="28"/>
    </row>
    <row r="10" spans="1:13" x14ac:dyDescent="0.2">
      <c r="A10" s="94" t="str">
        <f>IF(Forms!A15="","",Forms!A15)</f>
        <v/>
      </c>
      <c r="B10" s="88" t="str">
        <f>IF(Forms!B15="","",Forms!B15)</f>
        <v/>
      </c>
      <c r="C10" s="26" t="str">
        <f>IF(Forms!C15="","",Forms!C15)</f>
        <v/>
      </c>
      <c r="D10" s="26" t="str">
        <f>IF(Forms!D15="","",Forms!D15)</f>
        <v/>
      </c>
      <c r="E10" s="26" t="str">
        <f>IF(Forms!E15="","",Forms!E15)</f>
        <v/>
      </c>
      <c r="F10" s="26"/>
      <c r="G10" s="88" t="str">
        <f>IF(Forms!G15="","",Forms!G15)</f>
        <v/>
      </c>
      <c r="H10" s="26" t="str">
        <f>IF(Forms!H15="","",Forms!H15)</f>
        <v/>
      </c>
      <c r="I10" s="26" t="str">
        <f>IF(Forms!I15="","",Forms!I15)</f>
        <v/>
      </c>
      <c r="J10" s="26"/>
      <c r="K10" s="27" t="str">
        <f>IF(Forms!K15="","",IF(Forms!K15="Yes",10,0))</f>
        <v/>
      </c>
      <c r="L10" s="95" t="str">
        <f>IF(Forms!L15="","",IF(Forms!L15="Yes",10,0))</f>
        <v/>
      </c>
      <c r="M10" s="28"/>
    </row>
    <row r="11" spans="1:13" x14ac:dyDescent="0.2">
      <c r="A11" s="94" t="str">
        <f>IF(Forms!A16="","",Forms!A16)</f>
        <v/>
      </c>
      <c r="B11" s="88" t="str">
        <f>IF(Forms!B16="","",Forms!B16)</f>
        <v/>
      </c>
      <c r="C11" s="26" t="str">
        <f>IF(Forms!C16="","",Forms!C16)</f>
        <v/>
      </c>
      <c r="D11" s="26" t="str">
        <f>IF(Forms!D16="","",Forms!D16)</f>
        <v/>
      </c>
      <c r="E11" s="26" t="str">
        <f>IF(Forms!E16="","",Forms!E16)</f>
        <v/>
      </c>
      <c r="F11" s="26"/>
      <c r="G11" s="88" t="str">
        <f>IF(Forms!G16="","",Forms!G16)</f>
        <v/>
      </c>
      <c r="H11" s="26" t="str">
        <f>IF(Forms!H16="","",Forms!H16)</f>
        <v/>
      </c>
      <c r="I11" s="26" t="str">
        <f>IF(Forms!I16="","",Forms!I16)</f>
        <v/>
      </c>
      <c r="J11" s="26"/>
      <c r="K11" s="27" t="str">
        <f>IF(Forms!K16="","",IF(Forms!K16="Yes",10,0))</f>
        <v/>
      </c>
      <c r="L11" s="95" t="str">
        <f>IF(Forms!L16="","",IF(Forms!L16="Yes",10,0))</f>
        <v/>
      </c>
      <c r="M11" s="28"/>
    </row>
    <row r="12" spans="1:13" x14ac:dyDescent="0.2">
      <c r="A12" s="94" t="str">
        <f>IF(Forms!A17="","",Forms!A17)</f>
        <v/>
      </c>
      <c r="B12" s="88" t="str">
        <f>IF(Forms!B17="","",Forms!B17)</f>
        <v/>
      </c>
      <c r="C12" s="26" t="str">
        <f>IF(Forms!C17="","",Forms!C17)</f>
        <v/>
      </c>
      <c r="D12" s="26" t="str">
        <f>IF(Forms!D17="","",Forms!D17)</f>
        <v/>
      </c>
      <c r="E12" s="26" t="str">
        <f>IF(Forms!E17="","",Forms!E17)</f>
        <v/>
      </c>
      <c r="F12" s="26"/>
      <c r="G12" s="88" t="str">
        <f>IF(Forms!G17="","",Forms!G17)</f>
        <v/>
      </c>
      <c r="H12" s="26" t="str">
        <f>IF(Forms!H17="","",Forms!H17)</f>
        <v/>
      </c>
      <c r="I12" s="26" t="str">
        <f>IF(Forms!I17="","",Forms!I17)</f>
        <v/>
      </c>
      <c r="J12" s="26"/>
      <c r="K12" s="27" t="str">
        <f>IF(Forms!K17="","",IF(Forms!K17="Yes",10,0))</f>
        <v/>
      </c>
      <c r="L12" s="95" t="str">
        <f>IF(Forms!L17="","",IF(Forms!L17="Yes",10,0))</f>
        <v/>
      </c>
      <c r="M12" s="28"/>
    </row>
    <row r="13" spans="1:13" x14ac:dyDescent="0.2">
      <c r="A13" s="94" t="str">
        <f>IF(Forms!A18="","",Forms!A18)</f>
        <v/>
      </c>
      <c r="B13" s="88" t="str">
        <f>IF(Forms!B18="","",Forms!B18)</f>
        <v/>
      </c>
      <c r="C13" s="26" t="str">
        <f>IF(Forms!C18="","",Forms!C18)</f>
        <v/>
      </c>
      <c r="D13" s="26" t="str">
        <f>IF(Forms!D18="","",Forms!D18)</f>
        <v/>
      </c>
      <c r="E13" s="26" t="str">
        <f>IF(Forms!E18="","",Forms!E18)</f>
        <v/>
      </c>
      <c r="F13" s="26"/>
      <c r="G13" s="88" t="str">
        <f>IF(Forms!G18="","",Forms!G18)</f>
        <v/>
      </c>
      <c r="H13" s="26" t="str">
        <f>IF(Forms!H18="","",Forms!H18)</f>
        <v/>
      </c>
      <c r="I13" s="26" t="str">
        <f>IF(Forms!I18="","",Forms!I18)</f>
        <v/>
      </c>
      <c r="J13" s="26"/>
      <c r="K13" s="27" t="str">
        <f>IF(Forms!K18="","",IF(Forms!K18="Yes",10,0))</f>
        <v/>
      </c>
      <c r="L13" s="95" t="str">
        <f>IF(Forms!L18="","",IF(Forms!L18="Yes",10,0))</f>
        <v/>
      </c>
      <c r="M13" s="28"/>
    </row>
    <row r="14" spans="1:13" x14ac:dyDescent="0.2">
      <c r="A14" s="94" t="str">
        <f>IF(Forms!A19="","",Forms!A19)</f>
        <v/>
      </c>
      <c r="B14" s="88" t="str">
        <f>IF(Forms!B19="","",Forms!B19)</f>
        <v/>
      </c>
      <c r="C14" s="26" t="str">
        <f>IF(Forms!C19="","",Forms!C19)</f>
        <v/>
      </c>
      <c r="D14" s="26" t="str">
        <f>IF(Forms!D19="","",Forms!D19)</f>
        <v/>
      </c>
      <c r="E14" s="26" t="str">
        <f>IF(Forms!E19="","",Forms!E19)</f>
        <v/>
      </c>
      <c r="F14" s="26"/>
      <c r="G14" s="88" t="str">
        <f>IF(Forms!G19="","",Forms!G19)</f>
        <v/>
      </c>
      <c r="H14" s="26" t="str">
        <f>IF(Forms!H19="","",Forms!H19)</f>
        <v/>
      </c>
      <c r="I14" s="26" t="str">
        <f>IF(Forms!I19="","",Forms!I19)</f>
        <v/>
      </c>
      <c r="J14" s="26"/>
      <c r="K14" s="27" t="str">
        <f>IF(Forms!K19="","",IF(Forms!K19="Yes",10,0))</f>
        <v/>
      </c>
      <c r="L14" s="95" t="str">
        <f>IF(Forms!L19="","",IF(Forms!L19="Yes",10,0))</f>
        <v/>
      </c>
      <c r="M14" s="28"/>
    </row>
    <row r="15" spans="1:13" x14ac:dyDescent="0.2">
      <c r="A15" s="94" t="str">
        <f>IF(Forms!A20="","",Forms!A20)</f>
        <v/>
      </c>
      <c r="B15" s="88" t="str">
        <f>IF(Forms!B20="","",Forms!B20)</f>
        <v/>
      </c>
      <c r="C15" s="26" t="str">
        <f>IF(Forms!C20="","",Forms!C20)</f>
        <v/>
      </c>
      <c r="D15" s="26" t="str">
        <f>IF(Forms!D20="","",Forms!D20)</f>
        <v/>
      </c>
      <c r="E15" s="26" t="str">
        <f>IF(Forms!E20="","",Forms!E20)</f>
        <v/>
      </c>
      <c r="F15" s="26"/>
      <c r="G15" s="88" t="str">
        <f>IF(Forms!G20="","",Forms!G20)</f>
        <v/>
      </c>
      <c r="H15" s="26" t="str">
        <f>IF(Forms!H20="","",Forms!H20)</f>
        <v/>
      </c>
      <c r="I15" s="26" t="str">
        <f>IF(Forms!I20="","",Forms!I20)</f>
        <v/>
      </c>
      <c r="J15" s="26"/>
      <c r="K15" s="27" t="str">
        <f>IF(Forms!K20="","",IF(Forms!K20="Yes",10,0))</f>
        <v/>
      </c>
      <c r="L15" s="95" t="str">
        <f>IF(Forms!L20="","",IF(Forms!L20="Yes",10,0))</f>
        <v/>
      </c>
      <c r="M15" s="28"/>
    </row>
    <row r="16" spans="1:13" x14ac:dyDescent="0.2">
      <c r="A16" s="94" t="str">
        <f>IF(Forms!A21="","",Forms!A21)</f>
        <v/>
      </c>
      <c r="B16" s="88" t="str">
        <f>IF(Forms!B21="","",Forms!B21)</f>
        <v/>
      </c>
      <c r="C16" s="26" t="str">
        <f>IF(Forms!C21="","",Forms!C21)</f>
        <v/>
      </c>
      <c r="D16" s="26" t="str">
        <f>IF(Forms!D21="","",Forms!D21)</f>
        <v/>
      </c>
      <c r="E16" s="26" t="str">
        <f>IF(Forms!E21="","",Forms!E21)</f>
        <v/>
      </c>
      <c r="F16" s="26"/>
      <c r="G16" s="88" t="str">
        <f>IF(Forms!G21="","",Forms!G21)</f>
        <v/>
      </c>
      <c r="H16" s="26" t="str">
        <f>IF(Forms!H21="","",Forms!H21)</f>
        <v/>
      </c>
      <c r="I16" s="26" t="str">
        <f>IF(Forms!I21="","",Forms!I21)</f>
        <v/>
      </c>
      <c r="J16" s="26"/>
      <c r="K16" s="27" t="str">
        <f>IF(Forms!K21="","",IF(Forms!K21="Yes",10,0))</f>
        <v/>
      </c>
      <c r="L16" s="95" t="str">
        <f>IF(Forms!L21="","",IF(Forms!L21="Yes",10,0))</f>
        <v/>
      </c>
      <c r="M16" s="28"/>
    </row>
    <row r="17" spans="1:13" x14ac:dyDescent="0.2">
      <c r="A17" s="94" t="str">
        <f>IF(Forms!A22="","",Forms!A22)</f>
        <v/>
      </c>
      <c r="B17" s="88" t="str">
        <f>IF(Forms!B22="","",Forms!B22)</f>
        <v/>
      </c>
      <c r="C17" s="26" t="str">
        <f>IF(Forms!C22="","",Forms!C22)</f>
        <v/>
      </c>
      <c r="D17" s="26" t="str">
        <f>IF(Forms!D22="","",Forms!D22)</f>
        <v/>
      </c>
      <c r="E17" s="26" t="str">
        <f>IF(Forms!E22="","",Forms!E22)</f>
        <v/>
      </c>
      <c r="F17" s="26"/>
      <c r="G17" s="88" t="str">
        <f>IF(Forms!G22="","",Forms!G22)</f>
        <v/>
      </c>
      <c r="H17" s="26" t="str">
        <f>IF(Forms!H22="","",Forms!H22)</f>
        <v/>
      </c>
      <c r="I17" s="26" t="str">
        <f>IF(Forms!I22="","",Forms!I22)</f>
        <v/>
      </c>
      <c r="J17" s="26"/>
      <c r="K17" s="27" t="str">
        <f>IF(Forms!K22="","",IF(Forms!K22="Yes",10,0))</f>
        <v/>
      </c>
      <c r="L17" s="95" t="str">
        <f>IF(Forms!L22="","",IF(Forms!L22="Yes",10,0))</f>
        <v/>
      </c>
      <c r="M17" s="28"/>
    </row>
    <row r="18" spans="1:13" x14ac:dyDescent="0.2">
      <c r="A18" s="94" t="str">
        <f>IF(Forms!A23="","",Forms!A23)</f>
        <v/>
      </c>
      <c r="B18" s="88" t="str">
        <f>IF(Forms!B23="","",Forms!B23)</f>
        <v/>
      </c>
      <c r="C18" s="26" t="str">
        <f>IF(Forms!C23="","",Forms!C23)</f>
        <v/>
      </c>
      <c r="D18" s="26" t="str">
        <f>IF(Forms!D23="","",Forms!D23)</f>
        <v/>
      </c>
      <c r="E18" s="26" t="str">
        <f>IF(Forms!E23="","",Forms!E23)</f>
        <v/>
      </c>
      <c r="F18" s="26"/>
      <c r="G18" s="88" t="str">
        <f>IF(Forms!G23="","",Forms!G23)</f>
        <v/>
      </c>
      <c r="H18" s="26" t="str">
        <f>IF(Forms!H23="","",Forms!H23)</f>
        <v/>
      </c>
      <c r="I18" s="26" t="str">
        <f>IF(Forms!I23="","",Forms!I23)</f>
        <v/>
      </c>
      <c r="J18" s="26"/>
      <c r="K18" s="27" t="str">
        <f>IF(Forms!K23="","",IF(Forms!K23="Yes",10,0))</f>
        <v/>
      </c>
      <c r="L18" s="95" t="str">
        <f>IF(Forms!L23="","",IF(Forms!L23="Yes",10,0))</f>
        <v/>
      </c>
      <c r="M18" s="28"/>
    </row>
    <row r="19" spans="1:13" x14ac:dyDescent="0.2">
      <c r="A19" s="94" t="str">
        <f>IF(Forms!A24="","",Forms!A24)</f>
        <v/>
      </c>
      <c r="B19" s="88" t="str">
        <f>IF(Forms!B24="","",Forms!B24)</f>
        <v/>
      </c>
      <c r="C19" s="26" t="str">
        <f>IF(Forms!C24="","",Forms!C24)</f>
        <v/>
      </c>
      <c r="D19" s="26" t="str">
        <f>IF(Forms!D24="","",Forms!D24)</f>
        <v/>
      </c>
      <c r="E19" s="26" t="str">
        <f>IF(Forms!E24="","",Forms!E24)</f>
        <v/>
      </c>
      <c r="F19" s="26"/>
      <c r="G19" s="88" t="str">
        <f>IF(Forms!G24="","",Forms!G24)</f>
        <v/>
      </c>
      <c r="H19" s="26" t="str">
        <f>IF(Forms!H24="","",Forms!H24)</f>
        <v/>
      </c>
      <c r="I19" s="26" t="str">
        <f>IF(Forms!I24="","",Forms!I24)</f>
        <v/>
      </c>
      <c r="J19" s="26"/>
      <c r="K19" s="27" t="str">
        <f>IF(Forms!K24="","",IF(Forms!K24="Yes",10,0))</f>
        <v/>
      </c>
      <c r="L19" s="95" t="str">
        <f>IF(Forms!L24="","",IF(Forms!L24="Yes",10,0))</f>
        <v/>
      </c>
      <c r="M19" s="28"/>
    </row>
    <row r="20" spans="1:13" x14ac:dyDescent="0.2">
      <c r="A20" s="94" t="str">
        <f>IF(Forms!A25="","",Forms!A25)</f>
        <v/>
      </c>
      <c r="B20" s="88" t="str">
        <f>IF(Forms!B25="","",Forms!B25)</f>
        <v/>
      </c>
      <c r="C20" s="26" t="str">
        <f>IF(Forms!C25="","",Forms!C25)</f>
        <v/>
      </c>
      <c r="D20" s="26" t="str">
        <f>IF(Forms!D25="","",Forms!D25)</f>
        <v/>
      </c>
      <c r="E20" s="26" t="str">
        <f>IF(Forms!E25="","",Forms!E25)</f>
        <v/>
      </c>
      <c r="F20" s="26"/>
      <c r="G20" s="88" t="str">
        <f>IF(Forms!G25="","",Forms!G25)</f>
        <v/>
      </c>
      <c r="H20" s="26" t="str">
        <f>IF(Forms!H25="","",Forms!H25)</f>
        <v/>
      </c>
      <c r="I20" s="26" t="str">
        <f>IF(Forms!I25="","",Forms!I25)</f>
        <v/>
      </c>
      <c r="J20" s="26"/>
      <c r="K20" s="27" t="str">
        <f>IF(Forms!K25="","",IF(Forms!K25="Yes",10,0))</f>
        <v/>
      </c>
      <c r="L20" s="95" t="str">
        <f>IF(Forms!L25="","",IF(Forms!L25="Yes",10,0))</f>
        <v/>
      </c>
      <c r="M20" s="28"/>
    </row>
    <row r="21" spans="1:13" x14ac:dyDescent="0.2">
      <c r="A21" s="94" t="str">
        <f>IF(Forms!A26="","",Forms!A26)</f>
        <v/>
      </c>
      <c r="B21" s="88" t="str">
        <f>IF(Forms!B26="","",Forms!B26)</f>
        <v/>
      </c>
      <c r="C21" s="26" t="str">
        <f>IF(Forms!C26="","",Forms!C26)</f>
        <v/>
      </c>
      <c r="D21" s="26" t="str">
        <f>IF(Forms!D26="","",Forms!D26)</f>
        <v/>
      </c>
      <c r="E21" s="26" t="str">
        <f>IF(Forms!E26="","",Forms!E26)</f>
        <v/>
      </c>
      <c r="F21" s="26"/>
      <c r="G21" s="88" t="str">
        <f>IF(Forms!G26="","",Forms!G26)</f>
        <v/>
      </c>
      <c r="H21" s="26" t="str">
        <f>IF(Forms!H26="","",Forms!H26)</f>
        <v/>
      </c>
      <c r="I21" s="26" t="str">
        <f>IF(Forms!I26="","",Forms!I26)</f>
        <v/>
      </c>
      <c r="J21" s="26"/>
      <c r="K21" s="27" t="str">
        <f>IF(Forms!K26="","",IF(Forms!K26="Yes",10,0))</f>
        <v/>
      </c>
      <c r="L21" s="95" t="str">
        <f>IF(Forms!L26="","",IF(Forms!L26="Yes",10,0))</f>
        <v/>
      </c>
      <c r="M21" s="28"/>
    </row>
    <row r="22" spans="1:13" x14ac:dyDescent="0.2">
      <c r="A22" s="94" t="str">
        <f>IF(Forms!A27="","",Forms!A27)</f>
        <v/>
      </c>
      <c r="B22" s="88" t="str">
        <f>IF(Forms!B27="","",Forms!B27)</f>
        <v/>
      </c>
      <c r="C22" s="26" t="str">
        <f>IF(Forms!C27="","",Forms!C27)</f>
        <v/>
      </c>
      <c r="D22" s="26" t="str">
        <f>IF(Forms!D27="","",Forms!D27)</f>
        <v/>
      </c>
      <c r="E22" s="26" t="str">
        <f>IF(Forms!E27="","",Forms!E27)</f>
        <v/>
      </c>
      <c r="F22" s="26"/>
      <c r="G22" s="88" t="str">
        <f>IF(Forms!G27="","",Forms!G27)</f>
        <v/>
      </c>
      <c r="H22" s="26" t="str">
        <f>IF(Forms!H27="","",Forms!H27)</f>
        <v/>
      </c>
      <c r="I22" s="26" t="str">
        <f>IF(Forms!I27="","",Forms!I27)</f>
        <v/>
      </c>
      <c r="J22" s="26"/>
      <c r="K22" s="27" t="str">
        <f>IF(Forms!K27="","",IF(Forms!K27="Yes",10,0))</f>
        <v/>
      </c>
      <c r="L22" s="95" t="str">
        <f>IF(Forms!L27="","",IF(Forms!L27="Yes",10,0))</f>
        <v/>
      </c>
      <c r="M22" s="28"/>
    </row>
    <row r="23" spans="1:13" x14ac:dyDescent="0.2">
      <c r="A23" s="94" t="str">
        <f>IF(Forms!A28="","",Forms!A28)</f>
        <v/>
      </c>
      <c r="B23" s="88" t="str">
        <f>IF(Forms!B28="","",Forms!B28)</f>
        <v/>
      </c>
      <c r="C23" s="26" t="str">
        <f>IF(Forms!C28="","",Forms!C28)</f>
        <v/>
      </c>
      <c r="D23" s="26" t="str">
        <f>IF(Forms!D28="","",Forms!D28)</f>
        <v/>
      </c>
      <c r="E23" s="26" t="str">
        <f>IF(Forms!E28="","",Forms!E28)</f>
        <v/>
      </c>
      <c r="F23" s="26"/>
      <c r="G23" s="88" t="str">
        <f>IF(Forms!G28="","",Forms!G28)</f>
        <v/>
      </c>
      <c r="H23" s="26" t="str">
        <f>IF(Forms!H28="","",Forms!H28)</f>
        <v/>
      </c>
      <c r="I23" s="26" t="str">
        <f>IF(Forms!I28="","",Forms!I28)</f>
        <v/>
      </c>
      <c r="J23" s="26"/>
      <c r="K23" s="27" t="str">
        <f>IF(Forms!K28="","",IF(Forms!K28="Yes",10,0))</f>
        <v/>
      </c>
      <c r="L23" s="95" t="str">
        <f>IF(Forms!L28="","",IF(Forms!L28="Yes",10,0))</f>
        <v/>
      </c>
      <c r="M23" s="28"/>
    </row>
    <row r="24" spans="1:13" x14ac:dyDescent="0.2">
      <c r="A24" s="94" t="str">
        <f>IF(Forms!A29="","",Forms!A29)</f>
        <v/>
      </c>
      <c r="B24" s="88" t="str">
        <f>IF(Forms!B29="","",Forms!B29)</f>
        <v/>
      </c>
      <c r="C24" s="26" t="str">
        <f>IF(Forms!C29="","",Forms!C29)</f>
        <v/>
      </c>
      <c r="D24" s="26" t="str">
        <f>IF(Forms!D29="","",Forms!D29)</f>
        <v/>
      </c>
      <c r="E24" s="26" t="str">
        <f>IF(Forms!E29="","",Forms!E29)</f>
        <v/>
      </c>
      <c r="F24" s="26"/>
      <c r="G24" s="88" t="str">
        <f>IF(Forms!G29="","",Forms!G29)</f>
        <v/>
      </c>
      <c r="H24" s="26" t="str">
        <f>IF(Forms!H29="","",Forms!H29)</f>
        <v/>
      </c>
      <c r="I24" s="26" t="str">
        <f>IF(Forms!I29="","",Forms!I29)</f>
        <v/>
      </c>
      <c r="J24" s="26"/>
      <c r="K24" s="27" t="str">
        <f>IF(Forms!K29="","",IF(Forms!K29="Yes",10,0))</f>
        <v/>
      </c>
      <c r="L24" s="95" t="str">
        <f>IF(Forms!L29="","",IF(Forms!L29="Yes",10,0))</f>
        <v/>
      </c>
      <c r="M24" s="28"/>
    </row>
    <row r="25" spans="1:13" x14ac:dyDescent="0.2">
      <c r="A25" s="94" t="str">
        <f>IF(Forms!A30="","",Forms!A30)</f>
        <v/>
      </c>
      <c r="B25" s="88" t="str">
        <f>IF(Forms!B30="","",Forms!B30)</f>
        <v/>
      </c>
      <c r="C25" s="26" t="str">
        <f>IF(Forms!C30="","",Forms!C30)</f>
        <v/>
      </c>
      <c r="D25" s="26" t="str">
        <f>IF(Forms!D30="","",Forms!D30)</f>
        <v/>
      </c>
      <c r="E25" s="26" t="str">
        <f>IF(Forms!E30="","",Forms!E30)</f>
        <v/>
      </c>
      <c r="F25" s="26"/>
      <c r="G25" s="88" t="str">
        <f>IF(Forms!G30="","",Forms!G30)</f>
        <v/>
      </c>
      <c r="H25" s="26" t="str">
        <f>IF(Forms!H30="","",Forms!H30)</f>
        <v/>
      </c>
      <c r="I25" s="26" t="str">
        <f>IF(Forms!I30="","",Forms!I30)</f>
        <v/>
      </c>
      <c r="J25" s="26"/>
      <c r="K25" s="27" t="str">
        <f>IF(Forms!K30="","",IF(Forms!K30="Yes",10,0))</f>
        <v/>
      </c>
      <c r="L25" s="95" t="str">
        <f>IF(Forms!L30="","",IF(Forms!L30="Yes",10,0))</f>
        <v/>
      </c>
      <c r="M25" s="28"/>
    </row>
    <row r="26" spans="1:13" x14ac:dyDescent="0.2">
      <c r="A26" s="94" t="str">
        <f>IF(Forms!A31="","",Forms!A31)</f>
        <v/>
      </c>
      <c r="B26" s="88" t="str">
        <f>IF(Forms!B31="","",Forms!B31)</f>
        <v/>
      </c>
      <c r="C26" s="26" t="str">
        <f>IF(Forms!C31="","",Forms!C31)</f>
        <v/>
      </c>
      <c r="D26" s="26" t="str">
        <f>IF(Forms!D31="","",Forms!D31)</f>
        <v/>
      </c>
      <c r="E26" s="26" t="str">
        <f>IF(Forms!E31="","",Forms!E31)</f>
        <v/>
      </c>
      <c r="F26" s="26"/>
      <c r="G26" s="88" t="str">
        <f>IF(Forms!G31="","",Forms!G31)</f>
        <v/>
      </c>
      <c r="H26" s="26" t="str">
        <f>IF(Forms!H31="","",Forms!H31)</f>
        <v/>
      </c>
      <c r="I26" s="26" t="str">
        <f>IF(Forms!I31="","",Forms!I31)</f>
        <v/>
      </c>
      <c r="J26" s="26"/>
      <c r="K26" s="27" t="str">
        <f>IF(Forms!K31="","",IF(Forms!K31="Yes",10,0))</f>
        <v/>
      </c>
      <c r="L26" s="95" t="str">
        <f>IF(Forms!L31="","",IF(Forms!L31="Yes",10,0))</f>
        <v/>
      </c>
      <c r="M26" s="28"/>
    </row>
    <row r="27" spans="1:13" x14ac:dyDescent="0.2">
      <c r="A27" s="94" t="str">
        <f>IF(Forms!A32="","",Forms!A32)</f>
        <v/>
      </c>
      <c r="B27" s="88" t="str">
        <f>IF(Forms!B32="","",Forms!B32)</f>
        <v/>
      </c>
      <c r="C27" s="26" t="str">
        <f>IF(Forms!C32="","",Forms!C32)</f>
        <v/>
      </c>
      <c r="D27" s="26" t="str">
        <f>IF(Forms!D32="","",Forms!D32)</f>
        <v/>
      </c>
      <c r="E27" s="26" t="str">
        <f>IF(Forms!E32="","",Forms!E32)</f>
        <v/>
      </c>
      <c r="F27" s="26"/>
      <c r="G27" s="88" t="str">
        <f>IF(Forms!G32="","",Forms!G32)</f>
        <v/>
      </c>
      <c r="H27" s="26" t="str">
        <f>IF(Forms!H32="","",Forms!H32)</f>
        <v/>
      </c>
      <c r="I27" s="26" t="str">
        <f>IF(Forms!I32="","",Forms!I32)</f>
        <v/>
      </c>
      <c r="J27" s="26"/>
      <c r="K27" s="27" t="str">
        <f>IF(Forms!K32="","",IF(Forms!K32="Yes",10,0))</f>
        <v/>
      </c>
      <c r="L27" s="95" t="str">
        <f>IF(Forms!L32="","",IF(Forms!L32="Yes",10,0))</f>
        <v/>
      </c>
      <c r="M27" s="28"/>
    </row>
    <row r="28" spans="1:13" x14ac:dyDescent="0.2">
      <c r="A28" s="94" t="str">
        <f>IF(Forms!A33="","",Forms!A33)</f>
        <v/>
      </c>
      <c r="B28" s="88" t="str">
        <f>IF(Forms!B33="","",Forms!B33)</f>
        <v/>
      </c>
      <c r="C28" s="26" t="str">
        <f>IF(Forms!C33="","",Forms!C33)</f>
        <v/>
      </c>
      <c r="D28" s="26" t="str">
        <f>IF(Forms!D33="","",Forms!D33)</f>
        <v/>
      </c>
      <c r="E28" s="26" t="str">
        <f>IF(Forms!E33="","",Forms!E33)</f>
        <v/>
      </c>
      <c r="F28" s="26"/>
      <c r="G28" s="88" t="str">
        <f>IF(Forms!G33="","",Forms!G33)</f>
        <v/>
      </c>
      <c r="H28" s="26" t="str">
        <f>IF(Forms!H33="","",Forms!H33)</f>
        <v/>
      </c>
      <c r="I28" s="26" t="str">
        <f>IF(Forms!I33="","",Forms!I33)</f>
        <v/>
      </c>
      <c r="J28" s="26"/>
      <c r="K28" s="27" t="str">
        <f>IF(Forms!K33="","",IF(Forms!K33="Yes",10,0))</f>
        <v/>
      </c>
      <c r="L28" s="95" t="str">
        <f>IF(Forms!L33="","",IF(Forms!L33="Yes",10,0))</f>
        <v/>
      </c>
      <c r="M28" s="28"/>
    </row>
    <row r="29" spans="1:13" x14ac:dyDescent="0.2">
      <c r="A29" s="94" t="str">
        <f>IF(Forms!A34="","",Forms!A34)</f>
        <v/>
      </c>
      <c r="B29" s="88" t="str">
        <f>IF(Forms!B34="","",Forms!B34)</f>
        <v/>
      </c>
      <c r="C29" s="26" t="str">
        <f>IF(Forms!C34="","",Forms!C34)</f>
        <v/>
      </c>
      <c r="D29" s="26" t="str">
        <f>IF(Forms!D34="","",Forms!D34)</f>
        <v/>
      </c>
      <c r="E29" s="26" t="str">
        <f>IF(Forms!E34="","",Forms!E34)</f>
        <v/>
      </c>
      <c r="F29" s="26"/>
      <c r="G29" s="88" t="str">
        <f>IF(Forms!G34="","",Forms!G34)</f>
        <v/>
      </c>
      <c r="H29" s="26" t="str">
        <f>IF(Forms!H34="","",Forms!H34)</f>
        <v/>
      </c>
      <c r="I29" s="26" t="str">
        <f>IF(Forms!I34="","",Forms!I34)</f>
        <v/>
      </c>
      <c r="J29" s="26"/>
      <c r="K29" s="27" t="str">
        <f>IF(Forms!K34="","",IF(Forms!K34="Yes",10,0))</f>
        <v/>
      </c>
      <c r="L29" s="95" t="str">
        <f>IF(Forms!L34="","",IF(Forms!L34="Yes",10,0))</f>
        <v/>
      </c>
      <c r="M29" s="28"/>
    </row>
    <row r="30" spans="1:13" x14ac:dyDescent="0.2">
      <c r="A30" s="94" t="str">
        <f>IF(Forms!A35="","",Forms!A35)</f>
        <v/>
      </c>
      <c r="B30" s="88" t="str">
        <f>IF(Forms!B35="","",Forms!B35)</f>
        <v/>
      </c>
      <c r="C30" s="26" t="str">
        <f>IF(Forms!C35="","",Forms!C35)</f>
        <v/>
      </c>
      <c r="D30" s="26" t="str">
        <f>IF(Forms!D35="","",Forms!D35)</f>
        <v/>
      </c>
      <c r="E30" s="26" t="str">
        <f>IF(Forms!E35="","",Forms!E35)</f>
        <v/>
      </c>
      <c r="F30" s="26"/>
      <c r="G30" s="88" t="str">
        <f>IF(Forms!G35="","",Forms!G35)</f>
        <v/>
      </c>
      <c r="H30" s="26" t="str">
        <f>IF(Forms!H35="","",Forms!H35)</f>
        <v/>
      </c>
      <c r="I30" s="26" t="str">
        <f>IF(Forms!I35="","",Forms!I35)</f>
        <v/>
      </c>
      <c r="J30" s="26"/>
      <c r="K30" s="27" t="str">
        <f>IF(Forms!K35="","",IF(Forms!K35="Yes",10,0))</f>
        <v/>
      </c>
      <c r="L30" s="95" t="str">
        <f>IF(Forms!L35="","",IF(Forms!L35="Yes",10,0))</f>
        <v/>
      </c>
      <c r="M30" s="28"/>
    </row>
    <row r="31" spans="1:13" x14ac:dyDescent="0.2">
      <c r="A31" s="94" t="str">
        <f>IF(Forms!A36="","",Forms!A36)</f>
        <v/>
      </c>
      <c r="B31" s="88" t="str">
        <f>IF(Forms!B36="","",Forms!B36)</f>
        <v/>
      </c>
      <c r="C31" s="26" t="str">
        <f>IF(Forms!C36="","",Forms!C36)</f>
        <v/>
      </c>
      <c r="D31" s="26" t="str">
        <f>IF(Forms!D36="","",Forms!D36)</f>
        <v/>
      </c>
      <c r="E31" s="26" t="str">
        <f>IF(Forms!E36="","",Forms!E36)</f>
        <v/>
      </c>
      <c r="F31" s="26"/>
      <c r="G31" s="88" t="str">
        <f>IF(Forms!G36="","",Forms!G36)</f>
        <v/>
      </c>
      <c r="H31" s="26" t="str">
        <f>IF(Forms!H36="","",Forms!H36)</f>
        <v/>
      </c>
      <c r="I31" s="26" t="str">
        <f>IF(Forms!I36="","",Forms!I36)</f>
        <v/>
      </c>
      <c r="J31" s="26"/>
      <c r="K31" s="27" t="str">
        <f>IF(Forms!K36="","",IF(Forms!K36="Yes",10,0))</f>
        <v/>
      </c>
      <c r="L31" s="95" t="str">
        <f>IF(Forms!L36="","",IF(Forms!L36="Yes",10,0))</f>
        <v/>
      </c>
      <c r="M31" s="28"/>
    </row>
    <row r="32" spans="1:13" x14ac:dyDescent="0.2">
      <c r="A32" s="94" t="str">
        <f>IF(Forms!A37="","",Forms!A37)</f>
        <v/>
      </c>
      <c r="B32" s="88" t="str">
        <f>IF(Forms!B37="","",Forms!B37)</f>
        <v/>
      </c>
      <c r="C32" s="26" t="str">
        <f>IF(Forms!C37="","",Forms!C37)</f>
        <v/>
      </c>
      <c r="D32" s="26" t="str">
        <f>IF(Forms!D37="","",Forms!D37)</f>
        <v/>
      </c>
      <c r="E32" s="26" t="str">
        <f>IF(Forms!E37="","",Forms!E37)</f>
        <v/>
      </c>
      <c r="F32" s="26"/>
      <c r="G32" s="88" t="str">
        <f>IF(Forms!G37="","",Forms!G37)</f>
        <v/>
      </c>
      <c r="H32" s="26" t="str">
        <f>IF(Forms!H37="","",Forms!H37)</f>
        <v/>
      </c>
      <c r="I32" s="26" t="str">
        <f>IF(Forms!I37="","",Forms!I37)</f>
        <v/>
      </c>
      <c r="J32" s="26"/>
      <c r="K32" s="27" t="str">
        <f>IF(Forms!K37="","",IF(Forms!K37="Yes",10,0))</f>
        <v/>
      </c>
      <c r="L32" s="95" t="str">
        <f>IF(Forms!L37="","",IF(Forms!L37="Yes",10,0))</f>
        <v/>
      </c>
      <c r="M32" s="28"/>
    </row>
    <row r="33" spans="1:13" x14ac:dyDescent="0.2">
      <c r="A33" s="94" t="str">
        <f>IF(Forms!A38="","",Forms!A38)</f>
        <v/>
      </c>
      <c r="B33" s="88" t="str">
        <f>IF(Forms!B38="","",Forms!B38)</f>
        <v/>
      </c>
      <c r="C33" s="26" t="str">
        <f>IF(Forms!C38="","",Forms!C38)</f>
        <v/>
      </c>
      <c r="D33" s="26" t="str">
        <f>IF(Forms!D38="","",Forms!D38)</f>
        <v/>
      </c>
      <c r="E33" s="26" t="str">
        <f>IF(Forms!E38="","",Forms!E38)</f>
        <v/>
      </c>
      <c r="F33" s="26"/>
      <c r="G33" s="88" t="str">
        <f>IF(Forms!G38="","",Forms!G38)</f>
        <v/>
      </c>
      <c r="H33" s="26" t="str">
        <f>IF(Forms!H38="","",Forms!H38)</f>
        <v/>
      </c>
      <c r="I33" s="26" t="str">
        <f>IF(Forms!I38="","",Forms!I38)</f>
        <v/>
      </c>
      <c r="J33" s="26"/>
      <c r="K33" s="27" t="str">
        <f>IF(Forms!K38="","",IF(Forms!K38="Yes",10,0))</f>
        <v/>
      </c>
      <c r="L33" s="95" t="str">
        <f>IF(Forms!L38="","",IF(Forms!L38="Yes",10,0))</f>
        <v/>
      </c>
      <c r="M33" s="28"/>
    </row>
    <row r="34" spans="1:13" ht="16" thickBot="1" x14ac:dyDescent="0.25">
      <c r="A34" s="96" t="str">
        <f>IF(Forms!A39="","",Forms!A39)</f>
        <v/>
      </c>
      <c r="B34" s="97" t="str">
        <f>IF(Forms!B39="","",Forms!B39)</f>
        <v/>
      </c>
      <c r="C34" s="98" t="str">
        <f>IF(Forms!C39="","",Forms!C39)</f>
        <v/>
      </c>
      <c r="D34" s="98" t="str">
        <f>IF(Forms!D39="","",Forms!D39)</f>
        <v/>
      </c>
      <c r="E34" s="98" t="str">
        <f>IF(Forms!E39="","",Forms!E39)</f>
        <v/>
      </c>
      <c r="F34" s="98"/>
      <c r="G34" s="97" t="str">
        <f>IF(Forms!G39="","",Forms!G39)</f>
        <v/>
      </c>
      <c r="H34" s="98" t="str">
        <f>IF(Forms!H39="","",Forms!H39)</f>
        <v/>
      </c>
      <c r="I34" s="302" t="str">
        <f>IF(Forms!I39="","",Forms!I39)</f>
        <v/>
      </c>
      <c r="J34" s="302"/>
      <c r="K34" s="303" t="str">
        <f>IF(Forms!K39="","",IF(Forms!K39="Yes",10,0))</f>
        <v/>
      </c>
      <c r="L34" s="304" t="str">
        <f>IF(Forms!L39="","",IF(Forms!L39="Yes",10,0))</f>
        <v/>
      </c>
    </row>
    <row r="35" spans="1:13" ht="17" thickBot="1" x14ac:dyDescent="0.25">
      <c r="I35" s="305" t="s">
        <v>102</v>
      </c>
      <c r="J35" s="306"/>
      <c r="K35" s="307" t="str">
        <f>IF(SUM(K8:L34)=0,"",SUM(K8:L34))</f>
        <v/>
      </c>
      <c r="L35" s="308"/>
    </row>
    <row r="54" spans="1:9" ht="52.25" customHeight="1" x14ac:dyDescent="0.2"/>
    <row r="55" spans="1:9" ht="16" x14ac:dyDescent="0.2">
      <c r="I55" s="28" t="s">
        <v>90</v>
      </c>
    </row>
    <row r="56" spans="1:9" x14ac:dyDescent="0.2">
      <c r="I56" s="28"/>
    </row>
    <row r="58" spans="1:9" x14ac:dyDescent="0.2">
      <c r="A58" s="29"/>
      <c r="B58" s="29"/>
      <c r="C58" s="232"/>
      <c r="D58" s="232"/>
      <c r="E58" s="30"/>
      <c r="F58" s="28"/>
      <c r="G58" s="28"/>
      <c r="H58" s="31"/>
      <c r="I58" t="s">
        <v>90</v>
      </c>
    </row>
    <row r="59" spans="1:9" x14ac:dyDescent="0.2">
      <c r="A59" s="29"/>
      <c r="B59" s="29"/>
      <c r="C59" s="232"/>
      <c r="D59" s="232"/>
      <c r="E59" s="30"/>
      <c r="F59" s="28"/>
      <c r="G59" s="28"/>
      <c r="H59" s="31"/>
      <c r="I59" t="s">
        <v>90</v>
      </c>
    </row>
    <row r="60" spans="1:9" x14ac:dyDescent="0.2">
      <c r="A60" s="29"/>
      <c r="B60" s="29"/>
      <c r="C60" s="232"/>
      <c r="D60" s="232"/>
      <c r="E60" s="30"/>
      <c r="F60" s="28"/>
      <c r="G60" s="28"/>
      <c r="H60" s="31"/>
      <c r="I60" t="s">
        <v>90</v>
      </c>
    </row>
  </sheetData>
  <sheetProtection algorithmName="SHA-512" hashValue="BjbnoYWyvbc2bW8T7/rQ6QM090kBvTudJMfBk+ocUQ5/IlwrjSRVFrMAbttRk1ntvpcYfmsxvjL5Smz7fE4igg==" saltValue="MmB4OGr8fjE9XwB/DEk7vQ==" spinCount="100000" sheet="1" objects="1" scenarios="1" selectLockedCells="1" selectUnlockedCells="1"/>
  <protectedRanges>
    <protectedRange sqref="C35:F35 H35:J35" name="Range4_1"/>
    <protectedRange sqref="A35:B35 G35" name="Range1_1"/>
    <protectedRange sqref="C8:L34" name="Range4_2"/>
    <protectedRange sqref="A8:B34" name="Range1_2"/>
  </protectedRanges>
  <mergeCells count="21">
    <mergeCell ref="F6:F7"/>
    <mergeCell ref="G6:G7"/>
    <mergeCell ref="I35:J35"/>
    <mergeCell ref="K35:L35"/>
    <mergeCell ref="A6:A7"/>
    <mergeCell ref="C6:D6"/>
    <mergeCell ref="H6:I6"/>
    <mergeCell ref="J6:J7"/>
    <mergeCell ref="K6:K7"/>
    <mergeCell ref="L6:L7"/>
    <mergeCell ref="C60:D60"/>
    <mergeCell ref="C58:D58"/>
    <mergeCell ref="C59:D59"/>
    <mergeCell ref="B6:B7"/>
    <mergeCell ref="E6:E7"/>
    <mergeCell ref="A1:I1"/>
    <mergeCell ref="A2:I2"/>
    <mergeCell ref="C3:I3"/>
    <mergeCell ref="C4:I4"/>
    <mergeCell ref="A5:F5"/>
    <mergeCell ref="G5:J5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33"/>
  <sheetViews>
    <sheetView tabSelected="1" workbookViewId="0">
      <selection activeCell="D15" sqref="D15:E15"/>
    </sheetView>
  </sheetViews>
  <sheetFormatPr baseColWidth="10" defaultColWidth="8.6640625" defaultRowHeight="15" x14ac:dyDescent="0.2"/>
  <cols>
    <col min="1" max="1" width="8.6640625" style="1"/>
    <col min="2" max="2" width="20.6640625" style="1" customWidth="1"/>
    <col min="3" max="3" width="10.1640625" style="1" bestFit="1" customWidth="1"/>
    <col min="4" max="4" width="10.6640625" style="1" customWidth="1"/>
    <col min="5" max="5" width="11.1640625" style="1" customWidth="1"/>
    <col min="6" max="9" width="8.6640625" style="1"/>
    <col min="10" max="10" width="15.5" style="1" customWidth="1"/>
    <col min="11" max="11" width="15.33203125" style="1" customWidth="1"/>
    <col min="12" max="12" width="8.6640625" style="1"/>
    <col min="13" max="13" width="13.1640625" style="1" bestFit="1" customWidth="1"/>
    <col min="14" max="24" width="8.6640625" style="1"/>
    <col min="25" max="25" width="8.6640625" style="1" customWidth="1"/>
    <col min="26" max="16384" width="8.6640625" style="1"/>
  </cols>
  <sheetData>
    <row r="1" spans="2:13" ht="16" thickBot="1" x14ac:dyDescent="0.25"/>
    <row r="2" spans="2:13" x14ac:dyDescent="0.2">
      <c r="B2" s="239" t="s">
        <v>76</v>
      </c>
      <c r="C2" s="240"/>
      <c r="D2" s="240"/>
      <c r="E2" s="240"/>
      <c r="F2" s="240"/>
      <c r="G2" s="240"/>
      <c r="H2" s="240"/>
      <c r="I2" s="241"/>
    </row>
    <row r="3" spans="2:13" ht="16" thickBot="1" x14ac:dyDescent="0.25">
      <c r="B3" s="242"/>
      <c r="C3" s="243"/>
      <c r="D3" s="243"/>
      <c r="E3" s="243"/>
      <c r="F3" s="243"/>
      <c r="G3" s="243"/>
      <c r="H3" s="243"/>
      <c r="I3" s="244"/>
    </row>
    <row r="4" spans="2:13" ht="16" x14ac:dyDescent="0.2">
      <c r="B4" s="263" t="s">
        <v>64</v>
      </c>
      <c r="C4" s="264"/>
      <c r="D4" s="264"/>
      <c r="E4" s="264"/>
      <c r="F4" s="264"/>
      <c r="G4" s="264"/>
      <c r="H4" s="264"/>
      <c r="I4" s="265"/>
      <c r="J4" s="2"/>
    </row>
    <row r="5" spans="2:13" ht="16.25" customHeight="1" x14ac:dyDescent="0.2">
      <c r="B5" s="3" t="s">
        <v>65</v>
      </c>
      <c r="C5" s="266" t="s">
        <v>66</v>
      </c>
      <c r="D5" s="266"/>
      <c r="E5" s="266"/>
      <c r="F5" s="266"/>
      <c r="G5" s="266"/>
      <c r="H5" s="266"/>
      <c r="I5" s="267"/>
      <c r="J5" s="4"/>
    </row>
    <row r="6" spans="2:13" ht="16.25" customHeight="1" x14ac:dyDescent="0.2">
      <c r="B6" s="3" t="s">
        <v>67</v>
      </c>
      <c r="C6" s="266" t="s">
        <v>68</v>
      </c>
      <c r="D6" s="266"/>
      <c r="E6" s="266"/>
      <c r="F6" s="266"/>
      <c r="G6" s="266"/>
      <c r="H6" s="266"/>
      <c r="I6" s="267"/>
      <c r="J6" s="4"/>
      <c r="M6" s="5"/>
    </row>
    <row r="7" spans="2:13" ht="16.25" customHeight="1" x14ac:dyDescent="0.2">
      <c r="B7" s="3" t="s">
        <v>69</v>
      </c>
      <c r="C7" s="266" t="s">
        <v>70</v>
      </c>
      <c r="D7" s="266"/>
      <c r="E7" s="266"/>
      <c r="F7" s="266"/>
      <c r="G7" s="266"/>
      <c r="H7" s="266"/>
      <c r="I7" s="267"/>
      <c r="J7" s="4"/>
    </row>
    <row r="8" spans="2:13" ht="16.25" customHeight="1" x14ac:dyDescent="0.2">
      <c r="B8" s="3" t="s">
        <v>71</v>
      </c>
      <c r="C8" s="266" t="s">
        <v>72</v>
      </c>
      <c r="D8" s="266"/>
      <c r="E8" s="266"/>
      <c r="F8" s="266"/>
      <c r="G8" s="266"/>
      <c r="H8" s="266"/>
      <c r="I8" s="267"/>
      <c r="J8" s="4"/>
    </row>
    <row r="9" spans="2:13" ht="16.25" customHeight="1" x14ac:dyDescent="0.2">
      <c r="B9" s="3" t="s">
        <v>73</v>
      </c>
      <c r="C9" s="266" t="s">
        <v>74</v>
      </c>
      <c r="D9" s="266"/>
      <c r="E9" s="266"/>
      <c r="F9" s="266"/>
      <c r="G9" s="266"/>
      <c r="H9" s="266"/>
      <c r="I9" s="267"/>
      <c r="J9" s="4"/>
    </row>
    <row r="10" spans="2:13" ht="17" customHeight="1" thickBot="1" x14ac:dyDescent="0.25">
      <c r="B10" s="6" t="s">
        <v>75</v>
      </c>
      <c r="C10" s="261" t="s">
        <v>126</v>
      </c>
      <c r="D10" s="261"/>
      <c r="E10" s="261"/>
      <c r="F10" s="261"/>
      <c r="G10" s="261"/>
      <c r="H10" s="261"/>
      <c r="I10" s="262"/>
      <c r="J10" s="4"/>
    </row>
    <row r="11" spans="2:13" ht="16" thickBot="1" x14ac:dyDescent="0.25">
      <c r="B11" s="7"/>
      <c r="C11" s="8"/>
      <c r="D11" s="8"/>
      <c r="E11" s="8"/>
      <c r="F11" s="8"/>
      <c r="G11" s="8"/>
      <c r="H11" s="8"/>
      <c r="I11" s="9"/>
    </row>
    <row r="12" spans="2:13" ht="19" x14ac:dyDescent="0.2">
      <c r="B12" s="250" t="s">
        <v>125</v>
      </c>
      <c r="C12" s="251"/>
      <c r="D12" s="251"/>
      <c r="E12" s="251"/>
      <c r="F12" s="251"/>
      <c r="G12" s="251"/>
      <c r="H12" s="251"/>
      <c r="I12" s="252"/>
    </row>
    <row r="13" spans="2:13" x14ac:dyDescent="0.2">
      <c r="B13" s="253"/>
      <c r="C13" s="254"/>
      <c r="D13" s="254"/>
      <c r="E13" s="254"/>
      <c r="F13" s="254"/>
      <c r="G13" s="254"/>
      <c r="H13" s="254"/>
      <c r="I13" s="255"/>
    </row>
    <row r="14" spans="2:13" ht="16" thickBot="1" x14ac:dyDescent="0.25">
      <c r="B14" s="256"/>
      <c r="C14" s="257"/>
      <c r="D14" s="257"/>
      <c r="E14" s="257"/>
      <c r="F14" s="257"/>
      <c r="G14" s="257"/>
      <c r="H14" s="257"/>
      <c r="I14" s="258"/>
    </row>
    <row r="15" spans="2:13" ht="21" x14ac:dyDescent="0.25">
      <c r="B15" s="272" t="s">
        <v>26</v>
      </c>
      <c r="C15" s="273"/>
      <c r="D15" s="274"/>
      <c r="E15" s="274"/>
      <c r="F15" s="10" t="s">
        <v>27</v>
      </c>
      <c r="G15" s="275">
        <f ca="1">TODAY()</f>
        <v>46056</v>
      </c>
      <c r="H15" s="276"/>
      <c r="I15" s="11"/>
    </row>
    <row r="16" spans="2:13" ht="31.25" customHeight="1" x14ac:dyDescent="0.2">
      <c r="B16" s="12"/>
      <c r="C16" s="1" t="s">
        <v>28</v>
      </c>
      <c r="D16" s="277">
        <f>Forms!B8</f>
        <v>0</v>
      </c>
      <c r="E16" s="277"/>
      <c r="F16" s="277"/>
      <c r="G16" s="277"/>
      <c r="H16" s="277"/>
      <c r="I16" s="278"/>
    </row>
    <row r="17" spans="2:9" ht="16" thickBot="1" x14ac:dyDescent="0.25">
      <c r="B17" s="12"/>
      <c r="D17" s="279">
        <f>Forms!B9</f>
        <v>0</v>
      </c>
      <c r="E17" s="279"/>
      <c r="F17" s="279"/>
      <c r="G17" s="279"/>
      <c r="H17" s="279"/>
      <c r="I17" s="280"/>
    </row>
    <row r="18" spans="2:9" ht="19" x14ac:dyDescent="0.25">
      <c r="B18" s="287" t="s">
        <v>113</v>
      </c>
      <c r="C18" s="288"/>
      <c r="D18" s="288"/>
      <c r="E18" s="288"/>
      <c r="F18" s="288"/>
      <c r="G18" s="288"/>
      <c r="H18" s="293" t="str">
        <f>Forms!I71</f>
        <v/>
      </c>
      <c r="I18" s="294"/>
    </row>
    <row r="19" spans="2:9" ht="19" x14ac:dyDescent="0.25">
      <c r="B19" s="289" t="s">
        <v>114</v>
      </c>
      <c r="C19" s="290"/>
      <c r="D19" s="290"/>
      <c r="E19" s="290"/>
      <c r="F19" s="290"/>
      <c r="G19" s="290"/>
      <c r="H19" s="295" t="str">
        <f>Meals!L35</f>
        <v/>
      </c>
      <c r="I19" s="296"/>
    </row>
    <row r="20" spans="2:9" ht="20" thickBot="1" x14ac:dyDescent="0.3">
      <c r="B20" s="291" t="s">
        <v>97</v>
      </c>
      <c r="C20" s="292"/>
      <c r="D20" s="292"/>
      <c r="E20" s="292"/>
      <c r="F20" s="292"/>
      <c r="G20" s="292"/>
      <c r="H20" s="297" t="str">
        <f>Transfer!K35</f>
        <v/>
      </c>
      <c r="I20" s="298"/>
    </row>
    <row r="21" spans="2:9" ht="21" x14ac:dyDescent="0.25">
      <c r="B21" s="247" t="s">
        <v>19</v>
      </c>
      <c r="C21" s="248"/>
      <c r="D21" s="248"/>
      <c r="E21" s="248"/>
      <c r="F21" s="248"/>
      <c r="G21" s="248"/>
      <c r="H21" s="248"/>
      <c r="I21" s="249"/>
    </row>
    <row r="22" spans="2:9" x14ac:dyDescent="0.2">
      <c r="B22" s="268" t="s">
        <v>91</v>
      </c>
      <c r="C22" s="269"/>
      <c r="D22" s="269"/>
      <c r="E22" s="269"/>
      <c r="F22" s="269"/>
      <c r="G22" s="270"/>
      <c r="H22" s="18" t="str">
        <f>IF(Forms!$H$73=0,"",Forms!$H$73)</f>
        <v/>
      </c>
      <c r="I22" s="14" t="str">
        <f>Forms!$I$73</f>
        <v/>
      </c>
    </row>
    <row r="23" spans="2:9" x14ac:dyDescent="0.2">
      <c r="B23" s="259" t="s">
        <v>23</v>
      </c>
      <c r="C23" s="260"/>
      <c r="D23" s="260"/>
      <c r="E23" s="260"/>
      <c r="F23" s="260"/>
      <c r="G23" s="260"/>
      <c r="H23" s="19" t="str">
        <f>IF(Forms!$H$74=0,"",Forms!$H$74)</f>
        <v/>
      </c>
      <c r="I23" s="14" t="str">
        <f>Forms!$I$74</f>
        <v/>
      </c>
    </row>
    <row r="24" spans="2:9" ht="16" thickBot="1" x14ac:dyDescent="0.25">
      <c r="B24" s="283" t="s">
        <v>21</v>
      </c>
      <c r="C24" s="284"/>
      <c r="D24" s="284"/>
      <c r="E24" s="284"/>
      <c r="F24" s="284"/>
      <c r="G24" s="284"/>
      <c r="H24" s="284"/>
      <c r="I24" s="13" t="str">
        <f>Forms!$I$75</f>
        <v/>
      </c>
    </row>
    <row r="25" spans="2:9" ht="16" thickBot="1" x14ac:dyDescent="0.25">
      <c r="B25" s="281" t="s">
        <v>22</v>
      </c>
      <c r="C25" s="282"/>
      <c r="D25" s="282"/>
      <c r="E25" s="282"/>
      <c r="F25" s="282"/>
      <c r="G25" s="282"/>
      <c r="H25" s="282"/>
      <c r="I25" s="15" t="str">
        <f>IF(SUM(H18:I20,I24)=0,"",SUM(H18:I20,I24))</f>
        <v/>
      </c>
    </row>
    <row r="26" spans="2:9" x14ac:dyDescent="0.2">
      <c r="B26" s="68"/>
      <c r="C26" s="68"/>
      <c r="D26" s="68"/>
      <c r="E26" s="68"/>
      <c r="F26" s="68"/>
      <c r="G26" s="68"/>
      <c r="H26" s="68"/>
      <c r="I26" s="17"/>
    </row>
    <row r="30" spans="2:9" ht="25" thickBot="1" x14ac:dyDescent="0.35">
      <c r="B30" s="245" t="s">
        <v>24</v>
      </c>
      <c r="C30" s="246"/>
      <c r="D30" s="246"/>
      <c r="E30" s="285" t="str">
        <f>IF(SUM(H18:I20,I24)=0,"",SUM(H18:I20,I24))</f>
        <v/>
      </c>
      <c r="F30" s="286"/>
    </row>
    <row r="32" spans="2:9" x14ac:dyDescent="0.2">
      <c r="H32" s="16"/>
      <c r="I32" s="16"/>
    </row>
    <row r="33" spans="8:9" x14ac:dyDescent="0.2">
      <c r="H33" s="271" t="s">
        <v>25</v>
      </c>
      <c r="I33" s="271"/>
    </row>
  </sheetData>
  <sheetProtection algorithmName="SHA-512" hashValue="J7LTdbFgnKVKRu9YxVUeFYf86D07yNnyErmp2jPAmnWbOKs6EGxRYTCej0ouoNOQ6Yy4ikgWWJ+G2ZqEYliGwg==" saltValue="2ZfifPHd6VIbhiBrUPbjNw==" spinCount="100000" sheet="1" objects="1" scenarios="1" selectLockedCells="1"/>
  <mergeCells count="30">
    <mergeCell ref="H33:I33"/>
    <mergeCell ref="B15:C15"/>
    <mergeCell ref="D15:E15"/>
    <mergeCell ref="G15:H15"/>
    <mergeCell ref="D16:I16"/>
    <mergeCell ref="D17:I17"/>
    <mergeCell ref="B25:H25"/>
    <mergeCell ref="B24:H24"/>
    <mergeCell ref="E30:F30"/>
    <mergeCell ref="B18:G18"/>
    <mergeCell ref="B19:G19"/>
    <mergeCell ref="B20:G20"/>
    <mergeCell ref="H18:I18"/>
    <mergeCell ref="H19:I19"/>
    <mergeCell ref="H20:I20"/>
    <mergeCell ref="B2:I3"/>
    <mergeCell ref="B30:D30"/>
    <mergeCell ref="B21:I21"/>
    <mergeCell ref="B12:I12"/>
    <mergeCell ref="B13:I13"/>
    <mergeCell ref="B14:I14"/>
    <mergeCell ref="B23:G23"/>
    <mergeCell ref="C10:I10"/>
    <mergeCell ref="B4:I4"/>
    <mergeCell ref="C7:I7"/>
    <mergeCell ref="B22:G22"/>
    <mergeCell ref="C8:I8"/>
    <mergeCell ref="C9:I9"/>
    <mergeCell ref="C5:I5"/>
    <mergeCell ref="C6:I6"/>
  </mergeCells>
  <phoneticPr fontId="18" type="noConversion"/>
  <pageMargins left="0.7" right="0.7" top="0.75" bottom="0.75" header="0.3" footer="0.3"/>
  <pageSetup paperSize="9" orientation="portrait" verticalDpi="597" r:id="rId1"/>
</worksheet>
</file>

<file path=docMetadata/LabelInfo.xml><?xml version="1.0" encoding="utf-8"?>
<clbl:labelList xmlns:clbl="http://schemas.microsoft.com/office/2020/mipLabelMetadata">
  <clbl:label id="{fb50d67e-2428-41a1-85f0-bee73fd61572}" enabled="1" method="Privileged" siteId="{3e04753a-ae5b-42d4-a86d-d6f05460f9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Forms</vt:lpstr>
      <vt:lpstr>Meals</vt:lpstr>
      <vt:lpstr>Transfer</vt:lpstr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 Kristić</dc:creator>
  <cp:lastModifiedBy>Pero Kristic (TS-EU)</cp:lastModifiedBy>
  <dcterms:created xsi:type="dcterms:W3CDTF">2019-01-30T13:00:22Z</dcterms:created>
  <dcterms:modified xsi:type="dcterms:W3CDTF">2026-02-03T14:00:43Z</dcterms:modified>
</cp:coreProperties>
</file>