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ulia Poniatowska\Desktop\POZNAŃ EC\"/>
    </mc:Choice>
  </mc:AlternateContent>
  <xr:revisionPtr revIDLastSave="0" documentId="8_{489F2676-F4FE-41EC-835D-DEAE082AAC56}" xr6:coauthVersionLast="47" xr6:coauthVersionMax="47" xr10:uidLastSave="{00000000-0000-0000-0000-000000000000}"/>
  <workbookProtection workbookAlgorithmName="SHA-512" workbookHashValue="u+8/QXKClbTdP7yH4RbfzCHOfMiFJcBV8Bx4LWhgPXqor3YekLPBi5fwUcMXbduBn/SlLwQkWHMkFq0LdMGFPg==" workbookSaltValue="F3tA3RLeqQicnhTacp+4jA==" workbookSpinCount="100000" lockStructure="1"/>
  <bookViews>
    <workbookView xWindow="28680" yWindow="-120" windowWidth="29040" windowHeight="15720" tabRatio="749" activeTab="3" xr2:uid="{00000000-000D-0000-FFFF-FFFF00000000}"/>
  </bookViews>
  <sheets>
    <sheet name="1. Summary" sheetId="1" r:id="rId1"/>
    <sheet name="2. Hotel" sheetId="2" r:id="rId2"/>
    <sheet name="2.b Non official accomodation" sheetId="3" r:id="rId3"/>
    <sheet name="3. Meals Form " sheetId="4" r:id="rId4"/>
    <sheet name="Payment summary" sheetId="5" r:id="rId5"/>
    <sheet name="Listy rozwijane" sheetId="6" state="hidden" r:id="rId6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Y24" i="2" l="1"/>
  <c r="Y25" i="2"/>
  <c r="Y26" i="2"/>
  <c r="Y27" i="2"/>
  <c r="Y28" i="2"/>
  <c r="Y29" i="2"/>
  <c r="Y30" i="2"/>
  <c r="Y31" i="2"/>
  <c r="Y32" i="2"/>
  <c r="Y33" i="2"/>
  <c r="Y34" i="2"/>
  <c r="Y35" i="2"/>
  <c r="Y36" i="2"/>
  <c r="Y37" i="2"/>
  <c r="Y38" i="2"/>
  <c r="Y39" i="2"/>
  <c r="Y40" i="2"/>
  <c r="Y41" i="2"/>
  <c r="Y42" i="2"/>
  <c r="Y43" i="2"/>
  <c r="Y44" i="2"/>
  <c r="Y45" i="2"/>
  <c r="Y46" i="2"/>
  <c r="Y47" i="2"/>
  <c r="Y23" i="2"/>
  <c r="C23" i="5"/>
  <c r="C22" i="5"/>
  <c r="D22" i="5" s="1"/>
  <c r="Z24" i="4" l="1"/>
  <c r="AA24" i="4"/>
  <c r="AB24" i="4"/>
  <c r="AC24" i="4"/>
  <c r="AD24" i="4"/>
  <c r="AE24" i="4"/>
  <c r="AF24" i="4"/>
  <c r="AG24" i="4"/>
  <c r="AH24" i="4"/>
  <c r="AI24" i="4"/>
  <c r="AJ24" i="4"/>
  <c r="AK24" i="4"/>
  <c r="AL24" i="4"/>
  <c r="AM24" i="4"/>
  <c r="AN24" i="4"/>
  <c r="AO24" i="4"/>
  <c r="Z25" i="4"/>
  <c r="AA25" i="4"/>
  <c r="AB25" i="4"/>
  <c r="AC25" i="4"/>
  <c r="AD25" i="4"/>
  <c r="AE25" i="4"/>
  <c r="AF25" i="4"/>
  <c r="AG25" i="4"/>
  <c r="AH25" i="4"/>
  <c r="AI25" i="4"/>
  <c r="AJ25" i="4"/>
  <c r="AK25" i="4"/>
  <c r="AL25" i="4"/>
  <c r="AM25" i="4"/>
  <c r="AN25" i="4"/>
  <c r="AO25" i="4"/>
  <c r="Z26" i="4"/>
  <c r="AA26" i="4"/>
  <c r="AB26" i="4"/>
  <c r="AC26" i="4"/>
  <c r="AD26" i="4"/>
  <c r="AE26" i="4"/>
  <c r="AF26" i="4"/>
  <c r="AG26" i="4"/>
  <c r="AH26" i="4"/>
  <c r="AI26" i="4"/>
  <c r="AJ26" i="4"/>
  <c r="AK26" i="4"/>
  <c r="AL26" i="4"/>
  <c r="AM26" i="4"/>
  <c r="AN26" i="4"/>
  <c r="AO26" i="4"/>
  <c r="Z27" i="4"/>
  <c r="AA27" i="4"/>
  <c r="AB27" i="4"/>
  <c r="AC27" i="4"/>
  <c r="AD27" i="4"/>
  <c r="AE27" i="4"/>
  <c r="AF27" i="4"/>
  <c r="AG27" i="4"/>
  <c r="AH27" i="4"/>
  <c r="AI27" i="4"/>
  <c r="AJ27" i="4"/>
  <c r="AK27" i="4"/>
  <c r="AL27" i="4"/>
  <c r="AM27" i="4"/>
  <c r="AN27" i="4"/>
  <c r="AO27" i="4"/>
  <c r="Z28" i="4"/>
  <c r="AA28" i="4"/>
  <c r="AB28" i="4"/>
  <c r="AC28" i="4"/>
  <c r="AD28" i="4"/>
  <c r="AE28" i="4"/>
  <c r="AF28" i="4"/>
  <c r="AG28" i="4"/>
  <c r="AH28" i="4"/>
  <c r="AI28" i="4"/>
  <c r="AJ28" i="4"/>
  <c r="AK28" i="4"/>
  <c r="AL28" i="4"/>
  <c r="AM28" i="4"/>
  <c r="AN28" i="4"/>
  <c r="AO28" i="4"/>
  <c r="Z29" i="4"/>
  <c r="AA29" i="4"/>
  <c r="AB29" i="4"/>
  <c r="AC29" i="4"/>
  <c r="AD29" i="4"/>
  <c r="AE29" i="4"/>
  <c r="AF29" i="4"/>
  <c r="AG29" i="4"/>
  <c r="AH29" i="4"/>
  <c r="AI29" i="4"/>
  <c r="AJ29" i="4"/>
  <c r="AK29" i="4"/>
  <c r="AL29" i="4"/>
  <c r="AM29" i="4"/>
  <c r="AN29" i="4"/>
  <c r="AO29" i="4"/>
  <c r="Z30" i="4"/>
  <c r="AA30" i="4"/>
  <c r="AB30" i="4"/>
  <c r="AC30" i="4"/>
  <c r="AD30" i="4"/>
  <c r="AE30" i="4"/>
  <c r="AF30" i="4"/>
  <c r="AG30" i="4"/>
  <c r="AH30" i="4"/>
  <c r="AI30" i="4"/>
  <c r="AJ30" i="4"/>
  <c r="AK30" i="4"/>
  <c r="AL30" i="4"/>
  <c r="AM30" i="4"/>
  <c r="AN30" i="4"/>
  <c r="AO30" i="4"/>
  <c r="Z31" i="4"/>
  <c r="AA31" i="4"/>
  <c r="AB31" i="4"/>
  <c r="AC31" i="4"/>
  <c r="AD31" i="4"/>
  <c r="AE31" i="4"/>
  <c r="AF31" i="4"/>
  <c r="AG31" i="4"/>
  <c r="AH31" i="4"/>
  <c r="AI31" i="4"/>
  <c r="AJ31" i="4"/>
  <c r="AK31" i="4"/>
  <c r="AL31" i="4"/>
  <c r="AM31" i="4"/>
  <c r="AN31" i="4"/>
  <c r="AO31" i="4"/>
  <c r="Z32" i="4"/>
  <c r="AA32" i="4"/>
  <c r="AB32" i="4"/>
  <c r="AC32" i="4"/>
  <c r="AD32" i="4"/>
  <c r="AE32" i="4"/>
  <c r="AF32" i="4"/>
  <c r="AG32" i="4"/>
  <c r="AH32" i="4"/>
  <c r="AI32" i="4"/>
  <c r="AJ32" i="4"/>
  <c r="AK32" i="4"/>
  <c r="AL32" i="4"/>
  <c r="AM32" i="4"/>
  <c r="AN32" i="4"/>
  <c r="AO32" i="4"/>
  <c r="Z33" i="4"/>
  <c r="AA33" i="4"/>
  <c r="AB33" i="4"/>
  <c r="AC33" i="4"/>
  <c r="AD33" i="4"/>
  <c r="AE33" i="4"/>
  <c r="AF33" i="4"/>
  <c r="AG33" i="4"/>
  <c r="AH33" i="4"/>
  <c r="AI33" i="4"/>
  <c r="AJ33" i="4"/>
  <c r="AK33" i="4"/>
  <c r="AL33" i="4"/>
  <c r="AM33" i="4"/>
  <c r="AN33" i="4"/>
  <c r="AO33" i="4"/>
  <c r="Z34" i="4"/>
  <c r="AA34" i="4"/>
  <c r="AB34" i="4"/>
  <c r="AC34" i="4"/>
  <c r="AD34" i="4"/>
  <c r="AE34" i="4"/>
  <c r="AF34" i="4"/>
  <c r="AG34" i="4"/>
  <c r="AH34" i="4"/>
  <c r="AI34" i="4"/>
  <c r="AJ34" i="4"/>
  <c r="AK34" i="4"/>
  <c r="AL34" i="4"/>
  <c r="AM34" i="4"/>
  <c r="AN34" i="4"/>
  <c r="AO34" i="4"/>
  <c r="Z35" i="4"/>
  <c r="AA35" i="4"/>
  <c r="AB35" i="4"/>
  <c r="AC35" i="4"/>
  <c r="AD35" i="4"/>
  <c r="AE35" i="4"/>
  <c r="AF35" i="4"/>
  <c r="AG35" i="4"/>
  <c r="AH35" i="4"/>
  <c r="AI35" i="4"/>
  <c r="AJ35" i="4"/>
  <c r="AK35" i="4"/>
  <c r="AL35" i="4"/>
  <c r="AM35" i="4"/>
  <c r="AN35" i="4"/>
  <c r="AO35" i="4"/>
  <c r="Z36" i="4"/>
  <c r="AA36" i="4"/>
  <c r="AB36" i="4"/>
  <c r="AC36" i="4"/>
  <c r="AD36" i="4"/>
  <c r="AE36" i="4"/>
  <c r="AF36" i="4"/>
  <c r="AG36" i="4"/>
  <c r="AH36" i="4"/>
  <c r="AI36" i="4"/>
  <c r="AJ36" i="4"/>
  <c r="AK36" i="4"/>
  <c r="AL36" i="4"/>
  <c r="AM36" i="4"/>
  <c r="AN36" i="4"/>
  <c r="AO36" i="4"/>
  <c r="Z37" i="4"/>
  <c r="AA37" i="4"/>
  <c r="AB37" i="4"/>
  <c r="AC37" i="4"/>
  <c r="AD37" i="4"/>
  <c r="AE37" i="4"/>
  <c r="AF37" i="4"/>
  <c r="AG37" i="4"/>
  <c r="AH37" i="4"/>
  <c r="AI37" i="4"/>
  <c r="AJ37" i="4"/>
  <c r="AK37" i="4"/>
  <c r="AL37" i="4"/>
  <c r="AM37" i="4"/>
  <c r="AN37" i="4"/>
  <c r="AO37" i="4"/>
  <c r="Z38" i="4"/>
  <c r="AA38" i="4"/>
  <c r="AB38" i="4"/>
  <c r="AC38" i="4"/>
  <c r="AD38" i="4"/>
  <c r="AE38" i="4"/>
  <c r="AF38" i="4"/>
  <c r="AG38" i="4"/>
  <c r="AH38" i="4"/>
  <c r="AI38" i="4"/>
  <c r="AJ38" i="4"/>
  <c r="AK38" i="4"/>
  <c r="AL38" i="4"/>
  <c r="AM38" i="4"/>
  <c r="AN38" i="4"/>
  <c r="AO38" i="4"/>
  <c r="Z39" i="4"/>
  <c r="AA39" i="4"/>
  <c r="AB39" i="4"/>
  <c r="AC39" i="4"/>
  <c r="AD39" i="4"/>
  <c r="AE39" i="4"/>
  <c r="AF39" i="4"/>
  <c r="AG39" i="4"/>
  <c r="AH39" i="4"/>
  <c r="AI39" i="4"/>
  <c r="AJ39" i="4"/>
  <c r="AK39" i="4"/>
  <c r="AL39" i="4"/>
  <c r="AM39" i="4"/>
  <c r="AN39" i="4"/>
  <c r="AO39" i="4"/>
  <c r="Z40" i="4"/>
  <c r="AA40" i="4"/>
  <c r="AB40" i="4"/>
  <c r="AC40" i="4"/>
  <c r="AD40" i="4"/>
  <c r="AE40" i="4"/>
  <c r="AF40" i="4"/>
  <c r="AG40" i="4"/>
  <c r="AH40" i="4"/>
  <c r="AI40" i="4"/>
  <c r="AJ40" i="4"/>
  <c r="AK40" i="4"/>
  <c r="AL40" i="4"/>
  <c r="AM40" i="4"/>
  <c r="AN40" i="4"/>
  <c r="AO40" i="4"/>
  <c r="Z41" i="4"/>
  <c r="AA41" i="4"/>
  <c r="AB41" i="4"/>
  <c r="AC41" i="4"/>
  <c r="AD41" i="4"/>
  <c r="AE41" i="4"/>
  <c r="AF41" i="4"/>
  <c r="AG41" i="4"/>
  <c r="AH41" i="4"/>
  <c r="AI41" i="4"/>
  <c r="AJ41" i="4"/>
  <c r="AK41" i="4"/>
  <c r="AL41" i="4"/>
  <c r="AM41" i="4"/>
  <c r="AN41" i="4"/>
  <c r="AO41" i="4"/>
  <c r="Z42" i="4"/>
  <c r="AA42" i="4"/>
  <c r="AB42" i="4"/>
  <c r="AC42" i="4"/>
  <c r="AD42" i="4"/>
  <c r="AE42" i="4"/>
  <c r="AF42" i="4"/>
  <c r="AG42" i="4"/>
  <c r="AH42" i="4"/>
  <c r="AI42" i="4"/>
  <c r="AJ42" i="4"/>
  <c r="AK42" i="4"/>
  <c r="AL42" i="4"/>
  <c r="AM42" i="4"/>
  <c r="AN42" i="4"/>
  <c r="AO42" i="4"/>
  <c r="Z43" i="4"/>
  <c r="AA43" i="4"/>
  <c r="AB43" i="4"/>
  <c r="AC43" i="4"/>
  <c r="AD43" i="4"/>
  <c r="AE43" i="4"/>
  <c r="AF43" i="4"/>
  <c r="AG43" i="4"/>
  <c r="AH43" i="4"/>
  <c r="AI43" i="4"/>
  <c r="AJ43" i="4"/>
  <c r="AK43" i="4"/>
  <c r="AL43" i="4"/>
  <c r="AM43" i="4"/>
  <c r="AN43" i="4"/>
  <c r="AO43" i="4"/>
  <c r="Z44" i="4"/>
  <c r="AA44" i="4"/>
  <c r="AB44" i="4"/>
  <c r="AC44" i="4"/>
  <c r="AD44" i="4"/>
  <c r="AE44" i="4"/>
  <c r="AF44" i="4"/>
  <c r="AG44" i="4"/>
  <c r="AH44" i="4"/>
  <c r="AI44" i="4"/>
  <c r="AJ44" i="4"/>
  <c r="AK44" i="4"/>
  <c r="AL44" i="4"/>
  <c r="AM44" i="4"/>
  <c r="AN44" i="4"/>
  <c r="AO44" i="4"/>
  <c r="Z45" i="4"/>
  <c r="AA45" i="4"/>
  <c r="AB45" i="4"/>
  <c r="AC45" i="4"/>
  <c r="AD45" i="4"/>
  <c r="AE45" i="4"/>
  <c r="AF45" i="4"/>
  <c r="AG45" i="4"/>
  <c r="AH45" i="4"/>
  <c r="AI45" i="4"/>
  <c r="AJ45" i="4"/>
  <c r="AK45" i="4"/>
  <c r="AL45" i="4"/>
  <c r="AM45" i="4"/>
  <c r="AN45" i="4"/>
  <c r="AO45" i="4"/>
  <c r="Z46" i="4"/>
  <c r="AA46" i="4"/>
  <c r="AB46" i="4"/>
  <c r="AC46" i="4"/>
  <c r="AD46" i="4"/>
  <c r="AE46" i="4"/>
  <c r="AF46" i="4"/>
  <c r="AG46" i="4"/>
  <c r="AH46" i="4"/>
  <c r="AI46" i="4"/>
  <c r="AJ46" i="4"/>
  <c r="AK46" i="4"/>
  <c r="AL46" i="4"/>
  <c r="AM46" i="4"/>
  <c r="AN46" i="4"/>
  <c r="AO46" i="4"/>
  <c r="Z47" i="4"/>
  <c r="AA47" i="4"/>
  <c r="AB47" i="4"/>
  <c r="AC47" i="4"/>
  <c r="AD47" i="4"/>
  <c r="AE47" i="4"/>
  <c r="AF47" i="4"/>
  <c r="AG47" i="4"/>
  <c r="AH47" i="4"/>
  <c r="AI47" i="4"/>
  <c r="AJ47" i="4"/>
  <c r="AK47" i="4"/>
  <c r="AL47" i="4"/>
  <c r="AM47" i="4"/>
  <c r="AN47" i="4"/>
  <c r="AO47" i="4"/>
  <c r="Z48" i="4"/>
  <c r="AA48" i="4"/>
  <c r="AB48" i="4"/>
  <c r="AC48" i="4"/>
  <c r="AD48" i="4"/>
  <c r="AE48" i="4"/>
  <c r="AF48" i="4"/>
  <c r="AG48" i="4"/>
  <c r="AH48" i="4"/>
  <c r="AI48" i="4"/>
  <c r="AJ48" i="4"/>
  <c r="AK48" i="4"/>
  <c r="AL48" i="4"/>
  <c r="AM48" i="4"/>
  <c r="AN48" i="4"/>
  <c r="AO48" i="4"/>
  <c r="Z49" i="4"/>
  <c r="AA49" i="4"/>
  <c r="AB49" i="4"/>
  <c r="AC49" i="4"/>
  <c r="AD49" i="4"/>
  <c r="AE49" i="4"/>
  <c r="AF49" i="4"/>
  <c r="AG49" i="4"/>
  <c r="AH49" i="4"/>
  <c r="AI49" i="4"/>
  <c r="AJ49" i="4"/>
  <c r="AK49" i="4"/>
  <c r="AL49" i="4"/>
  <c r="AM49" i="4"/>
  <c r="AN49" i="4"/>
  <c r="AO49" i="4"/>
  <c r="AA23" i="4"/>
  <c r="AB23" i="4"/>
  <c r="AC23" i="4"/>
  <c r="AD23" i="4"/>
  <c r="AE23" i="4"/>
  <c r="AF23" i="4"/>
  <c r="AG23" i="4"/>
  <c r="AH23" i="4"/>
  <c r="AI23" i="4"/>
  <c r="AJ23" i="4"/>
  <c r="AK23" i="4"/>
  <c r="AL23" i="4"/>
  <c r="AM23" i="4"/>
  <c r="AN23" i="4"/>
  <c r="AO23" i="4"/>
  <c r="Z23" i="4"/>
  <c r="AC21" i="2" l="1"/>
  <c r="AD21" i="2"/>
  <c r="AE21" i="2"/>
  <c r="AF21" i="2"/>
  <c r="AG21" i="2"/>
  <c r="AC22" i="2"/>
  <c r="AD22" i="2"/>
  <c r="AE22" i="2"/>
  <c r="AF22" i="2"/>
  <c r="AG22" i="2"/>
  <c r="AC23" i="2"/>
  <c r="AD23" i="2"/>
  <c r="AE23" i="2"/>
  <c r="AF23" i="2"/>
  <c r="AG23" i="2"/>
  <c r="AC24" i="2"/>
  <c r="AD24" i="2"/>
  <c r="AE24" i="2"/>
  <c r="AF24" i="2"/>
  <c r="AG24" i="2"/>
  <c r="AC25" i="2"/>
  <c r="AD25" i="2"/>
  <c r="AE25" i="2"/>
  <c r="AF25" i="2"/>
  <c r="AG25" i="2"/>
  <c r="AC26" i="2"/>
  <c r="AD26" i="2"/>
  <c r="AE26" i="2"/>
  <c r="AF26" i="2"/>
  <c r="AG26" i="2"/>
  <c r="AC27" i="2"/>
  <c r="AD27" i="2"/>
  <c r="AE27" i="2"/>
  <c r="AF27" i="2"/>
  <c r="AG27" i="2"/>
  <c r="AC28" i="2"/>
  <c r="AD28" i="2"/>
  <c r="AE28" i="2"/>
  <c r="AF28" i="2"/>
  <c r="AG28" i="2"/>
  <c r="AC29" i="2"/>
  <c r="AD29" i="2"/>
  <c r="AE29" i="2"/>
  <c r="AF29" i="2"/>
  <c r="AG29" i="2"/>
  <c r="AC30" i="2"/>
  <c r="AD30" i="2"/>
  <c r="AE30" i="2"/>
  <c r="AF30" i="2"/>
  <c r="AG30" i="2"/>
  <c r="AC31" i="2"/>
  <c r="AD31" i="2"/>
  <c r="AE31" i="2"/>
  <c r="AF31" i="2"/>
  <c r="AG31" i="2"/>
  <c r="AC32" i="2"/>
  <c r="AD32" i="2"/>
  <c r="AE32" i="2"/>
  <c r="AF32" i="2"/>
  <c r="AG32" i="2"/>
  <c r="AC33" i="2"/>
  <c r="AD33" i="2"/>
  <c r="AE33" i="2"/>
  <c r="AF33" i="2"/>
  <c r="AG33" i="2"/>
  <c r="AC34" i="2"/>
  <c r="AD34" i="2"/>
  <c r="AE34" i="2"/>
  <c r="AF34" i="2"/>
  <c r="AG34" i="2"/>
  <c r="AC35" i="2"/>
  <c r="AD35" i="2"/>
  <c r="AE35" i="2"/>
  <c r="AF35" i="2"/>
  <c r="AG35" i="2"/>
  <c r="AC36" i="2"/>
  <c r="AD36" i="2"/>
  <c r="AE36" i="2"/>
  <c r="AF36" i="2"/>
  <c r="AG36" i="2"/>
  <c r="AC37" i="2"/>
  <c r="AD37" i="2"/>
  <c r="AE37" i="2"/>
  <c r="AF37" i="2"/>
  <c r="AG37" i="2"/>
  <c r="AC38" i="2"/>
  <c r="AD38" i="2"/>
  <c r="AE38" i="2"/>
  <c r="AF38" i="2"/>
  <c r="AG38" i="2"/>
  <c r="AC39" i="2"/>
  <c r="AD39" i="2"/>
  <c r="AE39" i="2"/>
  <c r="AF39" i="2"/>
  <c r="AG39" i="2"/>
  <c r="AC40" i="2"/>
  <c r="AD40" i="2"/>
  <c r="AE40" i="2"/>
  <c r="AF40" i="2"/>
  <c r="AG40" i="2"/>
  <c r="AC41" i="2"/>
  <c r="AD41" i="2"/>
  <c r="AE41" i="2"/>
  <c r="AF41" i="2"/>
  <c r="AG41" i="2"/>
  <c r="AC42" i="2"/>
  <c r="AD42" i="2"/>
  <c r="AE42" i="2"/>
  <c r="AF42" i="2"/>
  <c r="AG42" i="2"/>
  <c r="AC43" i="2"/>
  <c r="AD43" i="2"/>
  <c r="AE43" i="2"/>
  <c r="AF43" i="2"/>
  <c r="AG43" i="2"/>
  <c r="AC44" i="2"/>
  <c r="AD44" i="2"/>
  <c r="AE44" i="2"/>
  <c r="AF44" i="2"/>
  <c r="AG44" i="2"/>
  <c r="AC45" i="2"/>
  <c r="AD45" i="2"/>
  <c r="AE45" i="2"/>
  <c r="AF45" i="2"/>
  <c r="AG45" i="2"/>
  <c r="AC46" i="2"/>
  <c r="AD46" i="2"/>
  <c r="AE46" i="2"/>
  <c r="AF46" i="2"/>
  <c r="AG46" i="2"/>
  <c r="AC47" i="2"/>
  <c r="AD47" i="2"/>
  <c r="AE47" i="2"/>
  <c r="AF47" i="2"/>
  <c r="AG47" i="2"/>
  <c r="AB47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H24" i="2" l="1"/>
  <c r="AH26" i="2"/>
  <c r="AH27" i="2"/>
  <c r="AH30" i="2"/>
  <c r="AH31" i="2"/>
  <c r="AH32" i="2"/>
  <c r="AH33" i="2"/>
  <c r="AH34" i="2"/>
  <c r="AH35" i="2"/>
  <c r="AH36" i="2"/>
  <c r="AH37" i="2"/>
  <c r="AH38" i="2"/>
  <c r="AH40" i="2"/>
  <c r="AH42" i="2"/>
  <c r="AH43" i="2"/>
  <c r="AH44" i="2"/>
  <c r="AH45" i="2"/>
  <c r="AH46" i="2"/>
  <c r="AH47" i="2"/>
  <c r="AH23" i="2"/>
  <c r="Y21" i="2"/>
  <c r="AH21" i="2" s="1"/>
  <c r="AH25" i="2"/>
  <c r="AH39" i="2"/>
  <c r="AH22" i="2"/>
  <c r="E20" i="3"/>
  <c r="E19" i="3"/>
  <c r="P1" i="6" a="1"/>
  <c r="P3" i="6" s="1"/>
  <c r="D23" i="5"/>
  <c r="C21" i="5"/>
  <c r="D21" i="5" s="1"/>
  <c r="H16" i="5" a="1"/>
  <c r="H16" i="5" s="1"/>
  <c r="I16" i="5" s="1"/>
  <c r="C16" i="5" a="1"/>
  <c r="C16" i="5" s="1"/>
  <c r="D16" i="5" s="1"/>
  <c r="H15" i="5" a="1"/>
  <c r="H15" i="5" s="1"/>
  <c r="I15" i="5" s="1"/>
  <c r="J15" i="5" s="1"/>
  <c r="C15" i="5" a="1"/>
  <c r="C15" i="5" s="1"/>
  <c r="D15" i="5" s="1"/>
  <c r="H15" i="4"/>
  <c r="B15" i="4"/>
  <c r="H13" i="4"/>
  <c r="B13" i="4"/>
  <c r="H14" i="3"/>
  <c r="B14" i="3"/>
  <c r="H12" i="3"/>
  <c r="B12" i="3"/>
  <c r="AI47" i="2"/>
  <c r="AI46" i="2"/>
  <c r="AI45" i="2"/>
  <c r="AI44" i="2"/>
  <c r="AI43" i="2"/>
  <c r="AI42" i="2"/>
  <c r="AI41" i="2"/>
  <c r="AH41" i="2"/>
  <c r="AI40" i="2"/>
  <c r="AI39" i="2"/>
  <c r="AI38" i="2"/>
  <c r="AI37" i="2"/>
  <c r="AI36" i="2"/>
  <c r="AI35" i="2"/>
  <c r="AI34" i="2"/>
  <c r="AI33" i="2"/>
  <c r="AI32" i="2"/>
  <c r="AI31" i="2"/>
  <c r="AI30" i="2"/>
  <c r="AI29" i="2"/>
  <c r="AH29" i="2"/>
  <c r="AI28" i="2"/>
  <c r="AH28" i="2"/>
  <c r="AI27" i="2"/>
  <c r="AI26" i="2"/>
  <c r="AI25" i="2"/>
  <c r="AI24" i="2"/>
  <c r="AI23" i="2"/>
  <c r="AI22" i="2"/>
  <c r="AI21" i="2"/>
  <c r="AB21" i="2"/>
  <c r="H14" i="2"/>
  <c r="B14" i="2"/>
  <c r="H12" i="2"/>
  <c r="B12" i="2"/>
  <c r="E15" i="5" l="1"/>
  <c r="Z26" i="2"/>
  <c r="Z33" i="2"/>
  <c r="Z34" i="2"/>
  <c r="Z27" i="2"/>
  <c r="Z31" i="2"/>
  <c r="Z22" i="2"/>
  <c r="Z28" i="2"/>
  <c r="Z35" i="2"/>
  <c r="Z32" i="2"/>
  <c r="Z41" i="2"/>
  <c r="Z21" i="2"/>
  <c r="Z25" i="2"/>
  <c r="Z24" i="2"/>
  <c r="Z29" i="2"/>
  <c r="Z23" i="2"/>
  <c r="Z30" i="2"/>
  <c r="E26" i="5"/>
  <c r="Z40" i="2"/>
  <c r="Z42" i="2"/>
  <c r="Z43" i="2"/>
  <c r="Z46" i="2"/>
  <c r="Z36" i="2"/>
  <c r="Z38" i="2"/>
  <c r="E21" i="5"/>
  <c r="Z44" i="2"/>
  <c r="X28" i="4"/>
  <c r="X36" i="4"/>
  <c r="X44" i="4"/>
  <c r="X31" i="4"/>
  <c r="X39" i="4"/>
  <c r="X47" i="4"/>
  <c r="X23" i="4"/>
  <c r="X30" i="4"/>
  <c r="X33" i="4"/>
  <c r="X38" i="4"/>
  <c r="X41" i="4"/>
  <c r="X46" i="4"/>
  <c r="X49" i="4"/>
  <c r="X25" i="4"/>
  <c r="X26" i="4"/>
  <c r="X29" i="4"/>
  <c r="X34" i="4"/>
  <c r="X37" i="4"/>
  <c r="X42" i="4"/>
  <c r="X45" i="4"/>
  <c r="X27" i="4"/>
  <c r="X32" i="4"/>
  <c r="X35" i="4"/>
  <c r="X40" i="4"/>
  <c r="X43" i="4"/>
  <c r="X48" i="4"/>
  <c r="X24" i="4"/>
  <c r="Z45" i="2"/>
  <c r="Z47" i="2"/>
  <c r="Z37" i="2"/>
  <c r="Z39" i="2"/>
  <c r="P1" i="6"/>
  <c r="P2" i="6"/>
  <c r="G20" i="5" l="1"/>
</calcChain>
</file>

<file path=xl/sharedStrings.xml><?xml version="1.0" encoding="utf-8"?>
<sst xmlns="http://schemas.openxmlformats.org/spreadsheetml/2006/main" count="251" uniqueCount="132">
  <si>
    <t>Federation Name:</t>
  </si>
  <si>
    <t>Agenda</t>
  </si>
  <si>
    <t>1. Summary - obligatory</t>
  </si>
  <si>
    <t xml:space="preserve">Email: </t>
  </si>
  <si>
    <t>Contact Person:</t>
  </si>
  <si>
    <t>Phone:</t>
  </si>
  <si>
    <t>Federation Address:*</t>
  </si>
  <si>
    <t>*optional</t>
  </si>
  <si>
    <t>Please fill this cells</t>
  </si>
  <si>
    <t>Hotel Reservation form</t>
  </si>
  <si>
    <t>Polski Związek Judo</t>
  </si>
  <si>
    <r>
      <rPr>
        <sz val="11"/>
        <color rgb="FF000000"/>
        <rFont val="Aptos Narrow"/>
        <family val="2"/>
      </rPr>
      <t xml:space="preserve">Hotel 
</t>
    </r>
    <r>
      <rPr>
        <sz val="11"/>
        <color rgb="FFFF0000"/>
        <rFont val="Aptos Narrow"/>
        <family val="2"/>
      </rPr>
      <t>Competition B&amp;B per person/night</t>
    </r>
  </si>
  <si>
    <t>Single</t>
  </si>
  <si>
    <t>Twin</t>
  </si>
  <si>
    <t>KAT. A</t>
  </si>
  <si>
    <t>Hotel Arche Geodezyjna</t>
  </si>
  <si>
    <t>Contact Information</t>
  </si>
  <si>
    <t>Federation name:</t>
  </si>
  <si>
    <t>No.</t>
  </si>
  <si>
    <r>
      <rPr>
        <b/>
        <sz val="11"/>
        <color rgb="FF000000"/>
        <rFont val="Aptos Narrow"/>
        <family val="2"/>
      </rPr>
      <t xml:space="preserve">Given name(s)
</t>
    </r>
    <r>
      <rPr>
        <b/>
        <sz val="8"/>
        <color rgb="FFFF0000"/>
        <rFont val="Aptos Narrow"/>
        <family val="2"/>
      </rPr>
      <t>please fill this cells</t>
    </r>
  </si>
  <si>
    <t>Surname(s)</t>
  </si>
  <si>
    <t>Sex</t>
  </si>
  <si>
    <t>Weight Category or 
Function</t>
  </si>
  <si>
    <t>TRAVEL INFORMATION</t>
  </si>
  <si>
    <t>TRANSFER</t>
  </si>
  <si>
    <r>
      <rPr>
        <b/>
        <sz val="11"/>
        <color rgb="FF000000"/>
        <rFont val="Aptos Narrow"/>
        <family val="2"/>
      </rPr>
      <t xml:space="preserve">ACCOMODATION RESERVATION
</t>
    </r>
    <r>
      <rPr>
        <b/>
        <sz val="8"/>
        <color rgb="FFFF0000"/>
        <rFont val="Aptos Narrow"/>
        <family val="2"/>
      </rPr>
      <t>Please choose first the category of Lodging</t>
    </r>
  </si>
  <si>
    <t>Total</t>
  </si>
  <si>
    <t>ARRIVAL</t>
  </si>
  <si>
    <t>DEPARTURE</t>
  </si>
  <si>
    <t>Lodging BB</t>
  </si>
  <si>
    <t>Days of Accomodation and type of room</t>
  </si>
  <si>
    <t>Date</t>
  </si>
  <si>
    <t>Time</t>
  </si>
  <si>
    <t>From</t>
  </si>
  <si>
    <t>To</t>
  </si>
  <si>
    <t>Flight Nr.</t>
  </si>
  <si>
    <t>transfer</t>
  </si>
  <si>
    <t>e.g.1</t>
  </si>
  <si>
    <t>Janusz</t>
  </si>
  <si>
    <t>Kowalski</t>
  </si>
  <si>
    <t>M</t>
  </si>
  <si>
    <t>Coach</t>
  </si>
  <si>
    <t>Munich</t>
  </si>
  <si>
    <t>Kraków</t>
  </si>
  <si>
    <t>AB 1234</t>
  </si>
  <si>
    <t>DE 4343</t>
  </si>
  <si>
    <t>Yes</t>
  </si>
  <si>
    <t>e.g.2</t>
  </si>
  <si>
    <t>Grażyna</t>
  </si>
  <si>
    <t>Nowak</t>
  </si>
  <si>
    <t>F</t>
  </si>
  <si>
    <t>-52 kg</t>
  </si>
  <si>
    <t>Paris</t>
  </si>
  <si>
    <t>Zamość</t>
  </si>
  <si>
    <t>CD 3456</t>
  </si>
  <si>
    <t>FR 4351</t>
  </si>
  <si>
    <t>No</t>
  </si>
  <si>
    <t>Non official accomodation</t>
  </si>
  <si>
    <t>Fee for each person</t>
  </si>
  <si>
    <t>Count</t>
  </si>
  <si>
    <t>Fee</t>
  </si>
  <si>
    <t>Athlets</t>
  </si>
  <si>
    <t>Other delegates*</t>
  </si>
  <si>
    <t>*Head of delegation, Coaches, Physios, Doctors,…</t>
  </si>
  <si>
    <t>MEALS</t>
  </si>
  <si>
    <t>HOTEL</t>
  </si>
  <si>
    <t>Venue</t>
  </si>
  <si>
    <t>Lunch</t>
  </si>
  <si>
    <t>Dinner</t>
  </si>
  <si>
    <t>Lunch in the Venue</t>
  </si>
  <si>
    <t>MEALS RESERVATION</t>
  </si>
  <si>
    <t>Lunch in the Hotel</t>
  </si>
  <si>
    <t>Category</t>
  </si>
  <si>
    <t>Amount</t>
  </si>
  <si>
    <t>Sum</t>
  </si>
  <si>
    <t>Total (with Entry Fee)</t>
  </si>
  <si>
    <t>Meals</t>
  </si>
  <si>
    <t>TOTAL</t>
  </si>
  <si>
    <t>Daty</t>
  </si>
  <si>
    <t>Hotele</t>
  </si>
  <si>
    <t>Hotele v2</t>
  </si>
  <si>
    <t>Pokoje</t>
  </si>
  <si>
    <t>Pokoje v2</t>
  </si>
  <si>
    <t>Yes/No</t>
  </si>
  <si>
    <t>Daty cd</t>
  </si>
  <si>
    <t>Hotel cat</t>
  </si>
  <si>
    <t>Hotel Ibis</t>
  </si>
  <si>
    <t>Single B&amp;B</t>
  </si>
  <si>
    <t xml:space="preserve"> -48 kg</t>
  </si>
  <si>
    <t>Hotel Ibis + 
Nutrition</t>
  </si>
  <si>
    <t>Hotel Szyndzielnia</t>
  </si>
  <si>
    <t>Single FB</t>
  </si>
  <si>
    <t xml:space="preserve"> -52 kg</t>
  </si>
  <si>
    <t>Double B&amp;B</t>
  </si>
  <si>
    <t xml:space="preserve"> -57 kg</t>
  </si>
  <si>
    <t>Hotel Szyndzielnia + Nutrition</t>
  </si>
  <si>
    <t>Double FB</t>
  </si>
  <si>
    <t xml:space="preserve"> -63 kg</t>
  </si>
  <si>
    <t>Triple B&amp;B</t>
  </si>
  <si>
    <t xml:space="preserve"> -70 kg</t>
  </si>
  <si>
    <t>Triple FB</t>
  </si>
  <si>
    <t xml:space="preserve"> -78 kg</t>
  </si>
  <si>
    <t xml:space="preserve"> +78 kg</t>
  </si>
  <si>
    <t xml:space="preserve"> -60 kg</t>
  </si>
  <si>
    <t xml:space="preserve"> -66 kg</t>
  </si>
  <si>
    <t xml:space="preserve"> -73 kg</t>
  </si>
  <si>
    <t xml:space="preserve"> -81 kg</t>
  </si>
  <si>
    <t xml:space="preserve"> -90 kg</t>
  </si>
  <si>
    <t>12 do 18 listopada</t>
  </si>
  <si>
    <t xml:space="preserve"> -100 kg</t>
  </si>
  <si>
    <t xml:space="preserve"> +100 kg</t>
  </si>
  <si>
    <t>Official</t>
  </si>
  <si>
    <t>15,16,17</t>
  </si>
  <si>
    <t>Referee</t>
  </si>
  <si>
    <t>Medic</t>
  </si>
  <si>
    <t>reszta hotel</t>
  </si>
  <si>
    <t>Press</t>
  </si>
  <si>
    <t>dinner codziennie w hotelu</t>
  </si>
  <si>
    <t>pzjudobb2024</t>
  </si>
  <si>
    <t>Gromana Piła</t>
  </si>
  <si>
    <t>2. Hotel</t>
  </si>
  <si>
    <t>3. Non official accomodation</t>
  </si>
  <si>
    <t>4. Meals Form</t>
  </si>
  <si>
    <t>Hotel_Novotel_Centrum</t>
  </si>
  <si>
    <t>Hotel_Ibis_Centrum</t>
  </si>
  <si>
    <t>Return before to: 06.03.2026</t>
  </si>
  <si>
    <r>
      <t xml:space="preserve">Poznan Junior European Cup 2026
Poznan - Poland
</t>
    </r>
    <r>
      <rPr>
        <b/>
        <sz val="22"/>
        <color rgb="FF0070C0"/>
        <rFont val="Aptos Narrow"/>
        <family val="2"/>
        <charset val="1"/>
      </rPr>
      <t>HOTEL</t>
    </r>
  </si>
  <si>
    <t>KAT. B</t>
  </si>
  <si>
    <t>Entry Fee           40 EUR</t>
  </si>
  <si>
    <t>juniorec@pzjudo.pl</t>
  </si>
  <si>
    <r>
      <t xml:space="preserve">Poznan Junior European Cup 2026
Poznan - Poland
</t>
    </r>
    <r>
      <rPr>
        <b/>
        <sz val="22"/>
        <color rgb="FF0070C0"/>
        <rFont val="Aptos Narrow"/>
        <family val="2"/>
        <charset val="1"/>
      </rPr>
      <t>MEALS</t>
    </r>
  </si>
  <si>
    <t>+entry fee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</si>
</sst>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[$EUR]"/>
    <numFmt numFmtId="165" formatCode="yyyy\-mm\-dd"/>
    <numFmt numFmtId="166" formatCode="h:mm;@"/>
  </numFmts>
  <fonts count="25" x14ac:knownFonts="1">
    <font>
      <sz val="11"/>
      <color rgb="FF000000"/>
      <name val="Aptos Narrow"/>
      <family val="2"/>
      <charset val="1"/>
    </font>
    <font>
      <b/>
      <sz val="20"/>
      <color rgb="FF000000"/>
      <name val="Aptos Narrow"/>
      <family val="2"/>
      <charset val="1"/>
    </font>
    <font>
      <b/>
      <sz val="11"/>
      <color rgb="FF000000"/>
      <name val="Aptos Narrow"/>
      <family val="2"/>
      <charset val="1"/>
    </font>
    <font>
      <b/>
      <sz val="12"/>
      <color rgb="FF000000"/>
      <name val="Aptos Narrow"/>
      <family val="2"/>
      <charset val="1"/>
    </font>
    <font>
      <b/>
      <sz val="24"/>
      <color rgb="FFFF0000"/>
      <name val="Aptos Narrow"/>
      <family val="2"/>
      <charset val="1"/>
    </font>
    <font>
      <b/>
      <sz val="11"/>
      <color rgb="FFFF0000"/>
      <name val="Aptos Narrow"/>
      <family val="2"/>
      <charset val="1"/>
    </font>
    <font>
      <b/>
      <u/>
      <sz val="16"/>
      <color rgb="FF000000"/>
      <name val="Aptos Narrow"/>
      <family val="2"/>
    </font>
    <font>
      <b/>
      <sz val="22"/>
      <color rgb="FF000000"/>
      <name val="Aptos Narrow"/>
      <family val="2"/>
      <charset val="1"/>
    </font>
    <font>
      <b/>
      <sz val="22"/>
      <color rgb="FF0070C0"/>
      <name val="Aptos Narrow"/>
      <family val="2"/>
      <charset val="1"/>
    </font>
    <font>
      <b/>
      <sz val="14"/>
      <color rgb="FF700000"/>
      <name val="Aptos Narrow"/>
      <family val="2"/>
      <charset val="1"/>
    </font>
    <font>
      <u/>
      <sz val="11"/>
      <color rgb="FF467886"/>
      <name val="Aptos Narrow"/>
      <family val="2"/>
      <charset val="1"/>
    </font>
    <font>
      <sz val="11"/>
      <color rgb="FF000000"/>
      <name val="Aptos Narrow"/>
      <family val="2"/>
    </font>
    <font>
      <sz val="11"/>
      <color rgb="FFFF0000"/>
      <name val="Aptos Narrow"/>
      <family val="2"/>
    </font>
    <font>
      <sz val="12"/>
      <color rgb="FF000000"/>
      <name val="Aptos Narrow"/>
      <family val="2"/>
      <charset val="1"/>
    </font>
    <font>
      <sz val="8"/>
      <color rgb="FF000000"/>
      <name val="Aptos Narrow"/>
      <family val="2"/>
      <charset val="1"/>
    </font>
    <font>
      <b/>
      <sz val="11"/>
      <color rgb="FF000000"/>
      <name val="Aptos Narrow"/>
      <family val="2"/>
    </font>
    <font>
      <b/>
      <sz val="8"/>
      <color rgb="FFFF0000"/>
      <name val="Aptos Narrow"/>
      <family val="2"/>
    </font>
    <font>
      <b/>
      <sz val="9"/>
      <color rgb="FF000000"/>
      <name val="Aptos Narrow"/>
      <family val="2"/>
      <charset val="1"/>
    </font>
    <font>
      <b/>
      <sz val="8"/>
      <color rgb="FF000000"/>
      <name val="Aptos Narrow"/>
      <family val="2"/>
    </font>
    <font>
      <i/>
      <sz val="10"/>
      <color rgb="FF000000"/>
      <name val="Aptos Narrow"/>
      <family val="2"/>
      <charset val="1"/>
    </font>
    <font>
      <sz val="16"/>
      <color rgb="FF000000"/>
      <name val="Aptos Narrow"/>
      <family val="2"/>
      <charset val="1"/>
    </font>
    <font>
      <sz val="10"/>
      <color rgb="FF000000"/>
      <name val="Aptos Narrow"/>
      <family val="2"/>
      <charset val="1"/>
    </font>
    <font>
      <sz val="9"/>
      <color rgb="FF000000"/>
      <name val="Aptos Narrow"/>
      <family val="2"/>
    </font>
    <font>
      <sz val="9"/>
      <color rgb="FF000000"/>
      <name val="Aptos Narrow"/>
      <family val="2"/>
      <charset val="1"/>
    </font>
    <font>
      <b/>
      <sz val="24"/>
      <color rgb="FF000000"/>
      <name val="Aptos Narrow"/>
      <family val="2"/>
      <charset val="1"/>
    </font>
  </fonts>
  <fills count="24">
    <fill>
      <patternFill patternType="none"/>
    </fill>
    <fill>
      <patternFill patternType="gray125"/>
    </fill>
    <fill>
      <patternFill patternType="solid">
        <fgColor rgb="FFFFFFFF"/>
        <bgColor rgb="FFFCEDFB"/>
      </patternFill>
    </fill>
    <fill>
      <patternFill patternType="solid">
        <fgColor rgb="FFFFC000"/>
        <bgColor rgb="FFFF9900"/>
      </patternFill>
    </fill>
    <fill>
      <patternFill patternType="solid">
        <fgColor rgb="FFF2A18F"/>
        <bgColor rgb="FFF2AA84"/>
      </patternFill>
    </fill>
    <fill>
      <patternFill patternType="solid">
        <fgColor rgb="FFFFFFD1"/>
        <bgColor rgb="FFFFFFFF"/>
      </patternFill>
    </fill>
    <fill>
      <patternFill patternType="solid">
        <fgColor rgb="FFD1D1D1"/>
        <bgColor rgb="FFD9D9D9"/>
      </patternFill>
    </fill>
    <fill>
      <patternFill patternType="solid">
        <fgColor rgb="FFE8E8E8"/>
        <bgColor rgb="FFEEEEEE"/>
      </patternFill>
    </fill>
    <fill>
      <patternFill patternType="solid">
        <fgColor rgb="FFFCEDFB"/>
        <bgColor rgb="FFEEEEEE"/>
      </patternFill>
    </fill>
    <fill>
      <patternFill patternType="solid">
        <fgColor rgb="FFA6CAEC"/>
        <bgColor rgb="FF96DCF8"/>
      </patternFill>
    </fill>
    <fill>
      <patternFill patternType="solid">
        <fgColor rgb="FFF2AA84"/>
        <bgColor rgb="FFF2A18F"/>
      </patternFill>
    </fill>
    <fill>
      <patternFill patternType="solid">
        <fgColor rgb="FFFBE3D6"/>
        <bgColor rgb="FFFAE3D6"/>
      </patternFill>
    </fill>
    <fill>
      <patternFill patternType="solid">
        <fgColor rgb="FFC1E5F5"/>
        <bgColor rgb="FFDCEAF7"/>
      </patternFill>
    </fill>
    <fill>
      <patternFill patternType="solid">
        <fgColor rgb="FFFAE3D6"/>
        <bgColor rgb="FFFBE3D6"/>
      </patternFill>
    </fill>
    <fill>
      <patternFill patternType="solid">
        <fgColor rgb="FFD9F2D0"/>
        <bgColor rgb="FFE8E8E8"/>
      </patternFill>
    </fill>
    <fill>
      <patternFill patternType="solid">
        <fgColor rgb="FFF2CFEE"/>
        <bgColor rgb="FFD9D9D9"/>
      </patternFill>
    </fill>
    <fill>
      <patternFill patternType="solid">
        <fgColor rgb="FFDCEAF7"/>
        <bgColor rgb="FFE8E8E8"/>
      </patternFill>
    </fill>
    <fill>
      <patternFill patternType="solid">
        <fgColor rgb="FF4E95D9"/>
        <bgColor rgb="FF467886"/>
      </patternFill>
    </fill>
    <fill>
      <patternFill patternType="solid">
        <fgColor rgb="FF96DCF8"/>
        <bgColor rgb="FFA6CAEC"/>
      </patternFill>
    </fill>
    <fill>
      <patternFill patternType="solid">
        <fgColor rgb="FFD9D9D9"/>
        <bgColor rgb="FFD1D1D1"/>
      </patternFill>
    </fill>
    <fill>
      <patternFill patternType="solid">
        <fgColor rgb="FFEEEEEE"/>
        <bgColor rgb="FFE8E8E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2AA84"/>
      </patternFill>
    </fill>
    <fill>
      <patternFill patternType="solid">
        <fgColor theme="0"/>
        <bgColor rgb="FFFCEDFB"/>
      </patternFill>
    </fill>
  </fills>
  <borders count="8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/>
      <bottom style="double">
        <color rgb="FFFFFFFF"/>
      </bottom>
      <diagonal/>
    </border>
    <border>
      <left/>
      <right/>
      <top style="thin">
        <color rgb="FFFFFFFF"/>
      </top>
      <bottom style="double">
        <color rgb="FFFFFFFF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rgb="FFFFFFFF"/>
      </top>
      <bottom/>
      <diagonal/>
    </border>
    <border>
      <left/>
      <right style="medium">
        <color auto="1"/>
      </right>
      <top/>
      <bottom style="thin">
        <color rgb="FFFFFFFF"/>
      </bottom>
      <diagonal/>
    </border>
    <border>
      <left/>
      <right style="medium">
        <color auto="1"/>
      </right>
      <top style="thin">
        <color rgb="FFFFFFFF"/>
      </top>
      <bottom style="thin">
        <color rgb="FFFFFFFF"/>
      </bottom>
      <diagonal/>
    </border>
    <border>
      <left/>
      <right style="medium">
        <color auto="1"/>
      </right>
      <top/>
      <bottom style="double">
        <color rgb="FFFFFFFF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/>
    <xf numFmtId="0" fontId="10" fillId="0" borderId="0" applyBorder="0" applyProtection="0"/>
  </cellStyleXfs>
  <cellXfs count="332">
    <xf numFmtId="0" fontId="0" fillId="0" borderId="0" xfId="0"/>
    <xf numFmtId="0" fontId="0" fillId="2" borderId="11" xfId="0" applyFill="1" applyBorder="1" applyAlignment="1">
      <alignment horizontal="center"/>
    </xf>
    <xf numFmtId="0" fontId="0" fillId="2" borderId="0" xfId="0" applyFill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1" fillId="2" borderId="5" xfId="0" applyFont="1" applyFill="1" applyBorder="1"/>
    <xf numFmtId="0" fontId="2" fillId="2" borderId="0" xfId="0" applyFont="1" applyFill="1"/>
    <xf numFmtId="0" fontId="3" fillId="2" borderId="0" xfId="0" applyFont="1" applyFill="1"/>
    <xf numFmtId="0" fontId="2" fillId="2" borderId="5" xfId="0" applyFont="1" applyFill="1" applyBorder="1"/>
    <xf numFmtId="0" fontId="2" fillId="2" borderId="5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4" fillId="2" borderId="5" xfId="0" applyFont="1" applyFill="1" applyBorder="1"/>
    <xf numFmtId="0" fontId="5" fillId="2" borderId="0" xfId="0" applyFont="1" applyFill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0" borderId="0" xfId="0" applyAlignment="1">
      <alignment horizontal="left" vertical="center" wrapText="1"/>
    </xf>
    <xf numFmtId="0" fontId="6" fillId="2" borderId="10" xfId="0" applyFont="1" applyFill="1" applyBorder="1"/>
    <xf numFmtId="0" fontId="0" fillId="2" borderId="11" xfId="0" applyFill="1" applyBorder="1"/>
    <xf numFmtId="0" fontId="0" fillId="2" borderId="11" xfId="0" applyFill="1" applyBorder="1" applyAlignment="1">
      <alignment horizontal="left" vertical="center" wrapText="1"/>
    </xf>
    <xf numFmtId="0" fontId="0" fillId="2" borderId="12" xfId="0" applyFill="1" applyBorder="1"/>
    <xf numFmtId="0" fontId="0" fillId="2" borderId="13" xfId="0" applyFill="1" applyBorder="1"/>
    <xf numFmtId="0" fontId="0" fillId="2" borderId="0" xfId="0" applyFill="1" applyAlignment="1">
      <alignment horizontal="left" vertical="center" wrapText="1"/>
    </xf>
    <xf numFmtId="0" fontId="0" fillId="2" borderId="0" xfId="0" applyFill="1" applyAlignment="1">
      <alignment horizontal="center"/>
    </xf>
    <xf numFmtId="0" fontId="0" fillId="2" borderId="14" xfId="0" applyFill="1" applyBorder="1"/>
    <xf numFmtId="0" fontId="10" fillId="0" borderId="0" xfId="1" applyBorder="1" applyProtection="1"/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0" fillId="0" borderId="19" xfId="0" applyBorder="1"/>
    <xf numFmtId="0" fontId="0" fillId="0" borderId="20" xfId="0" applyBorder="1"/>
    <xf numFmtId="0" fontId="13" fillId="4" borderId="21" xfId="0" applyFont="1" applyFill="1" applyBorder="1" applyAlignment="1">
      <alignment horizontal="center" vertical="center" wrapText="1"/>
    </xf>
    <xf numFmtId="0" fontId="0" fillId="0" borderId="23" xfId="0" applyBorder="1"/>
    <xf numFmtId="0" fontId="0" fillId="0" borderId="24" xfId="0" applyBorder="1"/>
    <xf numFmtId="0" fontId="0" fillId="2" borderId="25" xfId="0" applyFill="1" applyBorder="1" applyAlignment="1">
      <alignment horizontal="center"/>
    </xf>
    <xf numFmtId="164" fontId="0" fillId="0" borderId="27" xfId="0" applyNumberFormat="1" applyBorder="1" applyAlignment="1">
      <alignment horizontal="center"/>
    </xf>
    <xf numFmtId="0" fontId="0" fillId="2" borderId="28" xfId="0" applyFill="1" applyBorder="1" applyAlignment="1">
      <alignment horizontal="center"/>
    </xf>
    <xf numFmtId="164" fontId="0" fillId="0" borderId="30" xfId="0" applyNumberFormat="1" applyBorder="1" applyAlignment="1">
      <alignment horizontal="center"/>
    </xf>
    <xf numFmtId="0" fontId="0" fillId="0" borderId="31" xfId="0" applyBorder="1"/>
    <xf numFmtId="0" fontId="0" fillId="0" borderId="32" xfId="0" applyBorder="1"/>
    <xf numFmtId="0" fontId="14" fillId="0" borderId="0" xfId="0" applyFont="1"/>
    <xf numFmtId="0" fontId="14" fillId="2" borderId="0" xfId="0" applyFont="1" applyFill="1"/>
    <xf numFmtId="0" fontId="14" fillId="2" borderId="0" xfId="0" applyFont="1" applyFill="1" applyAlignment="1">
      <alignment horizontal="left" vertical="center" wrapText="1"/>
    </xf>
    <xf numFmtId="0" fontId="0" fillId="2" borderId="33" xfId="0" applyFill="1" applyBorder="1"/>
    <xf numFmtId="0" fontId="0" fillId="2" borderId="34" xfId="0" applyFill="1" applyBorder="1"/>
    <xf numFmtId="165" fontId="0" fillId="2" borderId="0" xfId="0" applyNumberFormat="1" applyFill="1"/>
    <xf numFmtId="0" fontId="18" fillId="0" borderId="41" xfId="0" applyFont="1" applyBorder="1" applyAlignment="1">
      <alignment horizontal="center" vertical="center"/>
    </xf>
    <xf numFmtId="0" fontId="18" fillId="0" borderId="42" xfId="0" applyFont="1" applyBorder="1" applyAlignment="1">
      <alignment horizontal="center" vertical="center"/>
    </xf>
    <xf numFmtId="0" fontId="18" fillId="0" borderId="43" xfId="0" applyFont="1" applyBorder="1" applyAlignment="1">
      <alignment horizontal="center" vertical="center"/>
    </xf>
    <xf numFmtId="0" fontId="18" fillId="0" borderId="44" xfId="0" applyFont="1" applyBorder="1" applyAlignment="1">
      <alignment horizontal="center" vertical="center"/>
    </xf>
    <xf numFmtId="165" fontId="19" fillId="8" borderId="45" xfId="0" applyNumberFormat="1" applyFont="1" applyFill="1" applyBorder="1" applyAlignment="1">
      <alignment horizontal="center" vertical="center"/>
    </xf>
    <xf numFmtId="165" fontId="19" fillId="8" borderId="29" xfId="0" applyNumberFormat="1" applyFont="1" applyFill="1" applyBorder="1" applyAlignment="1">
      <alignment horizontal="center" vertical="center"/>
    </xf>
    <xf numFmtId="165" fontId="19" fillId="8" borderId="30" xfId="0" applyNumberFormat="1" applyFont="1" applyFill="1" applyBorder="1" applyAlignment="1">
      <alignment horizontal="center" vertical="center"/>
    </xf>
    <xf numFmtId="0" fontId="19" fillId="0" borderId="46" xfId="0" applyFont="1" applyBorder="1" applyAlignment="1">
      <alignment horizontal="center" vertical="center"/>
    </xf>
    <xf numFmtId="0" fontId="19" fillId="4" borderId="47" xfId="0" applyFont="1" applyFill="1" applyBorder="1"/>
    <xf numFmtId="0" fontId="19" fillId="0" borderId="47" xfId="0" applyFont="1" applyBorder="1"/>
    <xf numFmtId="0" fontId="19" fillId="9" borderId="47" xfId="0" applyFont="1" applyFill="1" applyBorder="1"/>
    <xf numFmtId="0" fontId="19" fillId="9" borderId="48" xfId="0" applyFont="1" applyFill="1" applyBorder="1" applyAlignment="1">
      <alignment horizontal="left" vertical="center" wrapText="1"/>
    </xf>
    <xf numFmtId="165" fontId="19" fillId="0" borderId="46" xfId="0" applyNumberFormat="1" applyFont="1" applyBorder="1"/>
    <xf numFmtId="166" fontId="19" fillId="0" borderId="47" xfId="0" applyNumberFormat="1" applyFont="1" applyBorder="1" applyAlignment="1">
      <alignment horizontal="center" vertical="center"/>
    </xf>
    <xf numFmtId="0" fontId="19" fillId="0" borderId="48" xfId="0" applyFont="1" applyBorder="1"/>
    <xf numFmtId="0" fontId="19" fillId="0" borderId="49" xfId="0" applyFont="1" applyBorder="1"/>
    <xf numFmtId="0" fontId="19" fillId="5" borderId="25" xfId="0" applyFont="1" applyFill="1" applyBorder="1" applyAlignment="1">
      <alignment horizontal="center" vertical="center"/>
    </xf>
    <xf numFmtId="0" fontId="19" fillId="7" borderId="38" xfId="0" applyFont="1" applyFill="1" applyBorder="1"/>
    <xf numFmtId="0" fontId="19" fillId="8" borderId="46" xfId="0" applyFont="1" applyFill="1" applyBorder="1" applyAlignment="1">
      <alignment horizontal="center" vertical="center"/>
    </xf>
    <xf numFmtId="0" fontId="19" fillId="8" borderId="47" xfId="0" applyFont="1" applyFill="1" applyBorder="1" applyAlignment="1">
      <alignment horizontal="center" vertical="center"/>
    </xf>
    <xf numFmtId="0" fontId="19" fillId="8" borderId="49" xfId="0" applyFont="1" applyFill="1" applyBorder="1" applyAlignment="1">
      <alignment horizontal="center" vertical="center"/>
    </xf>
    <xf numFmtId="0" fontId="19" fillId="8" borderId="50" xfId="0" applyFont="1" applyFill="1" applyBorder="1" applyAlignment="1">
      <alignment horizontal="center" vertical="center"/>
    </xf>
    <xf numFmtId="0" fontId="19" fillId="6" borderId="50" xfId="0" applyFont="1" applyFill="1" applyBorder="1" applyAlignment="1">
      <alignment horizontal="center"/>
    </xf>
    <xf numFmtId="0" fontId="0" fillId="2" borderId="51" xfId="0" applyFill="1" applyBorder="1"/>
    <xf numFmtId="0" fontId="19" fillId="0" borderId="45" xfId="0" applyFont="1" applyBorder="1" applyAlignment="1">
      <alignment horizontal="center" vertical="center"/>
    </xf>
    <xf numFmtId="0" fontId="19" fillId="4" borderId="29" xfId="0" applyFont="1" applyFill="1" applyBorder="1"/>
    <xf numFmtId="0" fontId="19" fillId="0" borderId="29" xfId="0" applyFont="1" applyBorder="1"/>
    <xf numFmtId="0" fontId="19" fillId="9" borderId="29" xfId="0" applyFont="1" applyFill="1" applyBorder="1"/>
    <xf numFmtId="0" fontId="19" fillId="9" borderId="52" xfId="0" applyFont="1" applyFill="1" applyBorder="1" applyAlignment="1">
      <alignment horizontal="left" vertical="center" wrapText="1"/>
    </xf>
    <xf numFmtId="165" fontId="19" fillId="0" borderId="45" xfId="0" applyNumberFormat="1" applyFont="1" applyBorder="1"/>
    <xf numFmtId="166" fontId="19" fillId="0" borderId="29" xfId="0" applyNumberFormat="1" applyFont="1" applyBorder="1" applyAlignment="1">
      <alignment horizontal="center" vertical="center"/>
    </xf>
    <xf numFmtId="0" fontId="19" fillId="0" borderId="52" xfId="0" applyFont="1" applyBorder="1"/>
    <xf numFmtId="0" fontId="19" fillId="0" borderId="30" xfId="0" applyFont="1" applyBorder="1"/>
    <xf numFmtId="0" fontId="19" fillId="5" borderId="53" xfId="0" applyFont="1" applyFill="1" applyBorder="1" applyAlignment="1">
      <alignment horizontal="center" vertical="center"/>
    </xf>
    <xf numFmtId="0" fontId="19" fillId="7" borderId="54" xfId="0" applyFont="1" applyFill="1" applyBorder="1"/>
    <xf numFmtId="0" fontId="19" fillId="8" borderId="45" xfId="0" applyFont="1" applyFill="1" applyBorder="1" applyAlignment="1">
      <alignment horizontal="center" vertical="center"/>
    </xf>
    <xf numFmtId="0" fontId="19" fillId="8" borderId="29" xfId="0" applyFont="1" applyFill="1" applyBorder="1" applyAlignment="1">
      <alignment horizontal="center" vertical="center"/>
    </xf>
    <xf numFmtId="0" fontId="19" fillId="8" borderId="30" xfId="0" applyFont="1" applyFill="1" applyBorder="1" applyAlignment="1">
      <alignment horizontal="center" vertical="center"/>
    </xf>
    <xf numFmtId="0" fontId="19" fillId="8" borderId="4" xfId="0" applyFont="1" applyFill="1" applyBorder="1" applyAlignment="1">
      <alignment horizontal="center" vertical="center"/>
    </xf>
    <xf numFmtId="0" fontId="19" fillId="6" borderId="4" xfId="0" applyFont="1" applyFill="1" applyBorder="1" applyAlignment="1">
      <alignment horizontal="center"/>
    </xf>
    <xf numFmtId="0" fontId="0" fillId="0" borderId="46" xfId="0" applyBorder="1" applyAlignment="1">
      <alignment horizontal="center"/>
    </xf>
    <xf numFmtId="0" fontId="0" fillId="4" borderId="47" xfId="0" applyFill="1" applyBorder="1" applyProtection="1">
      <protection locked="0"/>
    </xf>
    <xf numFmtId="0" fontId="0" fillId="0" borderId="47" xfId="0" applyBorder="1" applyProtection="1">
      <protection locked="0"/>
    </xf>
    <xf numFmtId="0" fontId="0" fillId="9" borderId="47" xfId="0" applyFill="1" applyBorder="1" applyProtection="1">
      <protection locked="0"/>
    </xf>
    <xf numFmtId="0" fontId="0" fillId="9" borderId="48" xfId="0" applyFill="1" applyBorder="1" applyAlignment="1" applyProtection="1">
      <alignment horizontal="left" vertical="center" wrapText="1"/>
      <protection locked="0"/>
    </xf>
    <xf numFmtId="165" fontId="0" fillId="0" borderId="46" xfId="0" applyNumberFormat="1" applyBorder="1" applyProtection="1">
      <protection locked="0"/>
    </xf>
    <xf numFmtId="0" fontId="0" fillId="0" borderId="48" xfId="0" applyBorder="1" applyProtection="1">
      <protection locked="0"/>
    </xf>
    <xf numFmtId="0" fontId="0" fillId="0" borderId="49" xfId="0" applyBorder="1" applyProtection="1">
      <protection locked="0"/>
    </xf>
    <xf numFmtId="0" fontId="0" fillId="5" borderId="25" xfId="0" applyFill="1" applyBorder="1" applyAlignment="1" applyProtection="1">
      <alignment horizontal="center" vertical="center"/>
      <protection locked="0"/>
    </xf>
    <xf numFmtId="0" fontId="0" fillId="7" borderId="38" xfId="0" applyFill="1" applyBorder="1" applyProtection="1">
      <protection locked="0"/>
    </xf>
    <xf numFmtId="0" fontId="0" fillId="8" borderId="55" xfId="0" applyFill="1" applyBorder="1" applyAlignment="1" applyProtection="1">
      <alignment horizontal="center" vertical="center"/>
      <protection locked="0"/>
    </xf>
    <xf numFmtId="0" fontId="0" fillId="8" borderId="26" xfId="0" applyFill="1" applyBorder="1" applyAlignment="1" applyProtection="1">
      <alignment horizontal="center" vertical="center"/>
      <protection locked="0"/>
    </xf>
    <xf numFmtId="0" fontId="0" fillId="8" borderId="56" xfId="0" applyFill="1" applyBorder="1" applyAlignment="1" applyProtection="1">
      <alignment horizontal="center" vertical="center"/>
      <protection locked="0"/>
    </xf>
    <xf numFmtId="0" fontId="19" fillId="8" borderId="25" xfId="0" applyFont="1" applyFill="1" applyBorder="1" applyAlignment="1">
      <alignment horizontal="center" vertical="center"/>
    </xf>
    <xf numFmtId="0" fontId="0" fillId="6" borderId="57" xfId="0" applyFill="1" applyBorder="1" applyAlignment="1">
      <alignment horizontal="center"/>
    </xf>
    <xf numFmtId="0" fontId="0" fillId="0" borderId="58" xfId="0" applyBorder="1" applyAlignment="1">
      <alignment horizontal="center"/>
    </xf>
    <xf numFmtId="0" fontId="0" fillId="4" borderId="51" xfId="0" applyFill="1" applyBorder="1" applyProtection="1">
      <protection locked="0"/>
    </xf>
    <xf numFmtId="0" fontId="0" fillId="0" borderId="51" xfId="0" applyBorder="1" applyProtection="1">
      <protection locked="0"/>
    </xf>
    <xf numFmtId="0" fontId="0" fillId="9" borderId="51" xfId="0" applyFill="1" applyBorder="1" applyProtection="1">
      <protection locked="0"/>
    </xf>
    <xf numFmtId="0" fontId="0" fillId="9" borderId="59" xfId="0" applyFill="1" applyBorder="1" applyAlignment="1" applyProtection="1">
      <alignment horizontal="left" vertical="center" wrapText="1"/>
      <protection locked="0"/>
    </xf>
    <xf numFmtId="165" fontId="0" fillId="0" borderId="58" xfId="0" applyNumberFormat="1" applyBorder="1" applyProtection="1">
      <protection locked="0"/>
    </xf>
    <xf numFmtId="0" fontId="0" fillId="0" borderId="59" xfId="0" applyBorder="1" applyProtection="1">
      <protection locked="0"/>
    </xf>
    <xf numFmtId="0" fontId="0" fillId="0" borderId="60" xfId="0" applyBorder="1" applyProtection="1">
      <protection locked="0"/>
    </xf>
    <xf numFmtId="0" fontId="0" fillId="5" borderId="61" xfId="0" applyFill="1" applyBorder="1" applyAlignment="1" applyProtection="1">
      <alignment horizontal="center" vertical="center"/>
      <protection locked="0"/>
    </xf>
    <xf numFmtId="0" fontId="0" fillId="7" borderId="62" xfId="0" applyFill="1" applyBorder="1" applyProtection="1">
      <protection locked="0"/>
    </xf>
    <xf numFmtId="0" fontId="0" fillId="8" borderId="58" xfId="0" applyFill="1" applyBorder="1" applyAlignment="1" applyProtection="1">
      <alignment horizontal="center" vertical="center"/>
      <protection locked="0"/>
    </xf>
    <xf numFmtId="0" fontId="0" fillId="8" borderId="51" xfId="0" applyFill="1" applyBorder="1" applyAlignment="1" applyProtection="1">
      <alignment horizontal="center" vertical="center"/>
      <protection locked="0"/>
    </xf>
    <xf numFmtId="0" fontId="0" fillId="8" borderId="59" xfId="0" applyFill="1" applyBorder="1" applyAlignment="1" applyProtection="1">
      <alignment horizontal="center" vertical="center"/>
      <protection locked="0"/>
    </xf>
    <xf numFmtId="0" fontId="19" fillId="8" borderId="61" xfId="0" applyFont="1" applyFill="1" applyBorder="1" applyAlignment="1">
      <alignment horizontal="center" vertical="center"/>
    </xf>
    <xf numFmtId="0" fontId="0" fillId="6" borderId="50" xfId="0" applyFill="1" applyBorder="1" applyAlignment="1">
      <alignment horizontal="center"/>
    </xf>
    <xf numFmtId="0" fontId="0" fillId="0" borderId="63" xfId="0" applyBorder="1" applyAlignment="1">
      <alignment horizontal="center"/>
    </xf>
    <xf numFmtId="0" fontId="0" fillId="4" borderId="29" xfId="0" applyFill="1" applyBorder="1" applyProtection="1">
      <protection locked="0"/>
    </xf>
    <xf numFmtId="0" fontId="0" fillId="0" borderId="29" xfId="0" applyBorder="1" applyProtection="1">
      <protection locked="0"/>
    </xf>
    <xf numFmtId="0" fontId="0" fillId="9" borderId="29" xfId="0" applyFill="1" applyBorder="1" applyProtection="1">
      <protection locked="0"/>
    </xf>
    <xf numFmtId="0" fontId="0" fillId="9" borderId="52" xfId="0" applyFill="1" applyBorder="1" applyAlignment="1" applyProtection="1">
      <alignment horizontal="left" vertical="center" wrapText="1"/>
      <protection locked="0"/>
    </xf>
    <xf numFmtId="165" fontId="0" fillId="0" borderId="45" xfId="0" applyNumberFormat="1" applyBorder="1" applyProtection="1">
      <protection locked="0"/>
    </xf>
    <xf numFmtId="0" fontId="0" fillId="0" borderId="52" xfId="0" applyBorder="1" applyProtection="1">
      <protection locked="0"/>
    </xf>
    <xf numFmtId="0" fontId="0" fillId="0" borderId="30" xfId="0" applyBorder="1" applyProtection="1">
      <protection locked="0"/>
    </xf>
    <xf numFmtId="0" fontId="0" fillId="5" borderId="28" xfId="0" applyFill="1" applyBorder="1" applyAlignment="1" applyProtection="1">
      <alignment horizontal="center" vertical="center"/>
      <protection locked="0"/>
    </xf>
    <xf numFmtId="0" fontId="0" fillId="7" borderId="54" xfId="0" applyFill="1" applyBorder="1" applyProtection="1">
      <protection locked="0"/>
    </xf>
    <xf numFmtId="0" fontId="0" fillId="8" borderId="45" xfId="0" applyFill="1" applyBorder="1" applyAlignment="1" applyProtection="1">
      <alignment horizontal="center" vertical="center"/>
      <protection locked="0"/>
    </xf>
    <xf numFmtId="0" fontId="0" fillId="8" borderId="29" xfId="0" applyFill="1" applyBorder="1" applyAlignment="1" applyProtection="1">
      <alignment horizontal="center" vertical="center"/>
      <protection locked="0"/>
    </xf>
    <xf numFmtId="0" fontId="0" fillId="8" borderId="52" xfId="0" applyFill="1" applyBorder="1" applyAlignment="1" applyProtection="1">
      <alignment horizontal="center" vertical="center"/>
      <protection locked="0"/>
    </xf>
    <xf numFmtId="0" fontId="19" fillId="8" borderId="28" xfId="0" applyFont="1" applyFill="1" applyBorder="1" applyAlignment="1">
      <alignment horizontal="center" vertical="center"/>
    </xf>
    <xf numFmtId="0" fontId="0" fillId="6" borderId="9" xfId="0" applyFill="1" applyBorder="1" applyAlignment="1">
      <alignment horizontal="center"/>
    </xf>
    <xf numFmtId="0" fontId="0" fillId="2" borderId="48" xfId="0" applyFill="1" applyBorder="1"/>
    <xf numFmtId="0" fontId="0" fillId="2" borderId="64" xfId="0" applyFill="1" applyBorder="1"/>
    <xf numFmtId="0" fontId="0" fillId="2" borderId="64" xfId="0" applyFill="1" applyBorder="1" applyAlignment="1">
      <alignment horizontal="left" vertical="center" wrapText="1"/>
    </xf>
    <xf numFmtId="0" fontId="0" fillId="2" borderId="65" xfId="0" applyFill="1" applyBorder="1"/>
    <xf numFmtId="0" fontId="6" fillId="2" borderId="1" xfId="0" applyFont="1" applyFill="1" applyBorder="1"/>
    <xf numFmtId="0" fontId="0" fillId="2" borderId="2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6" xfId="0" applyFill="1" applyBorder="1"/>
    <xf numFmtId="0" fontId="0" fillId="0" borderId="67" xfId="0" applyBorder="1"/>
    <xf numFmtId="0" fontId="0" fillId="0" borderId="68" xfId="0" applyBorder="1"/>
    <xf numFmtId="0" fontId="0" fillId="2" borderId="69" xfId="0" applyFill="1" applyBorder="1"/>
    <xf numFmtId="0" fontId="20" fillId="3" borderId="70" xfId="0" applyFont="1" applyFill="1" applyBorder="1"/>
    <xf numFmtId="164" fontId="20" fillId="2" borderId="71" xfId="0" applyNumberFormat="1" applyFont="1" applyFill="1" applyBorder="1"/>
    <xf numFmtId="0" fontId="20" fillId="2" borderId="72" xfId="0" applyFont="1" applyFill="1" applyBorder="1"/>
    <xf numFmtId="0" fontId="20" fillId="11" borderId="6" xfId="0" applyFont="1" applyFill="1" applyBorder="1" applyAlignment="1">
      <alignment horizontal="center"/>
    </xf>
    <xf numFmtId="0" fontId="20" fillId="11" borderId="73" xfId="0" applyFont="1" applyFill="1" applyBorder="1" applyAlignment="1">
      <alignment horizontal="center"/>
    </xf>
    <xf numFmtId="0" fontId="20" fillId="12" borderId="72" xfId="0" applyFont="1" applyFill="1" applyBorder="1"/>
    <xf numFmtId="0" fontId="20" fillId="2" borderId="6" xfId="0" applyFont="1" applyFill="1" applyBorder="1" applyAlignment="1" applyProtection="1">
      <alignment horizontal="center"/>
      <protection locked="0"/>
    </xf>
    <xf numFmtId="164" fontId="20" fillId="2" borderId="73" xfId="0" applyNumberFormat="1" applyFont="1" applyFill="1" applyBorder="1" applyAlignment="1">
      <alignment horizontal="center"/>
    </xf>
    <xf numFmtId="0" fontId="20" fillId="12" borderId="7" xfId="0" applyFont="1" applyFill="1" applyBorder="1"/>
    <xf numFmtId="0" fontId="0" fillId="2" borderId="8" xfId="0" applyFill="1" applyBorder="1" applyAlignment="1">
      <alignment horizontal="left" vertical="center" wrapText="1"/>
    </xf>
    <xf numFmtId="0" fontId="0" fillId="2" borderId="0" xfId="0" applyFill="1" applyAlignment="1">
      <alignment wrapText="1"/>
    </xf>
    <xf numFmtId="0" fontId="2" fillId="0" borderId="3" xfId="0" applyFont="1" applyBorder="1" applyAlignment="1">
      <alignment horizontal="center" vertical="center"/>
    </xf>
    <xf numFmtId="0" fontId="21" fillId="13" borderId="1" xfId="0" applyFont="1" applyFill="1" applyBorder="1" applyAlignment="1">
      <alignment horizontal="center" vertical="center" wrapText="1"/>
    </xf>
    <xf numFmtId="0" fontId="21" fillId="14" borderId="18" xfId="0" applyFont="1" applyFill="1" applyBorder="1" applyAlignment="1">
      <alignment horizontal="center" vertical="center" wrapText="1"/>
    </xf>
    <xf numFmtId="0" fontId="21" fillId="15" borderId="3" xfId="0" applyFont="1" applyFill="1" applyBorder="1" applyAlignment="1">
      <alignment horizontal="center" vertical="center" wrapText="1"/>
    </xf>
    <xf numFmtId="164" fontId="0" fillId="13" borderId="72" xfId="0" applyNumberFormat="1" applyFill="1" applyBorder="1" applyAlignment="1">
      <alignment horizontal="center"/>
    </xf>
    <xf numFmtId="164" fontId="0" fillId="14" borderId="72" xfId="0" applyNumberFormat="1" applyFill="1" applyBorder="1" applyAlignment="1">
      <alignment horizontal="center"/>
    </xf>
    <xf numFmtId="164" fontId="0" fillId="15" borderId="6" xfId="0" applyNumberFormat="1" applyFill="1" applyBorder="1" applyAlignment="1">
      <alignment horizontal="center"/>
    </xf>
    <xf numFmtId="0" fontId="14" fillId="2" borderId="72" xfId="0" applyFont="1" applyFill="1" applyBorder="1"/>
    <xf numFmtId="0" fontId="14" fillId="2" borderId="74" xfId="0" applyFont="1" applyFill="1" applyBorder="1"/>
    <xf numFmtId="0" fontId="0" fillId="2" borderId="74" xfId="0" applyFill="1" applyBorder="1"/>
    <xf numFmtId="0" fontId="0" fillId="2" borderId="73" xfId="0" applyFill="1" applyBorder="1"/>
    <xf numFmtId="0" fontId="15" fillId="0" borderId="5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165" fontId="22" fillId="13" borderId="75" xfId="0" applyNumberFormat="1" applyFont="1" applyFill="1" applyBorder="1" applyAlignment="1">
      <alignment horizontal="center" vertical="center"/>
    </xf>
    <xf numFmtId="165" fontId="22" fillId="13" borderId="76" xfId="0" applyNumberFormat="1" applyFont="1" applyFill="1" applyBorder="1" applyAlignment="1">
      <alignment horizontal="center" vertical="center"/>
    </xf>
    <xf numFmtId="165" fontId="22" fillId="13" borderId="43" xfId="0" applyNumberFormat="1" applyFont="1" applyFill="1" applyBorder="1" applyAlignment="1">
      <alignment horizontal="center" vertical="center"/>
    </xf>
    <xf numFmtId="165" fontId="23" fillId="15" borderId="44" xfId="0" applyNumberFormat="1" applyFont="1" applyFill="1" applyBorder="1" applyAlignment="1">
      <alignment horizontal="center" vertical="center"/>
    </xf>
    <xf numFmtId="165" fontId="23" fillId="14" borderId="41" xfId="0" applyNumberFormat="1" applyFont="1" applyFill="1" applyBorder="1" applyAlignment="1">
      <alignment horizontal="center" vertical="center"/>
    </xf>
    <xf numFmtId="165" fontId="23" fillId="14" borderId="42" xfId="0" applyNumberFormat="1" applyFont="1" applyFill="1" applyBorder="1" applyAlignment="1">
      <alignment horizontal="center" vertical="center"/>
    </xf>
    <xf numFmtId="165" fontId="23" fillId="14" borderId="44" xfId="0" applyNumberFormat="1" applyFont="1" applyFill="1" applyBorder="1" applyAlignment="1">
      <alignment horizontal="center" vertical="center"/>
    </xf>
    <xf numFmtId="0" fontId="19" fillId="9" borderId="48" xfId="0" applyFont="1" applyFill="1" applyBorder="1"/>
    <xf numFmtId="166" fontId="19" fillId="13" borderId="46" xfId="0" applyNumberFormat="1" applyFont="1" applyFill="1" applyBorder="1" applyAlignment="1">
      <alignment vertical="center"/>
    </xf>
    <xf numFmtId="166" fontId="19" fillId="13" borderId="64" xfId="0" applyNumberFormat="1" applyFont="1" applyFill="1" applyBorder="1" applyAlignment="1">
      <alignment vertical="center"/>
    </xf>
    <xf numFmtId="0" fontId="19" fillId="13" borderId="48" xfId="0" applyFont="1" applyFill="1" applyBorder="1"/>
    <xf numFmtId="0" fontId="19" fillId="15" borderId="49" xfId="0" applyFont="1" applyFill="1" applyBorder="1"/>
    <xf numFmtId="0" fontId="19" fillId="14" borderId="46" xfId="0" applyFont="1" applyFill="1" applyBorder="1" applyAlignment="1">
      <alignment horizontal="center" vertical="center"/>
    </xf>
    <xf numFmtId="0" fontId="19" fillId="14" borderId="47" xfId="0" applyFont="1" applyFill="1" applyBorder="1" applyAlignment="1">
      <alignment horizontal="center" vertical="center"/>
    </xf>
    <xf numFmtId="0" fontId="19" fillId="6" borderId="57" xfId="0" applyFont="1" applyFill="1" applyBorder="1" applyAlignment="1">
      <alignment horizontal="center"/>
    </xf>
    <xf numFmtId="0" fontId="19" fillId="9" borderId="52" xfId="0" applyFont="1" applyFill="1" applyBorder="1"/>
    <xf numFmtId="166" fontId="19" fillId="13" borderId="77" xfId="0" applyNumberFormat="1" applyFont="1" applyFill="1" applyBorder="1" applyAlignment="1">
      <alignment vertical="center"/>
    </xf>
    <xf numFmtId="166" fontId="19" fillId="13" borderId="0" xfId="0" applyNumberFormat="1" applyFont="1" applyFill="1" applyAlignment="1">
      <alignment vertical="center"/>
    </xf>
    <xf numFmtId="0" fontId="19" fillId="14" borderId="45" xfId="0" applyFont="1" applyFill="1" applyBorder="1" applyAlignment="1">
      <alignment horizontal="center" vertical="center"/>
    </xf>
    <xf numFmtId="0" fontId="19" fillId="14" borderId="29" xfId="0" applyFont="1" applyFill="1" applyBorder="1" applyAlignment="1">
      <alignment horizontal="center" vertical="center"/>
    </xf>
    <xf numFmtId="0" fontId="19" fillId="6" borderId="78" xfId="0" applyFont="1" applyFill="1" applyBorder="1" applyAlignment="1">
      <alignment horizontal="center"/>
    </xf>
    <xf numFmtId="0" fontId="0" fillId="9" borderId="48" xfId="0" applyFill="1" applyBorder="1" applyProtection="1">
      <protection locked="0"/>
    </xf>
    <xf numFmtId="0" fontId="0" fillId="13" borderId="55" xfId="0" applyFill="1" applyBorder="1" applyAlignment="1" applyProtection="1">
      <alignment horizontal="center" vertical="center"/>
      <protection locked="0"/>
    </xf>
    <xf numFmtId="0" fontId="0" fillId="13" borderId="79" xfId="0" applyFill="1" applyBorder="1" applyAlignment="1" applyProtection="1">
      <alignment horizontal="center" vertical="center"/>
      <protection locked="0"/>
    </xf>
    <xf numFmtId="0" fontId="0" fillId="13" borderId="56" xfId="0" applyFill="1" applyBorder="1" applyAlignment="1" applyProtection="1">
      <alignment horizontal="center" vertical="center"/>
      <protection locked="0"/>
    </xf>
    <xf numFmtId="0" fontId="0" fillId="9" borderId="59" xfId="0" applyFill="1" applyBorder="1" applyProtection="1">
      <protection locked="0"/>
    </xf>
    <xf numFmtId="0" fontId="0" fillId="13" borderId="58" xfId="0" applyFill="1" applyBorder="1" applyAlignment="1" applyProtection="1">
      <alignment horizontal="center" vertical="center"/>
      <protection locked="0"/>
    </xf>
    <xf numFmtId="0" fontId="0" fillId="13" borderId="80" xfId="0" applyFill="1" applyBorder="1" applyAlignment="1" applyProtection="1">
      <alignment horizontal="center" vertical="center"/>
      <protection locked="0"/>
    </xf>
    <xf numFmtId="0" fontId="0" fillId="13" borderId="59" xfId="0" applyFill="1" applyBorder="1" applyAlignment="1" applyProtection="1">
      <alignment horizontal="center" vertical="center"/>
      <protection locked="0"/>
    </xf>
    <xf numFmtId="0" fontId="0" fillId="15" borderId="60" xfId="0" applyFill="1" applyBorder="1" applyAlignment="1" applyProtection="1">
      <alignment horizontal="center" vertical="center"/>
      <protection locked="0"/>
    </xf>
    <xf numFmtId="0" fontId="0" fillId="14" borderId="51" xfId="0" applyFill="1" applyBorder="1" applyAlignment="1" applyProtection="1">
      <alignment horizontal="center" vertical="center"/>
      <protection locked="0"/>
    </xf>
    <xf numFmtId="0" fontId="0" fillId="14" borderId="60" xfId="0" applyFill="1" applyBorder="1" applyAlignment="1" applyProtection="1">
      <alignment horizontal="center" vertical="center"/>
      <protection locked="0"/>
    </xf>
    <xf numFmtId="0" fontId="0" fillId="14" borderId="47" xfId="0" applyFill="1" applyBorder="1" applyAlignment="1" applyProtection="1">
      <alignment horizontal="center" vertical="center"/>
      <protection locked="0"/>
    </xf>
    <xf numFmtId="0" fontId="0" fillId="14" borderId="49" xfId="0" applyFill="1" applyBorder="1" applyAlignment="1" applyProtection="1">
      <alignment horizontal="center" vertical="center"/>
      <protection locked="0"/>
    </xf>
    <xf numFmtId="0" fontId="0" fillId="9" borderId="52" xfId="0" applyFill="1" applyBorder="1" applyProtection="1">
      <protection locked="0"/>
    </xf>
    <xf numFmtId="0" fontId="0" fillId="13" borderId="45" xfId="0" applyFill="1" applyBorder="1" applyAlignment="1" applyProtection="1">
      <alignment horizontal="center" vertical="center"/>
      <protection locked="0"/>
    </xf>
    <xf numFmtId="0" fontId="0" fillId="13" borderId="81" xfId="0" applyFill="1" applyBorder="1" applyAlignment="1" applyProtection="1">
      <alignment horizontal="center" vertical="center"/>
      <protection locked="0"/>
    </xf>
    <xf numFmtId="0" fontId="0" fillId="13" borderId="52" xfId="0" applyFill="1" applyBorder="1" applyAlignment="1" applyProtection="1">
      <alignment horizontal="center" vertical="center"/>
      <protection locked="0"/>
    </xf>
    <xf numFmtId="0" fontId="0" fillId="15" borderId="30" xfId="0" applyFill="1" applyBorder="1" applyAlignment="1" applyProtection="1">
      <alignment horizontal="center" vertical="center"/>
      <protection locked="0"/>
    </xf>
    <xf numFmtId="0" fontId="0" fillId="14" borderId="29" xfId="0" applyFill="1" applyBorder="1" applyAlignment="1" applyProtection="1">
      <alignment horizontal="center" vertical="center"/>
      <protection locked="0"/>
    </xf>
    <xf numFmtId="0" fontId="0" fillId="14" borderId="30" xfId="0" applyFill="1" applyBorder="1" applyAlignment="1" applyProtection="1">
      <alignment horizontal="center" vertical="center"/>
      <protection locked="0"/>
    </xf>
    <xf numFmtId="0" fontId="0" fillId="2" borderId="1" xfId="0" applyFill="1" applyBorder="1"/>
    <xf numFmtId="164" fontId="0" fillId="2" borderId="0" xfId="0" applyNumberFormat="1" applyFill="1"/>
    <xf numFmtId="0" fontId="1" fillId="2" borderId="0" xfId="0" applyFont="1" applyFill="1"/>
    <xf numFmtId="0" fontId="0" fillId="2" borderId="5" xfId="0" applyFill="1" applyBorder="1" applyAlignment="1">
      <alignment vertical="center"/>
    </xf>
    <xf numFmtId="0" fontId="0" fillId="2" borderId="5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82" xfId="0" applyFill="1" applyBorder="1" applyAlignment="1">
      <alignment horizontal="center" vertical="center"/>
    </xf>
    <xf numFmtId="0" fontId="2" fillId="2" borderId="55" xfId="0" applyFont="1" applyFill="1" applyBorder="1"/>
    <xf numFmtId="0" fontId="2" fillId="2" borderId="26" xfId="0" applyFont="1" applyFill="1" applyBorder="1" applyAlignment="1">
      <alignment horizontal="center" vertical="center"/>
    </xf>
    <xf numFmtId="164" fontId="2" fillId="2" borderId="26" xfId="0" applyNumberFormat="1" applyFont="1" applyFill="1" applyBorder="1" applyAlignment="1">
      <alignment horizontal="center" vertical="center"/>
    </xf>
    <xf numFmtId="0" fontId="2" fillId="2" borderId="58" xfId="0" applyFont="1" applyFill="1" applyBorder="1"/>
    <xf numFmtId="0" fontId="2" fillId="2" borderId="51" xfId="0" applyFont="1" applyFill="1" applyBorder="1" applyAlignment="1">
      <alignment horizontal="center" vertical="center"/>
    </xf>
    <xf numFmtId="164" fontId="2" fillId="2" borderId="51" xfId="0" applyNumberFormat="1" applyFont="1" applyFill="1" applyBorder="1" applyAlignment="1">
      <alignment horizontal="center" vertical="center"/>
    </xf>
    <xf numFmtId="164" fontId="2" fillId="2" borderId="29" xfId="0" applyNumberFormat="1" applyFont="1" applyFill="1" applyBorder="1" applyAlignment="1">
      <alignment horizontal="center" vertical="center"/>
    </xf>
    <xf numFmtId="0" fontId="0" fillId="2" borderId="83" xfId="0" applyFill="1" applyBorder="1" applyAlignment="1">
      <alignment horizontal="center" vertical="center"/>
    </xf>
    <xf numFmtId="0" fontId="2" fillId="2" borderId="62" xfId="0" applyFont="1" applyFill="1" applyBorder="1"/>
    <xf numFmtId="0" fontId="2" fillId="2" borderId="59" xfId="0" applyFont="1" applyFill="1" applyBorder="1" applyAlignment="1">
      <alignment horizontal="center" vertical="center"/>
    </xf>
    <xf numFmtId="0" fontId="2" fillId="2" borderId="54" xfId="0" applyFont="1" applyFill="1" applyBorder="1"/>
    <xf numFmtId="0" fontId="2" fillId="2" borderId="52" xfId="0" applyFont="1" applyFill="1" applyBorder="1" applyAlignment="1">
      <alignment horizontal="center" vertical="center"/>
    </xf>
    <xf numFmtId="164" fontId="2" fillId="16" borderId="85" xfId="0" applyNumberFormat="1" applyFont="1" applyFill="1" applyBorder="1" applyAlignment="1">
      <alignment horizontal="center"/>
    </xf>
    <xf numFmtId="0" fontId="0" fillId="19" borderId="0" xfId="0" applyFill="1"/>
    <xf numFmtId="165" fontId="0" fillId="19" borderId="0" xfId="0" applyNumberFormat="1" applyFill="1"/>
    <xf numFmtId="0" fontId="2" fillId="20" borderId="0" xfId="0" applyFont="1" applyFill="1"/>
    <xf numFmtId="165" fontId="0" fillId="0" borderId="0" xfId="0" applyNumberFormat="1"/>
    <xf numFmtId="0" fontId="0" fillId="19" borderId="0" xfId="0" applyFill="1" applyAlignment="1">
      <alignment wrapText="1"/>
    </xf>
    <xf numFmtId="0" fontId="2" fillId="0" borderId="0" xfId="0" applyFont="1"/>
    <xf numFmtId="164" fontId="0" fillId="0" borderId="0" xfId="0" applyNumberFormat="1" applyAlignment="1">
      <alignment horizontal="center"/>
    </xf>
    <xf numFmtId="165" fontId="19" fillId="8" borderId="52" xfId="0" applyNumberFormat="1" applyFont="1" applyFill="1" applyBorder="1" applyAlignment="1">
      <alignment horizontal="center" vertical="center"/>
    </xf>
    <xf numFmtId="0" fontId="19" fillId="8" borderId="48" xfId="0" applyFont="1" applyFill="1" applyBorder="1" applyAlignment="1">
      <alignment horizontal="center" vertical="center"/>
    </xf>
    <xf numFmtId="0" fontId="19" fillId="8" borderId="52" xfId="0" applyFont="1" applyFill="1" applyBorder="1" applyAlignment="1">
      <alignment horizontal="center" vertical="center"/>
    </xf>
    <xf numFmtId="0" fontId="11" fillId="21" borderId="0" xfId="0" applyFont="1" applyFill="1" applyAlignment="1">
      <alignment horizontal="center" wrapText="1"/>
    </xf>
    <xf numFmtId="0" fontId="13" fillId="22" borderId="0" xfId="0" applyFont="1" applyFill="1" applyAlignment="1">
      <alignment horizontal="center" vertical="center" wrapText="1"/>
    </xf>
    <xf numFmtId="164" fontId="0" fillId="21" borderId="0" xfId="0" applyNumberFormat="1" applyFill="1" applyAlignment="1">
      <alignment horizontal="center"/>
    </xf>
    <xf numFmtId="0" fontId="0" fillId="0" borderId="79" xfId="0" applyBorder="1"/>
    <xf numFmtId="0" fontId="0" fillId="0" borderId="81" xfId="0" applyBorder="1"/>
    <xf numFmtId="0" fontId="13" fillId="4" borderId="83" xfId="0" applyFont="1" applyFill="1" applyBorder="1" applyAlignment="1">
      <alignment horizontal="center" vertical="center" wrapText="1"/>
    </xf>
    <xf numFmtId="164" fontId="0" fillId="0" borderId="55" xfId="0" applyNumberFormat="1" applyBorder="1" applyAlignment="1">
      <alignment horizontal="center"/>
    </xf>
    <xf numFmtId="164" fontId="0" fillId="0" borderId="45" xfId="0" applyNumberFormat="1" applyBorder="1" applyAlignment="1">
      <alignment horizontal="center"/>
    </xf>
    <xf numFmtId="0" fontId="0" fillId="23" borderId="11" xfId="0" applyFill="1" applyBorder="1"/>
    <xf numFmtId="0" fontId="7" fillId="21" borderId="0" xfId="0" applyFont="1" applyFill="1" applyAlignment="1">
      <alignment horizontal="center" vertical="center" wrapText="1"/>
    </xf>
    <xf numFmtId="0" fontId="0" fillId="15" borderId="51" xfId="0" applyFill="1" applyBorder="1" applyAlignment="1" applyProtection="1">
      <alignment horizontal="center" vertical="center"/>
      <protection locked="0"/>
    </xf>
    <xf numFmtId="0" fontId="0" fillId="15" borderId="58" xfId="0" applyFill="1" applyBorder="1" applyAlignment="1" applyProtection="1">
      <alignment horizontal="center" vertical="center"/>
      <protection locked="0"/>
    </xf>
    <xf numFmtId="0" fontId="0" fillId="15" borderId="45" xfId="0" applyFill="1" applyBorder="1" applyAlignment="1" applyProtection="1">
      <alignment horizontal="center" vertical="center"/>
      <protection locked="0"/>
    </xf>
    <xf numFmtId="0" fontId="0" fillId="15" borderId="29" xfId="0" applyFill="1" applyBorder="1" applyAlignment="1" applyProtection="1">
      <alignment horizontal="center" vertical="center"/>
      <protection locked="0"/>
    </xf>
    <xf numFmtId="0" fontId="0" fillId="14" borderId="58" xfId="0" applyFill="1" applyBorder="1" applyAlignment="1" applyProtection="1">
      <alignment horizontal="center" vertical="center"/>
      <protection locked="0"/>
    </xf>
    <xf numFmtId="0" fontId="0" fillId="14" borderId="45" xfId="0" applyFill="1" applyBorder="1" applyAlignment="1" applyProtection="1">
      <alignment horizontal="center" vertical="center"/>
      <protection locked="0"/>
    </xf>
    <xf numFmtId="0" fontId="19" fillId="15" borderId="46" xfId="0" applyFont="1" applyFill="1" applyBorder="1"/>
    <xf numFmtId="0" fontId="19" fillId="15" borderId="47" xfId="0" applyFont="1" applyFill="1" applyBorder="1"/>
    <xf numFmtId="0" fontId="19" fillId="14" borderId="49" xfId="0" applyFont="1" applyFill="1" applyBorder="1" applyAlignment="1">
      <alignment horizontal="center" vertical="center"/>
    </xf>
    <xf numFmtId="165" fontId="23" fillId="15" borderId="41" xfId="0" applyNumberFormat="1" applyFont="1" applyFill="1" applyBorder="1" applyAlignment="1">
      <alignment horizontal="center" vertical="center"/>
    </xf>
    <xf numFmtId="165" fontId="23" fillId="15" borderId="42" xfId="0" applyNumberFormat="1" applyFont="1" applyFill="1" applyBorder="1" applyAlignment="1">
      <alignment horizontal="center" vertical="center"/>
    </xf>
    <xf numFmtId="0" fontId="0" fillId="15" borderId="46" xfId="0" applyFill="1" applyBorder="1" applyAlignment="1" applyProtection="1">
      <alignment horizontal="center" vertical="center"/>
      <protection locked="0"/>
    </xf>
    <xf numFmtId="0" fontId="0" fillId="15" borderId="47" xfId="0" applyFill="1" applyBorder="1" applyAlignment="1" applyProtection="1">
      <alignment horizontal="center" vertical="center"/>
      <protection locked="0"/>
    </xf>
    <xf numFmtId="0" fontId="0" fillId="15" borderId="49" xfId="0" applyFill="1" applyBorder="1" applyAlignment="1" applyProtection="1">
      <alignment horizontal="center" vertical="center"/>
      <protection locked="0"/>
    </xf>
    <xf numFmtId="0" fontId="0" fillId="14" borderId="46" xfId="0" applyFill="1" applyBorder="1" applyAlignment="1" applyProtection="1">
      <alignment horizontal="center" vertical="center"/>
      <protection locked="0"/>
    </xf>
    <xf numFmtId="0" fontId="19" fillId="15" borderId="45" xfId="0" applyFont="1" applyFill="1" applyBorder="1"/>
    <xf numFmtId="0" fontId="19" fillId="15" borderId="29" xfId="0" applyFont="1" applyFill="1" applyBorder="1"/>
    <xf numFmtId="0" fontId="19" fillId="15" borderId="30" xfId="0" applyFont="1" applyFill="1" applyBorder="1"/>
    <xf numFmtId="0" fontId="19" fillId="14" borderId="30" xfId="0" applyFont="1" applyFill="1" applyBorder="1" applyAlignment="1">
      <alignment horizontal="center" vertical="center"/>
    </xf>
    <xf numFmtId="0" fontId="0" fillId="0" borderId="13" xfId="0" applyBorder="1"/>
    <xf numFmtId="0" fontId="20" fillId="3" borderId="70" xfId="0" quotePrefix="1" applyFont="1" applyFill="1" applyBorder="1"/>
    <xf numFmtId="0" fontId="2" fillId="5" borderId="3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2" fillId="6" borderId="37" xfId="0" applyFont="1" applyFill="1" applyBorder="1" applyAlignment="1">
      <alignment horizontal="center" vertical="center" wrapText="1"/>
    </xf>
    <xf numFmtId="0" fontId="2" fillId="0" borderId="38" xfId="0" applyFont="1" applyBorder="1" applyAlignment="1">
      <alignment horizontal="center"/>
    </xf>
    <xf numFmtId="0" fontId="2" fillId="0" borderId="39" xfId="0" applyFont="1" applyBorder="1" applyAlignment="1">
      <alignment horizontal="center"/>
    </xf>
    <xf numFmtId="0" fontId="17" fillId="7" borderId="35" xfId="0" applyFont="1" applyFill="1" applyBorder="1" applyAlignment="1">
      <alignment horizontal="center" vertical="center"/>
    </xf>
    <xf numFmtId="0" fontId="2" fillId="8" borderId="25" xfId="0" applyFont="1" applyFill="1" applyBorder="1" applyAlignment="1">
      <alignment horizontal="center" vertical="center"/>
    </xf>
    <xf numFmtId="0" fontId="2" fillId="8" borderId="40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left"/>
    </xf>
    <xf numFmtId="0" fontId="2" fillId="0" borderId="35" xfId="0" applyFont="1" applyBorder="1" applyAlignment="1">
      <alignment horizontal="center" vertical="center"/>
    </xf>
    <xf numFmtId="0" fontId="15" fillId="4" borderId="36" xfId="0" applyFont="1" applyFill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/>
    </xf>
    <xf numFmtId="0" fontId="0" fillId="2" borderId="11" xfId="0" applyFill="1" applyBorder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/>
    </xf>
    <xf numFmtId="0" fontId="11" fillId="0" borderId="72" xfId="0" applyFont="1" applyBorder="1" applyAlignment="1">
      <alignment horizontal="center" wrapText="1"/>
    </xf>
    <xf numFmtId="0" fontId="11" fillId="0" borderId="73" xfId="0" applyFont="1" applyBorder="1" applyAlignment="1">
      <alignment horizontal="center" wrapText="1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" xfId="0" applyFill="1" applyBorder="1" applyAlignment="1">
      <alignment horizontal="center"/>
    </xf>
    <xf numFmtId="0" fontId="20" fillId="10" borderId="18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 vertical="center" wrapText="1"/>
    </xf>
    <xf numFmtId="0" fontId="17" fillId="7" borderId="40" xfId="0" applyFont="1" applyFill="1" applyBorder="1" applyAlignment="1">
      <alignment horizontal="center" vertical="center"/>
    </xf>
    <xf numFmtId="0" fontId="2" fillId="13" borderId="2" xfId="0" applyFont="1" applyFill="1" applyBorder="1" applyAlignment="1">
      <alignment horizontal="center" vertical="center"/>
    </xf>
    <xf numFmtId="0" fontId="14" fillId="2" borderId="72" xfId="0" applyFont="1" applyFill="1" applyBorder="1" applyAlignment="1">
      <alignment horizontal="center"/>
    </xf>
    <xf numFmtId="0" fontId="14" fillId="2" borderId="74" xfId="0" applyFont="1" applyFill="1" applyBorder="1" applyAlignment="1">
      <alignment horizontal="center"/>
    </xf>
    <xf numFmtId="0" fontId="14" fillId="2" borderId="73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2" fillId="14" borderId="55" xfId="0" applyFont="1" applyFill="1" applyBorder="1" applyAlignment="1">
      <alignment horizontal="center" vertical="center"/>
    </xf>
    <xf numFmtId="0" fontId="2" fillId="14" borderId="26" xfId="0" applyFont="1" applyFill="1" applyBorder="1" applyAlignment="1">
      <alignment horizontal="center" vertical="center"/>
    </xf>
    <xf numFmtId="0" fontId="2" fillId="14" borderId="27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17" fillId="15" borderId="55" xfId="0" applyFont="1" applyFill="1" applyBorder="1" applyAlignment="1">
      <alignment horizontal="center" vertical="center"/>
    </xf>
    <xf numFmtId="0" fontId="17" fillId="15" borderId="26" xfId="0" applyFont="1" applyFill="1" applyBorder="1" applyAlignment="1">
      <alignment horizontal="center" vertical="center"/>
    </xf>
    <xf numFmtId="0" fontId="17" fillId="15" borderId="27" xfId="0" applyFont="1" applyFill="1" applyBorder="1" applyAlignment="1">
      <alignment horizontal="center" vertical="center"/>
    </xf>
    <xf numFmtId="0" fontId="15" fillId="0" borderId="72" xfId="0" applyFont="1" applyBorder="1" applyAlignment="1">
      <alignment horizontal="center" vertical="center" wrapText="1"/>
    </xf>
    <xf numFmtId="0" fontId="15" fillId="0" borderId="74" xfId="0" applyFont="1" applyBorder="1" applyAlignment="1">
      <alignment horizontal="center" vertical="center" wrapText="1"/>
    </xf>
    <xf numFmtId="0" fontId="15" fillId="0" borderId="73" xfId="0" applyFont="1" applyBorder="1" applyAlignment="1">
      <alignment horizontal="center" vertical="center" wrapText="1"/>
    </xf>
    <xf numFmtId="164" fontId="24" fillId="18" borderId="84" xfId="0" applyNumberFormat="1" applyFont="1" applyFill="1" applyBorder="1" applyAlignment="1">
      <alignment horizontal="center" vertical="center"/>
    </xf>
    <xf numFmtId="164" fontId="2" fillId="16" borderId="30" xfId="0" applyNumberFormat="1" applyFont="1" applyFill="1" applyBorder="1" applyAlignment="1">
      <alignment horizontal="center" vertical="center"/>
    </xf>
    <xf numFmtId="0" fontId="2" fillId="9" borderId="6" xfId="0" applyFont="1" applyFill="1" applyBorder="1" applyAlignment="1">
      <alignment horizontal="center" vertical="center"/>
    </xf>
    <xf numFmtId="0" fontId="0" fillId="2" borderId="63" xfId="0" applyFill="1" applyBorder="1" applyAlignment="1">
      <alignment horizontal="center" vertical="center"/>
    </xf>
    <xf numFmtId="164" fontId="2" fillId="16" borderId="71" xfId="0" applyNumberFormat="1" applyFont="1" applyFill="1" applyBorder="1" applyAlignment="1">
      <alignment horizontal="center" vertical="center"/>
    </xf>
    <xf numFmtId="0" fontId="3" fillId="17" borderId="6" xfId="0" applyFont="1" applyFill="1" applyBorder="1" applyAlignment="1">
      <alignment horizontal="center" vertical="center"/>
    </xf>
  </cellXfs>
  <cellStyles count="2">
    <cellStyle name="Hiperłącze" xfId="1" builtinId="8"/>
    <cellStyle name="Normalny" xfId="0" builtinId="0"/>
  </cellStyles>
  <dxfs count="1">
    <dxf>
      <font>
        <color rgb="FFFF0000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E8E8E8"/>
      <rgbColor rgb="FFFF00FF"/>
      <rgbColor rgb="FF00FFFF"/>
      <rgbColor rgb="FF700000"/>
      <rgbColor rgb="FF008000"/>
      <rgbColor rgb="FF000080"/>
      <rgbColor rgb="FF808000"/>
      <rgbColor rgb="FF800080"/>
      <rgbColor rgb="FF008080"/>
      <rgbColor rgb="FFD9D9D9"/>
      <rgbColor rgb="FF808080"/>
      <rgbColor rgb="FF96DCF8"/>
      <rgbColor rgb="FF993366"/>
      <rgbColor rgb="FFFFFFD1"/>
      <rgbColor rgb="FFDCEAF7"/>
      <rgbColor rgb="FF660066"/>
      <rgbColor rgb="FFF2AA84"/>
      <rgbColor rgb="FF0070C0"/>
      <rgbColor rgb="FFD1D1D1"/>
      <rgbColor rgb="FF000080"/>
      <rgbColor rgb="FFFF00FF"/>
      <rgbColor rgb="FFEEEEEE"/>
      <rgbColor rgb="FF00FFFF"/>
      <rgbColor rgb="FF800080"/>
      <rgbColor rgb="FF800000"/>
      <rgbColor rgb="FF008080"/>
      <rgbColor rgb="FF0000FF"/>
      <rgbColor rgb="FF00CCFF"/>
      <rgbColor rgb="FFC1E5F5"/>
      <rgbColor rgb="FFD9F2D0"/>
      <rgbColor rgb="FFFAE3D6"/>
      <rgbColor rgb="FFA6CAEC"/>
      <rgbColor rgb="FFF2A18F"/>
      <rgbColor rgb="FFF2CFEE"/>
      <rgbColor rgb="FFFBE3D6"/>
      <rgbColor rgb="FF3366FF"/>
      <rgbColor rgb="FF33CCCC"/>
      <rgbColor rgb="FF99CC00"/>
      <rgbColor rgb="FFFFC000"/>
      <rgbColor rgb="FFFF9900"/>
      <rgbColor rgb="FFFF6600"/>
      <rgbColor rgb="FF467886"/>
      <rgbColor rgb="FFFCEDFB"/>
      <rgbColor rgb="FF003366"/>
      <rgbColor rgb="FF4E95D9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228600</xdr:colOff>
      <xdr:row>1</xdr:row>
      <xdr:rowOff>142920</xdr:rowOff>
    </xdr:from>
    <xdr:to>
      <xdr:col>9</xdr:col>
      <xdr:colOff>81720</xdr:colOff>
      <xdr:row>10</xdr:row>
      <xdr:rowOff>24480</xdr:rowOff>
    </xdr:to>
    <xdr:pic>
      <xdr:nvPicPr>
        <xdr:cNvPr id="2" name="Obraz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039200" y="343080"/>
          <a:ext cx="2030400" cy="16624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485700</xdr:colOff>
      <xdr:row>5</xdr:row>
      <xdr:rowOff>162000</xdr:rowOff>
    </xdr:from>
    <xdr:to>
      <xdr:col>17</xdr:col>
      <xdr:colOff>244080</xdr:colOff>
      <xdr:row>11</xdr:row>
      <xdr:rowOff>92323</xdr:rowOff>
    </xdr:to>
    <xdr:pic>
      <xdr:nvPicPr>
        <xdr:cNvPr id="2" name="Obraz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943900" y="1444700"/>
          <a:ext cx="2026600" cy="19589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100440</xdr:colOff>
      <xdr:row>5</xdr:row>
      <xdr:rowOff>331200</xdr:rowOff>
    </xdr:from>
    <xdr:to>
      <xdr:col>18</xdr:col>
      <xdr:colOff>236880</xdr:colOff>
      <xdr:row>15</xdr:row>
      <xdr:rowOff>127000</xdr:rowOff>
    </xdr:to>
    <xdr:pic>
      <xdr:nvPicPr>
        <xdr:cNvPr id="2" name="Obraz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194140" y="1563100"/>
          <a:ext cx="2041440" cy="20183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57240</xdr:colOff>
      <xdr:row>5</xdr:row>
      <xdr:rowOff>66600</xdr:rowOff>
    </xdr:from>
    <xdr:to>
      <xdr:col>10</xdr:col>
      <xdr:colOff>472485</xdr:colOff>
      <xdr:row>9</xdr:row>
      <xdr:rowOff>286370</xdr:rowOff>
    </xdr:to>
    <xdr:pic>
      <xdr:nvPicPr>
        <xdr:cNvPr id="3" name="Obraz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226200" y="1352520"/>
          <a:ext cx="2106360" cy="18194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568080</xdr:colOff>
      <xdr:row>0</xdr:row>
      <xdr:rowOff>99720</xdr:rowOff>
    </xdr:from>
    <xdr:to>
      <xdr:col>6</xdr:col>
      <xdr:colOff>440280</xdr:colOff>
      <xdr:row>9</xdr:row>
      <xdr:rowOff>206640</xdr:rowOff>
    </xdr:to>
    <xdr:pic>
      <xdr:nvPicPr>
        <xdr:cNvPr id="4" name="Obraz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01800" y="99720"/>
          <a:ext cx="2208960" cy="182160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juniorec@pzjudo.p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mailto:juniorec@pzjudo.pl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mailto:juniorec@pzjudo.p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33"/>
  <sheetViews>
    <sheetView zoomScale="60" zoomScaleNormal="60" workbookViewId="0">
      <selection activeCell="B18" sqref="B18:I18"/>
    </sheetView>
  </sheetViews>
  <sheetFormatPr defaultColWidth="0" defaultRowHeight="14.5" zeroHeight="1" x14ac:dyDescent="0.35"/>
  <cols>
    <col min="1" max="1" width="2.36328125" style="2" customWidth="1"/>
    <col min="2" max="10" width="9.08984375" style="2" customWidth="1"/>
    <col min="11" max="12" width="6.6328125" style="2" customWidth="1"/>
    <col min="13" max="13" width="8.6328125" style="2" customWidth="1"/>
    <col min="14" max="14" width="30" style="2" customWidth="1"/>
    <col min="15" max="15" width="3" style="2" customWidth="1"/>
    <col min="16" max="16384" width="10.36328125" style="2" hidden="1"/>
  </cols>
  <sheetData>
    <row r="1" spans="2:14" x14ac:dyDescent="0.35"/>
    <row r="2" spans="2:14" x14ac:dyDescent="0.35">
      <c r="B2" s="293"/>
      <c r="C2" s="293"/>
      <c r="D2" s="293"/>
      <c r="E2" s="293"/>
      <c r="F2" s="293"/>
      <c r="G2" s="3"/>
      <c r="H2" s="3"/>
      <c r="I2" s="3"/>
      <c r="J2" s="3"/>
      <c r="K2" s="3"/>
      <c r="L2" s="3"/>
      <c r="M2" s="3"/>
      <c r="N2" s="4"/>
    </row>
    <row r="3" spans="2:14" x14ac:dyDescent="0.35">
      <c r="B3" s="293"/>
      <c r="C3" s="293"/>
      <c r="D3" s="293"/>
      <c r="E3" s="293"/>
      <c r="F3" s="293"/>
      <c r="N3" s="5"/>
    </row>
    <row r="4" spans="2:14" x14ac:dyDescent="0.35">
      <c r="B4" s="293"/>
      <c r="C4" s="293"/>
      <c r="D4" s="293"/>
      <c r="E4" s="293"/>
      <c r="F4" s="293"/>
      <c r="N4" s="5"/>
    </row>
    <row r="5" spans="2:14" x14ac:dyDescent="0.35">
      <c r="B5" s="293"/>
      <c r="C5" s="293"/>
      <c r="D5" s="293"/>
      <c r="E5" s="293"/>
      <c r="F5" s="293"/>
      <c r="N5" s="5"/>
    </row>
    <row r="6" spans="2:14" x14ac:dyDescent="0.35">
      <c r="B6" s="293"/>
      <c r="C6" s="293"/>
      <c r="D6" s="293"/>
      <c r="E6" s="293"/>
      <c r="F6" s="293"/>
      <c r="N6" s="5"/>
    </row>
    <row r="7" spans="2:14" x14ac:dyDescent="0.35">
      <c r="B7" s="293"/>
      <c r="C7" s="293"/>
      <c r="D7" s="293"/>
      <c r="E7" s="293"/>
      <c r="F7" s="293"/>
      <c r="N7" s="5"/>
    </row>
    <row r="8" spans="2:14" x14ac:dyDescent="0.35">
      <c r="B8" s="293"/>
      <c r="C8" s="293"/>
      <c r="D8" s="293"/>
      <c r="E8" s="293"/>
      <c r="F8" s="293"/>
      <c r="N8" s="5"/>
    </row>
    <row r="9" spans="2:14" x14ac:dyDescent="0.35">
      <c r="B9" s="293"/>
      <c r="C9" s="293"/>
      <c r="D9" s="293"/>
      <c r="E9" s="293"/>
      <c r="F9" s="293"/>
      <c r="N9" s="5"/>
    </row>
    <row r="10" spans="2:14" x14ac:dyDescent="0.35">
      <c r="B10" s="6"/>
      <c r="N10" s="5"/>
    </row>
    <row r="11" spans="2:14" ht="19.5" customHeight="1" x14ac:dyDescent="0.6">
      <c r="B11" s="7" t="s">
        <v>0</v>
      </c>
      <c r="C11" s="8"/>
      <c r="D11" s="8"/>
      <c r="E11" s="8"/>
      <c r="F11" s="8"/>
      <c r="G11" s="8"/>
      <c r="H11" s="8"/>
      <c r="I11" s="8"/>
      <c r="N11" s="5"/>
    </row>
    <row r="12" spans="2:14" ht="19.5" customHeight="1" x14ac:dyDescent="0.4">
      <c r="B12" s="292"/>
      <c r="C12" s="292"/>
      <c r="D12" s="292"/>
      <c r="E12" s="292"/>
      <c r="F12" s="292"/>
      <c r="G12" s="292"/>
      <c r="H12" s="292"/>
      <c r="I12" s="292"/>
      <c r="L12" s="9" t="s">
        <v>1</v>
      </c>
      <c r="N12" s="5"/>
    </row>
    <row r="13" spans="2:14" ht="19.5" customHeight="1" x14ac:dyDescent="0.4">
      <c r="B13" s="10"/>
      <c r="C13" s="8"/>
      <c r="D13" s="8"/>
      <c r="E13" s="8"/>
      <c r="F13" s="8"/>
      <c r="G13" s="8"/>
      <c r="H13" s="8"/>
      <c r="I13" s="8"/>
      <c r="L13" s="9" t="s">
        <v>2</v>
      </c>
      <c r="N13" s="5"/>
    </row>
    <row r="14" spans="2:14" ht="19.5" customHeight="1" x14ac:dyDescent="0.6">
      <c r="B14" s="7" t="s">
        <v>3</v>
      </c>
      <c r="C14" s="8"/>
      <c r="D14" s="8"/>
      <c r="E14" s="8"/>
      <c r="F14" s="8"/>
      <c r="G14" s="8"/>
      <c r="H14" s="8"/>
      <c r="I14" s="8"/>
      <c r="L14" s="9" t="s">
        <v>120</v>
      </c>
      <c r="N14" s="5"/>
    </row>
    <row r="15" spans="2:14" ht="19.5" customHeight="1" x14ac:dyDescent="0.4">
      <c r="B15" s="292"/>
      <c r="C15" s="292"/>
      <c r="D15" s="292"/>
      <c r="E15" s="292"/>
      <c r="F15" s="292"/>
      <c r="G15" s="292"/>
      <c r="H15" s="292"/>
      <c r="I15" s="292"/>
      <c r="L15" s="9" t="s">
        <v>121</v>
      </c>
      <c r="N15" s="5"/>
    </row>
    <row r="16" spans="2:14" ht="19.5" customHeight="1" x14ac:dyDescent="0.4">
      <c r="B16" s="10"/>
      <c r="C16" s="8"/>
      <c r="D16" s="8"/>
      <c r="E16" s="8"/>
      <c r="F16" s="8"/>
      <c r="G16" s="8"/>
      <c r="H16" s="8"/>
      <c r="I16" s="8"/>
      <c r="L16" s="9" t="s">
        <v>122</v>
      </c>
      <c r="N16" s="5"/>
    </row>
    <row r="17" spans="2:14" ht="19.5" customHeight="1" x14ac:dyDescent="0.6">
      <c r="B17" s="7" t="s">
        <v>4</v>
      </c>
      <c r="C17" s="8"/>
      <c r="D17" s="8"/>
      <c r="E17" s="8"/>
      <c r="F17" s="8"/>
      <c r="G17" s="8"/>
      <c r="H17" s="8"/>
      <c r="I17" s="8"/>
      <c r="L17" s="9"/>
      <c r="N17" s="5"/>
    </row>
    <row r="18" spans="2:14" ht="19.5" customHeight="1" x14ac:dyDescent="0.35">
      <c r="B18" s="292"/>
      <c r="C18" s="292"/>
      <c r="D18" s="292"/>
      <c r="E18" s="292"/>
      <c r="F18" s="292"/>
      <c r="G18" s="292"/>
      <c r="H18" s="292"/>
      <c r="I18" s="292"/>
      <c r="L18" s="8"/>
      <c r="N18" s="5"/>
    </row>
    <row r="19" spans="2:14" ht="19.5" customHeight="1" x14ac:dyDescent="0.35">
      <c r="B19" s="10"/>
      <c r="C19" s="8"/>
      <c r="D19" s="8"/>
      <c r="E19" s="8"/>
      <c r="F19" s="8"/>
      <c r="G19" s="8"/>
      <c r="H19" s="8"/>
      <c r="I19" s="8"/>
      <c r="N19" s="5"/>
    </row>
    <row r="20" spans="2:14" ht="19.5" customHeight="1" x14ac:dyDescent="0.6">
      <c r="B20" s="7" t="s">
        <v>5</v>
      </c>
      <c r="C20" s="8"/>
      <c r="D20" s="8"/>
      <c r="E20" s="8"/>
      <c r="F20" s="8"/>
      <c r="G20" s="8"/>
      <c r="H20" s="8"/>
      <c r="I20" s="8"/>
      <c r="L20" s="8"/>
      <c r="N20" s="5"/>
    </row>
    <row r="21" spans="2:14" ht="19.5" customHeight="1" x14ac:dyDescent="0.35">
      <c r="B21" s="292"/>
      <c r="C21" s="292"/>
      <c r="D21" s="292"/>
      <c r="E21" s="292"/>
      <c r="F21" s="292"/>
      <c r="G21" s="292"/>
      <c r="H21" s="292"/>
      <c r="I21" s="292"/>
      <c r="N21" s="5"/>
    </row>
    <row r="22" spans="2:14" ht="19.5" customHeight="1" x14ac:dyDescent="0.35">
      <c r="B22" s="11"/>
      <c r="C22" s="12"/>
      <c r="D22" s="12"/>
      <c r="E22" s="12"/>
      <c r="F22" s="12"/>
      <c r="G22" s="12"/>
      <c r="H22" s="12"/>
      <c r="I22" s="12"/>
      <c r="N22" s="5"/>
    </row>
    <row r="23" spans="2:14" ht="19.5" customHeight="1" x14ac:dyDescent="0.6">
      <c r="B23" s="7" t="s">
        <v>6</v>
      </c>
      <c r="C23" s="8"/>
      <c r="D23" s="8"/>
      <c r="E23" s="8"/>
      <c r="F23" s="8"/>
      <c r="G23" s="8"/>
      <c r="H23" s="8"/>
      <c r="I23" s="8"/>
      <c r="N23" s="5"/>
    </row>
    <row r="24" spans="2:14" ht="19.5" customHeight="1" x14ac:dyDescent="0.35">
      <c r="B24" s="292"/>
      <c r="C24" s="292"/>
      <c r="D24" s="292"/>
      <c r="E24" s="292"/>
      <c r="F24" s="292"/>
      <c r="G24" s="292"/>
      <c r="H24" s="292"/>
      <c r="I24" s="292"/>
      <c r="N24" s="5"/>
    </row>
    <row r="25" spans="2:14" ht="19.5" customHeight="1" x14ac:dyDescent="0.35">
      <c r="B25" s="6" t="s">
        <v>7</v>
      </c>
      <c r="N25" s="5"/>
    </row>
    <row r="26" spans="2:14" ht="38.25" customHeight="1" x14ac:dyDescent="0.7">
      <c r="B26" s="13" t="s">
        <v>8</v>
      </c>
      <c r="C26" s="14"/>
      <c r="N26" s="5"/>
    </row>
    <row r="27" spans="2:14" ht="15" customHeight="1" x14ac:dyDescent="0.35">
      <c r="B27" s="6"/>
      <c r="N27" s="5"/>
    </row>
    <row r="28" spans="2:14" ht="15" customHeight="1" x14ac:dyDescent="0.35">
      <c r="B28" s="6"/>
      <c r="N28" s="5"/>
    </row>
    <row r="29" spans="2:14" x14ac:dyDescent="0.35">
      <c r="B29" s="6"/>
      <c r="N29" s="5"/>
    </row>
    <row r="30" spans="2:14" x14ac:dyDescent="0.35">
      <c r="B30" s="6"/>
      <c r="N30" s="5"/>
    </row>
    <row r="31" spans="2:14" x14ac:dyDescent="0.35">
      <c r="B31" s="6"/>
      <c r="N31" s="5"/>
    </row>
    <row r="32" spans="2:14" x14ac:dyDescent="0.35">
      <c r="B32" s="15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7"/>
    </row>
    <row r="33" x14ac:dyDescent="0.35"/>
  </sheetData>
  <sheetProtection algorithmName="SHA-512" hashValue="///nrI3wPNTrx3DL9y4m5ycVt4Nmy5WzUaqGsxNzBamt7zwAKvRFylYsLledknpZMxOehz18G01fkWvozuukpQ==" saltValue="+3TEj6eIySb6etK1OSv8rw==" spinCount="100000" sheet="1" selectLockedCells="1"/>
  <mergeCells count="6">
    <mergeCell ref="B24:I24"/>
    <mergeCell ref="B2:F9"/>
    <mergeCell ref="B12:I12"/>
    <mergeCell ref="B15:I15"/>
    <mergeCell ref="B18:I18"/>
    <mergeCell ref="B21:I21"/>
  </mergeCell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S57"/>
  <sheetViews>
    <sheetView zoomScale="85" zoomScaleNormal="85" workbookViewId="0">
      <selection activeCell="H26" sqref="H26"/>
    </sheetView>
  </sheetViews>
  <sheetFormatPr defaultColWidth="8.453125" defaultRowHeight="14.5" zeroHeight="1" x14ac:dyDescent="0.35"/>
  <cols>
    <col min="1" max="1" width="4.453125" customWidth="1"/>
    <col min="2" max="2" width="6.36328125" customWidth="1"/>
    <col min="3" max="3" width="13.6328125" customWidth="1"/>
    <col min="4" max="4" width="11.36328125" customWidth="1"/>
    <col min="5" max="5" width="5.54296875" customWidth="1"/>
    <col min="6" max="6" width="14.453125" style="18" customWidth="1"/>
    <col min="7" max="7" width="11" customWidth="1"/>
    <col min="8" max="11" width="9.08984375" customWidth="1"/>
    <col min="12" max="12" width="11.36328125" customWidth="1"/>
    <col min="13" max="16" width="9.08984375" customWidth="1"/>
    <col min="17" max="17" width="5.6328125" customWidth="1"/>
    <col min="18" max="18" width="22" customWidth="1"/>
    <col min="19" max="19" width="13.6328125" customWidth="1"/>
    <col min="20" max="20" width="21.54296875" customWidth="1"/>
    <col min="21" max="23" width="13.6328125" customWidth="1"/>
    <col min="24" max="24" width="19.36328125" customWidth="1"/>
    <col min="25" max="25" width="13.6328125" customWidth="1"/>
    <col min="26" max="26" width="11.6328125" customWidth="1"/>
    <col min="27" max="27" width="9.453125" customWidth="1"/>
    <col min="28" max="35" width="9.08984375" hidden="1" customWidth="1"/>
    <col min="36" max="36" width="9.08984375" customWidth="1"/>
    <col min="37" max="45" width="9.08984375" hidden="1" customWidth="1"/>
  </cols>
  <sheetData>
    <row r="1" spans="1:38" ht="23.25" customHeight="1" x14ac:dyDescent="0.5">
      <c r="A1" s="19" t="s">
        <v>9</v>
      </c>
      <c r="B1" s="20"/>
      <c r="C1" s="20"/>
      <c r="D1" s="20"/>
      <c r="E1" s="20"/>
      <c r="F1" s="21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87"/>
      <c r="V1" s="287"/>
      <c r="W1" s="287"/>
      <c r="X1" s="287"/>
      <c r="Y1" s="1"/>
      <c r="Z1" s="1"/>
      <c r="AA1" s="20"/>
      <c r="AB1" s="20"/>
      <c r="AC1" s="20"/>
      <c r="AD1" s="20"/>
      <c r="AE1" s="20"/>
      <c r="AF1" s="20"/>
      <c r="AG1" s="20"/>
      <c r="AH1" s="20"/>
      <c r="AI1" s="20"/>
      <c r="AJ1" s="22"/>
      <c r="AK1" s="2"/>
      <c r="AL1" s="2"/>
    </row>
    <row r="2" spans="1:38" ht="23.25" customHeight="1" x14ac:dyDescent="0.35">
      <c r="A2" s="23"/>
      <c r="B2" s="2"/>
      <c r="C2" s="2"/>
      <c r="D2" s="2"/>
      <c r="E2" s="2"/>
      <c r="F2" s="24"/>
      <c r="G2" s="288" t="s">
        <v>126</v>
      </c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"/>
      <c r="U2" s="287"/>
      <c r="V2" s="287"/>
      <c r="W2" s="287"/>
      <c r="X2" s="287"/>
      <c r="Y2" s="25"/>
      <c r="Z2" s="25"/>
      <c r="AA2" s="2"/>
      <c r="AB2" s="2"/>
      <c r="AC2" s="2"/>
      <c r="AD2" s="2"/>
      <c r="AE2" s="2"/>
      <c r="AF2" s="2"/>
      <c r="AG2" s="2"/>
      <c r="AH2" s="2"/>
      <c r="AI2" s="2"/>
      <c r="AJ2" s="26"/>
      <c r="AK2" s="2"/>
      <c r="AL2" s="2"/>
    </row>
    <row r="3" spans="1:38" ht="23.25" customHeight="1" x14ac:dyDescent="0.35">
      <c r="A3" s="23"/>
      <c r="B3" s="289" t="s">
        <v>125</v>
      </c>
      <c r="C3" s="289"/>
      <c r="D3" s="289"/>
      <c r="E3" s="289"/>
      <c r="G3" s="288"/>
      <c r="H3" s="288"/>
      <c r="I3" s="288"/>
      <c r="J3" s="288"/>
      <c r="K3" s="288"/>
      <c r="L3" s="288"/>
      <c r="M3" s="288"/>
      <c r="N3" s="288"/>
      <c r="O3" s="288"/>
      <c r="P3" s="288"/>
      <c r="Q3" s="288"/>
      <c r="R3" s="288"/>
      <c r="S3" s="288"/>
      <c r="T3" s="2"/>
      <c r="U3" s="287"/>
      <c r="V3" s="287"/>
      <c r="W3" s="287"/>
      <c r="X3" s="287"/>
      <c r="Y3" s="25"/>
      <c r="Z3" s="25"/>
      <c r="AA3" s="2"/>
      <c r="AB3" s="2"/>
      <c r="AC3" s="2"/>
      <c r="AD3" s="2"/>
      <c r="AE3" s="2"/>
      <c r="AF3" s="2"/>
      <c r="AG3" s="2"/>
    </row>
    <row r="4" spans="1:38" ht="15.75" customHeight="1" x14ac:dyDescent="0.35">
      <c r="A4" s="23"/>
      <c r="B4" s="2" t="s">
        <v>10</v>
      </c>
      <c r="C4" s="2"/>
      <c r="D4" s="2"/>
      <c r="E4" s="2"/>
      <c r="F4" s="24"/>
      <c r="G4" s="288"/>
      <c r="H4" s="288"/>
      <c r="I4" s="288"/>
      <c r="J4" s="288"/>
      <c r="K4" s="288"/>
      <c r="L4" s="288"/>
      <c r="M4" s="288"/>
      <c r="N4" s="288"/>
      <c r="O4" s="288"/>
      <c r="P4" s="288"/>
      <c r="Q4" s="288"/>
      <c r="R4" s="288"/>
      <c r="S4" s="288"/>
      <c r="T4" s="2"/>
      <c r="U4" s="287"/>
      <c r="V4" s="287"/>
      <c r="W4" s="287"/>
      <c r="X4" s="287"/>
      <c r="Y4" s="25"/>
      <c r="Z4" s="2"/>
      <c r="AA4" s="2"/>
      <c r="AB4" s="2"/>
      <c r="AC4" s="2"/>
      <c r="AD4" s="2"/>
      <c r="AE4" s="2"/>
      <c r="AF4" s="2"/>
      <c r="AG4" s="2"/>
      <c r="AH4" s="2"/>
      <c r="AI4" s="2"/>
      <c r="AJ4" s="26"/>
      <c r="AK4" s="2"/>
      <c r="AL4" s="2"/>
    </row>
    <row r="5" spans="1:38" ht="15.75" customHeight="1" thickBot="1" x14ac:dyDescent="0.4">
      <c r="A5" s="23"/>
      <c r="B5" s="2" t="s">
        <v>3</v>
      </c>
      <c r="C5" s="27" t="s">
        <v>129</v>
      </c>
      <c r="D5" s="2"/>
      <c r="E5" s="2"/>
      <c r="F5" s="24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"/>
      <c r="U5" s="2"/>
      <c r="V5" s="2"/>
      <c r="W5" s="2"/>
      <c r="X5" s="28"/>
      <c r="Y5" s="29"/>
      <c r="Z5" s="30"/>
      <c r="AA5" s="2"/>
      <c r="AB5" s="2"/>
      <c r="AC5" s="2"/>
      <c r="AD5" s="2"/>
      <c r="AE5" s="2"/>
      <c r="AF5" s="2"/>
      <c r="AG5" s="2"/>
      <c r="AH5" s="2"/>
      <c r="AI5" s="2"/>
      <c r="AJ5" s="26"/>
      <c r="AK5" s="2"/>
      <c r="AL5" s="2"/>
    </row>
    <row r="6" spans="1:38" ht="51" customHeight="1" thickBot="1" x14ac:dyDescent="0.4">
      <c r="A6" s="23"/>
      <c r="B6" s="2"/>
      <c r="C6" s="2"/>
      <c r="D6" s="2"/>
      <c r="E6" s="2"/>
      <c r="F6" s="24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90" t="s">
        <v>11</v>
      </c>
      <c r="V6" s="291"/>
      <c r="W6" s="242"/>
      <c r="X6" s="31"/>
      <c r="Y6" s="32"/>
      <c r="Z6" s="2"/>
      <c r="AA6" s="2"/>
      <c r="AB6" s="2"/>
      <c r="AC6" s="2"/>
      <c r="AD6" s="2"/>
      <c r="AE6" s="2"/>
      <c r="AF6" s="2"/>
      <c r="AG6" s="2"/>
      <c r="AH6" s="2"/>
      <c r="AI6" s="26"/>
      <c r="AJ6" s="2"/>
      <c r="AK6" s="2"/>
    </row>
    <row r="7" spans="1:38" ht="51.65" customHeight="1" thickBot="1" x14ac:dyDescent="0.4">
      <c r="A7" s="23"/>
      <c r="B7" s="2"/>
      <c r="C7" s="2"/>
      <c r="D7" s="2"/>
      <c r="E7" s="2"/>
      <c r="F7" s="24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33" t="s">
        <v>12</v>
      </c>
      <c r="V7" s="247" t="s">
        <v>13</v>
      </c>
      <c r="W7" s="243"/>
      <c r="X7" s="34"/>
      <c r="Y7" s="35"/>
      <c r="Z7" s="2"/>
      <c r="AA7" s="2"/>
      <c r="AB7" s="2"/>
      <c r="AC7" s="2"/>
      <c r="AD7" s="2"/>
      <c r="AE7" s="2"/>
      <c r="AF7" s="2"/>
      <c r="AG7" s="2"/>
      <c r="AH7" s="2"/>
      <c r="AI7" s="26"/>
      <c r="AJ7" s="2"/>
      <c r="AK7" s="2"/>
    </row>
    <row r="8" spans="1:38" x14ac:dyDescent="0.35">
      <c r="A8" s="23"/>
      <c r="B8" s="2"/>
      <c r="C8" s="2"/>
      <c r="D8" s="2"/>
      <c r="E8" s="2"/>
      <c r="F8" s="24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36" t="s">
        <v>14</v>
      </c>
      <c r="T8" s="245" t="s">
        <v>123</v>
      </c>
      <c r="U8" s="248">
        <v>150</v>
      </c>
      <c r="V8" s="37">
        <v>120</v>
      </c>
      <c r="W8" s="244"/>
      <c r="X8" s="34"/>
      <c r="Y8" s="35"/>
      <c r="Z8" s="2"/>
      <c r="AA8" s="2"/>
      <c r="AB8" s="2"/>
      <c r="AC8" s="2"/>
      <c r="AD8" s="2"/>
      <c r="AE8" s="2"/>
      <c r="AF8" s="2"/>
      <c r="AG8" s="2"/>
      <c r="AH8" s="2"/>
      <c r="AI8" s="26"/>
      <c r="AJ8" s="2"/>
      <c r="AK8" s="2"/>
    </row>
    <row r="9" spans="1:38" x14ac:dyDescent="0.35">
      <c r="A9" s="23"/>
      <c r="B9" s="2"/>
      <c r="C9" s="2"/>
      <c r="D9" s="2"/>
      <c r="E9" s="2"/>
      <c r="F9" s="24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38" t="s">
        <v>127</v>
      </c>
      <c r="T9" s="246" t="s">
        <v>124</v>
      </c>
      <c r="U9" s="249">
        <v>120</v>
      </c>
      <c r="V9" s="39">
        <v>95</v>
      </c>
      <c r="W9" s="238"/>
      <c r="X9" s="2"/>
      <c r="Y9" s="35"/>
      <c r="Z9" s="2"/>
      <c r="AA9" s="2"/>
      <c r="AB9" s="2"/>
      <c r="AC9" s="2"/>
      <c r="AD9" s="2"/>
      <c r="AE9" s="2"/>
      <c r="AF9" s="2"/>
      <c r="AG9" s="2"/>
      <c r="AH9" s="2"/>
      <c r="AI9" s="26"/>
      <c r="AJ9" s="2"/>
      <c r="AK9" s="2"/>
    </row>
    <row r="10" spans="1:38" x14ac:dyDescent="0.35">
      <c r="A10" s="23"/>
      <c r="B10" s="8" t="s">
        <v>16</v>
      </c>
      <c r="C10" s="2"/>
      <c r="D10" s="2"/>
      <c r="E10" s="2"/>
      <c r="F10" s="24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40"/>
      <c r="Y10" s="41"/>
      <c r="Z10" s="35"/>
      <c r="AA10" s="28"/>
      <c r="AB10" s="2"/>
      <c r="AC10" s="2"/>
      <c r="AD10" s="2"/>
      <c r="AE10" s="2"/>
      <c r="AF10" s="2"/>
      <c r="AG10" s="2"/>
      <c r="AH10" s="2"/>
      <c r="AI10" s="2"/>
      <c r="AJ10" s="26"/>
      <c r="AK10" s="2"/>
      <c r="AL10" s="2"/>
    </row>
    <row r="11" spans="1:38" x14ac:dyDescent="0.35">
      <c r="A11" s="23"/>
      <c r="B11" s="42" t="s">
        <v>17</v>
      </c>
      <c r="C11" s="43"/>
      <c r="D11" s="43"/>
      <c r="E11" s="43"/>
      <c r="F11" s="44"/>
      <c r="G11" s="43"/>
      <c r="H11" s="43" t="s">
        <v>4</v>
      </c>
      <c r="I11" s="43"/>
      <c r="J11" s="43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45"/>
      <c r="Y11" s="45"/>
      <c r="Z11" s="46"/>
      <c r="AA11" s="2"/>
      <c r="AB11" s="2"/>
      <c r="AC11" s="2"/>
      <c r="AD11" s="2"/>
      <c r="AE11" s="2"/>
      <c r="AF11" s="2"/>
      <c r="AG11" s="2"/>
      <c r="AH11" s="2"/>
      <c r="AI11" s="2"/>
      <c r="AJ11" s="26"/>
      <c r="AK11" s="2"/>
      <c r="AL11" s="2"/>
    </row>
    <row r="12" spans="1:38" x14ac:dyDescent="0.35">
      <c r="A12" s="23"/>
      <c r="B12" s="281" t="str">
        <f>IF('1. Summary'!B12="","",'1. Summary'!B12)</f>
        <v/>
      </c>
      <c r="C12" s="281"/>
      <c r="D12" s="281"/>
      <c r="E12" s="281"/>
      <c r="F12" s="281"/>
      <c r="G12" s="43"/>
      <c r="H12" s="281" t="str">
        <f>IF('1. Summary'!B18="","",'1. Summary'!B18)</f>
        <v/>
      </c>
      <c r="I12" s="281"/>
      <c r="J12" s="281"/>
      <c r="K12" s="281"/>
      <c r="L12" s="281"/>
      <c r="M12" s="281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6"/>
      <c r="AK12" s="2"/>
      <c r="AL12" s="2"/>
    </row>
    <row r="13" spans="1:38" x14ac:dyDescent="0.35">
      <c r="A13" s="23"/>
      <c r="B13" s="43" t="s">
        <v>3</v>
      </c>
      <c r="C13" s="43"/>
      <c r="D13" s="43"/>
      <c r="E13" s="43"/>
      <c r="F13" s="44"/>
      <c r="G13" s="43"/>
      <c r="H13" s="43" t="s">
        <v>5</v>
      </c>
      <c r="I13" s="43"/>
      <c r="J13" s="43"/>
      <c r="K13" s="2"/>
      <c r="L13" s="2"/>
      <c r="M13" s="2"/>
      <c r="N13" s="2"/>
      <c r="O13" s="2"/>
      <c r="P13" s="2"/>
      <c r="Q13" s="2"/>
      <c r="R13" s="2"/>
      <c r="S13" s="2"/>
      <c r="T13" s="47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6"/>
      <c r="AK13" s="2"/>
      <c r="AL13" s="2"/>
    </row>
    <row r="14" spans="1:38" x14ac:dyDescent="0.35">
      <c r="A14" s="23"/>
      <c r="B14" s="281" t="str">
        <f>IF('1. Summary'!B15="","",'1. Summary'!B15)</f>
        <v/>
      </c>
      <c r="C14" s="281"/>
      <c r="D14" s="281"/>
      <c r="E14" s="281"/>
      <c r="F14" s="281"/>
      <c r="G14" s="2"/>
      <c r="H14" s="281" t="str">
        <f>IF('1. Summary'!B21="","",'1. Summary'!B21)</f>
        <v/>
      </c>
      <c r="I14" s="281"/>
      <c r="J14" s="281"/>
      <c r="K14" s="281"/>
      <c r="L14" s="281"/>
      <c r="M14" s="281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6"/>
      <c r="AK14" s="2"/>
      <c r="AL14" s="2"/>
    </row>
    <row r="15" spans="1:38" x14ac:dyDescent="0.35">
      <c r="A15" s="23"/>
      <c r="B15" s="2"/>
      <c r="C15" s="2"/>
      <c r="D15" s="2"/>
      <c r="E15" s="2"/>
      <c r="F15" s="24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6"/>
      <c r="AK15" s="2"/>
      <c r="AL15" s="2"/>
    </row>
    <row r="16" spans="1:38" x14ac:dyDescent="0.35">
      <c r="A16" s="23"/>
      <c r="B16" s="2"/>
      <c r="C16" s="2"/>
      <c r="D16" s="2"/>
      <c r="E16" s="2"/>
      <c r="F16" s="24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6"/>
      <c r="AK16" s="2"/>
      <c r="AL16" s="2"/>
    </row>
    <row r="17" spans="1:37" ht="15" customHeight="1" x14ac:dyDescent="0.35">
      <c r="A17" s="23"/>
      <c r="B17" s="282" t="s">
        <v>18</v>
      </c>
      <c r="C17" s="283" t="s">
        <v>19</v>
      </c>
      <c r="D17" s="284" t="s">
        <v>20</v>
      </c>
      <c r="E17" s="284" t="s">
        <v>21</v>
      </c>
      <c r="F17" s="285" t="s">
        <v>22</v>
      </c>
      <c r="G17" s="286" t="s">
        <v>23</v>
      </c>
      <c r="H17" s="286"/>
      <c r="I17" s="286"/>
      <c r="J17" s="286"/>
      <c r="K17" s="286"/>
      <c r="L17" s="286"/>
      <c r="M17" s="286"/>
      <c r="N17" s="286"/>
      <c r="O17" s="286"/>
      <c r="P17" s="286"/>
      <c r="Q17" s="273" t="s">
        <v>24</v>
      </c>
      <c r="R17" s="274" t="s">
        <v>25</v>
      </c>
      <c r="S17" s="274"/>
      <c r="T17" s="274"/>
      <c r="U17" s="274"/>
      <c r="V17" s="274"/>
      <c r="W17" s="274"/>
      <c r="X17" s="274"/>
      <c r="Y17" s="274"/>
      <c r="Z17" s="275" t="s">
        <v>26</v>
      </c>
      <c r="AA17" s="2"/>
      <c r="AB17" s="2"/>
      <c r="AC17" s="2"/>
      <c r="AD17" s="2"/>
      <c r="AE17" s="2"/>
      <c r="AF17" s="2"/>
      <c r="AG17" s="2"/>
      <c r="AH17" s="2"/>
      <c r="AI17" s="2"/>
      <c r="AJ17" s="26"/>
      <c r="AK17" s="2"/>
    </row>
    <row r="18" spans="1:37" x14ac:dyDescent="0.35">
      <c r="A18" s="23"/>
      <c r="B18" s="282"/>
      <c r="C18" s="283"/>
      <c r="D18" s="284"/>
      <c r="E18" s="284"/>
      <c r="F18" s="285"/>
      <c r="G18" s="286"/>
      <c r="H18" s="286"/>
      <c r="I18" s="286"/>
      <c r="J18" s="286"/>
      <c r="K18" s="286"/>
      <c r="L18" s="286"/>
      <c r="M18" s="286"/>
      <c r="N18" s="286"/>
      <c r="O18" s="286"/>
      <c r="P18" s="286"/>
      <c r="Q18" s="273"/>
      <c r="R18" s="274"/>
      <c r="S18" s="274"/>
      <c r="T18" s="274"/>
      <c r="U18" s="274"/>
      <c r="V18" s="274"/>
      <c r="W18" s="274"/>
      <c r="X18" s="274"/>
      <c r="Y18" s="274"/>
      <c r="Z18" s="275"/>
      <c r="AA18" s="2"/>
      <c r="AB18" s="2"/>
      <c r="AC18" s="2"/>
      <c r="AD18" s="2"/>
      <c r="AE18" s="2"/>
      <c r="AF18" s="2"/>
      <c r="AG18" s="2"/>
      <c r="AH18" s="2"/>
      <c r="AI18" s="2"/>
      <c r="AJ18" s="26"/>
      <c r="AK18" s="2"/>
    </row>
    <row r="19" spans="1:37" ht="30.75" customHeight="1" x14ac:dyDescent="0.35">
      <c r="A19" s="23"/>
      <c r="B19" s="282"/>
      <c r="C19" s="283"/>
      <c r="D19" s="284"/>
      <c r="E19" s="284"/>
      <c r="F19" s="285"/>
      <c r="G19" s="276" t="s">
        <v>27</v>
      </c>
      <c r="H19" s="276"/>
      <c r="I19" s="276"/>
      <c r="J19" s="276"/>
      <c r="K19" s="276"/>
      <c r="L19" s="277" t="s">
        <v>28</v>
      </c>
      <c r="M19" s="277"/>
      <c r="N19" s="277"/>
      <c r="O19" s="277"/>
      <c r="P19" s="277"/>
      <c r="Q19" s="273"/>
      <c r="R19" s="278" t="s">
        <v>29</v>
      </c>
      <c r="S19" s="279" t="s">
        <v>30</v>
      </c>
      <c r="T19" s="279"/>
      <c r="U19" s="279"/>
      <c r="V19" s="279"/>
      <c r="W19" s="279"/>
      <c r="X19" s="279"/>
      <c r="Y19" s="280" t="s">
        <v>128</v>
      </c>
      <c r="Z19" s="275"/>
      <c r="AA19" s="2"/>
      <c r="AB19" s="2"/>
      <c r="AC19" s="2"/>
      <c r="AD19" s="2"/>
      <c r="AE19" s="2"/>
      <c r="AF19" s="2"/>
      <c r="AG19" s="2"/>
      <c r="AH19" s="2"/>
      <c r="AI19" s="2"/>
      <c r="AJ19" s="26"/>
      <c r="AK19" s="2"/>
    </row>
    <row r="20" spans="1:37" x14ac:dyDescent="0.35">
      <c r="A20" s="23"/>
      <c r="B20" s="282"/>
      <c r="C20" s="283"/>
      <c r="D20" s="284"/>
      <c r="E20" s="284"/>
      <c r="F20" s="285"/>
      <c r="G20" s="48" t="s">
        <v>31</v>
      </c>
      <c r="H20" s="49" t="s">
        <v>32</v>
      </c>
      <c r="I20" s="49" t="s">
        <v>33</v>
      </c>
      <c r="J20" s="50" t="s">
        <v>34</v>
      </c>
      <c r="K20" s="50" t="s">
        <v>35</v>
      </c>
      <c r="L20" s="48" t="s">
        <v>31</v>
      </c>
      <c r="M20" s="49" t="s">
        <v>32</v>
      </c>
      <c r="N20" s="49" t="s">
        <v>33</v>
      </c>
      <c r="O20" s="50" t="s">
        <v>34</v>
      </c>
      <c r="P20" s="51" t="s">
        <v>35</v>
      </c>
      <c r="Q20" s="273"/>
      <c r="R20" s="278"/>
      <c r="S20" s="52">
        <v>46107</v>
      </c>
      <c r="T20" s="53">
        <v>46108</v>
      </c>
      <c r="U20" s="53">
        <v>46109</v>
      </c>
      <c r="V20" s="53">
        <v>46110</v>
      </c>
      <c r="W20" s="239">
        <v>46111</v>
      </c>
      <c r="X20" s="54">
        <v>46112</v>
      </c>
      <c r="Y20" s="280"/>
      <c r="Z20" s="275"/>
      <c r="AA20" s="2"/>
      <c r="AB20" s="2"/>
      <c r="AC20" s="2"/>
      <c r="AD20" s="2"/>
      <c r="AE20" s="2"/>
      <c r="AF20" s="2"/>
      <c r="AG20" s="2"/>
      <c r="AH20" s="2"/>
      <c r="AI20" s="2" t="s">
        <v>36</v>
      </c>
      <c r="AJ20" s="26"/>
      <c r="AK20" s="2"/>
    </row>
    <row r="21" spans="1:37" x14ac:dyDescent="0.35">
      <c r="A21" s="23"/>
      <c r="B21" s="55" t="s">
        <v>37</v>
      </c>
      <c r="C21" s="56" t="s">
        <v>38</v>
      </c>
      <c r="D21" s="57" t="s">
        <v>39</v>
      </c>
      <c r="E21" s="58" t="s">
        <v>40</v>
      </c>
      <c r="F21" s="59" t="s">
        <v>41</v>
      </c>
      <c r="G21" s="60">
        <v>45708</v>
      </c>
      <c r="H21" s="61">
        <v>0.625</v>
      </c>
      <c r="I21" s="57" t="s">
        <v>42</v>
      </c>
      <c r="J21" s="62" t="s">
        <v>43</v>
      </c>
      <c r="K21" s="62" t="s">
        <v>44</v>
      </c>
      <c r="L21" s="60">
        <v>45712</v>
      </c>
      <c r="M21" s="61">
        <v>0.29166666666666702</v>
      </c>
      <c r="N21" s="57" t="s">
        <v>43</v>
      </c>
      <c r="O21" s="62" t="s">
        <v>42</v>
      </c>
      <c r="P21" s="63" t="s">
        <v>45</v>
      </c>
      <c r="Q21" s="64" t="s">
        <v>46</v>
      </c>
      <c r="R21" s="65" t="s">
        <v>123</v>
      </c>
      <c r="S21" s="66" t="s">
        <v>13</v>
      </c>
      <c r="T21" s="67" t="s">
        <v>13</v>
      </c>
      <c r="U21" s="67"/>
      <c r="V21" s="67"/>
      <c r="W21" s="240"/>
      <c r="X21" s="68" t="s">
        <v>13</v>
      </c>
      <c r="Y21" s="69" t="str">
        <f>IF(OR(LEFT(F21)="+",LEFT(F21)="-"),60,"")</f>
        <v/>
      </c>
      <c r="Z21" s="70">
        <f t="shared" ref="Z21:Z47" si="0">IFERROR(SUM(AB21:AI21),"choose hotel")</f>
        <v>360</v>
      </c>
      <c r="AA21" s="2"/>
      <c r="AB21" s="71">
        <f>IF(S21="Single",VLOOKUP($R21,$T$8:$V$9,2,FALSE()),0)+IF(S21="Twin",VLOOKUP($R21,$T$8:$V$9,3,FALSE()),0)+IF(S21="Triple",VLOOKUP($R21,$T$8:$V$9,4,FALSE()),0)</f>
        <v>120</v>
      </c>
      <c r="AC21" s="71">
        <f t="shared" ref="AC21:AG36" si="1">IF(T21="Single",VLOOKUP($R21,$T$8:$V$9,2,FALSE()),0)+IF(T21="Twin",VLOOKUP($R21,$T$8:$V$9,3,FALSE()),0)+IF(T21="Triple",VLOOKUP($R21,$T$8:$V$9,4,FALSE()),0)</f>
        <v>120</v>
      </c>
      <c r="AD21" s="71">
        <f t="shared" si="1"/>
        <v>0</v>
      </c>
      <c r="AE21" s="71">
        <f t="shared" si="1"/>
        <v>0</v>
      </c>
      <c r="AF21" s="71">
        <f t="shared" si="1"/>
        <v>0</v>
      </c>
      <c r="AG21" s="71">
        <f t="shared" si="1"/>
        <v>120</v>
      </c>
      <c r="AH21" s="71" t="str">
        <f t="shared" ref="AH21:AH47" si="2">Y21</f>
        <v/>
      </c>
      <c r="AI21" s="2">
        <f t="shared" ref="AI21:AI47" si="3">IF(Q21="Yes",$U$12,0)</f>
        <v>0</v>
      </c>
      <c r="AJ21" s="26"/>
      <c r="AK21" s="2"/>
    </row>
    <row r="22" spans="1:37" x14ac:dyDescent="0.35">
      <c r="A22" s="23"/>
      <c r="B22" s="72" t="s">
        <v>47</v>
      </c>
      <c r="C22" s="73" t="s">
        <v>48</v>
      </c>
      <c r="D22" s="74" t="s">
        <v>49</v>
      </c>
      <c r="E22" s="75" t="s">
        <v>50</v>
      </c>
      <c r="F22" s="76" t="s">
        <v>51</v>
      </c>
      <c r="G22" s="77">
        <v>45708</v>
      </c>
      <c r="H22" s="78">
        <v>0.52083333333333304</v>
      </c>
      <c r="I22" s="74" t="s">
        <v>52</v>
      </c>
      <c r="J22" s="79" t="s">
        <v>53</v>
      </c>
      <c r="K22" s="79" t="s">
        <v>54</v>
      </c>
      <c r="L22" s="77">
        <v>45712</v>
      </c>
      <c r="M22" s="78">
        <v>0.8125</v>
      </c>
      <c r="N22" s="74" t="s">
        <v>53</v>
      </c>
      <c r="O22" s="79" t="s">
        <v>52</v>
      </c>
      <c r="P22" s="80" t="s">
        <v>55</v>
      </c>
      <c r="Q22" s="81" t="s">
        <v>56</v>
      </c>
      <c r="R22" s="82" t="s">
        <v>124</v>
      </c>
      <c r="S22" s="83"/>
      <c r="T22" s="84" t="s">
        <v>12</v>
      </c>
      <c r="U22" s="84"/>
      <c r="V22" s="84"/>
      <c r="W22" s="241"/>
      <c r="X22" s="85" t="s">
        <v>12</v>
      </c>
      <c r="Y22" s="86">
        <v>40</v>
      </c>
      <c r="Z22" s="87">
        <f t="shared" si="0"/>
        <v>280</v>
      </c>
      <c r="AA22" s="2"/>
      <c r="AB22" s="71">
        <f t="shared" ref="AB22:AB46" si="4">IF(S22="Single",VLOOKUP($R22,$T$8:$V$9,2,FALSE()),0)+IF(S22="Twin",VLOOKUP($R22,$T$8:$V$9,3,FALSE()),0)+IF(S22="Triple",VLOOKUP($R22,$T$8:$V$9,4,FALSE()),0)</f>
        <v>0</v>
      </c>
      <c r="AC22" s="71">
        <f t="shared" si="1"/>
        <v>120</v>
      </c>
      <c r="AD22" s="71">
        <f t="shared" si="1"/>
        <v>0</v>
      </c>
      <c r="AE22" s="71">
        <f t="shared" si="1"/>
        <v>0</v>
      </c>
      <c r="AF22" s="71">
        <f t="shared" si="1"/>
        <v>0</v>
      </c>
      <c r="AG22" s="71">
        <f t="shared" si="1"/>
        <v>120</v>
      </c>
      <c r="AH22" s="71">
        <f t="shared" si="2"/>
        <v>40</v>
      </c>
      <c r="AI22" s="2">
        <f t="shared" si="3"/>
        <v>0</v>
      </c>
      <c r="AJ22" s="26"/>
      <c r="AK22" s="2"/>
    </row>
    <row r="23" spans="1:37" x14ac:dyDescent="0.35">
      <c r="A23" s="23"/>
      <c r="B23" s="88">
        <v>1</v>
      </c>
      <c r="C23" s="89"/>
      <c r="D23" s="90"/>
      <c r="E23" s="91"/>
      <c r="F23" s="92"/>
      <c r="G23" s="93"/>
      <c r="H23" s="90"/>
      <c r="I23" s="90"/>
      <c r="J23" s="94"/>
      <c r="K23" s="95"/>
      <c r="L23" s="93"/>
      <c r="M23" s="90"/>
      <c r="N23" s="90"/>
      <c r="O23" s="94"/>
      <c r="P23" s="94"/>
      <c r="Q23" s="96"/>
      <c r="R23" s="97"/>
      <c r="S23" s="98"/>
      <c r="T23" s="99"/>
      <c r="U23" s="99"/>
      <c r="V23" s="99"/>
      <c r="W23" s="100"/>
      <c r="X23" s="100"/>
      <c r="Y23" s="101" t="str">
        <f>IF(LEFT(F23)=" ",40,"")</f>
        <v/>
      </c>
      <c r="Z23" s="102">
        <f t="shared" si="0"/>
        <v>0</v>
      </c>
      <c r="AA23" s="2"/>
      <c r="AB23" s="71">
        <f t="shared" si="4"/>
        <v>0</v>
      </c>
      <c r="AC23" s="71">
        <f t="shared" si="1"/>
        <v>0</v>
      </c>
      <c r="AD23" s="71">
        <f t="shared" si="1"/>
        <v>0</v>
      </c>
      <c r="AE23" s="71">
        <f t="shared" si="1"/>
        <v>0</v>
      </c>
      <c r="AF23" s="71">
        <f t="shared" si="1"/>
        <v>0</v>
      </c>
      <c r="AG23" s="71">
        <f t="shared" si="1"/>
        <v>0</v>
      </c>
      <c r="AH23" s="71" t="str">
        <f t="shared" si="2"/>
        <v/>
      </c>
      <c r="AI23" s="2">
        <f t="shared" si="3"/>
        <v>0</v>
      </c>
      <c r="AJ23" s="26"/>
      <c r="AK23" s="2"/>
    </row>
    <row r="24" spans="1:37" x14ac:dyDescent="0.35">
      <c r="A24" s="23"/>
      <c r="B24" s="103">
        <v>2</v>
      </c>
      <c r="C24" s="104"/>
      <c r="D24" s="105"/>
      <c r="E24" s="106"/>
      <c r="F24" s="107"/>
      <c r="G24" s="108"/>
      <c r="H24" s="105"/>
      <c r="I24" s="105"/>
      <c r="J24" s="109"/>
      <c r="K24" s="110"/>
      <c r="L24" s="108"/>
      <c r="M24" s="105"/>
      <c r="N24" s="105"/>
      <c r="O24" s="109"/>
      <c r="P24" s="109"/>
      <c r="Q24" s="111"/>
      <c r="R24" s="112"/>
      <c r="S24" s="113"/>
      <c r="T24" s="114"/>
      <c r="U24" s="114"/>
      <c r="V24" s="114"/>
      <c r="W24" s="115"/>
      <c r="X24" s="115"/>
      <c r="Y24" s="116" t="str">
        <f t="shared" ref="Y24:Y47" si="5">IF(LEFT(F24)=" ",40,"")</f>
        <v/>
      </c>
      <c r="Z24" s="117">
        <f t="shared" si="0"/>
        <v>0</v>
      </c>
      <c r="AA24" s="2"/>
      <c r="AB24" s="71">
        <f t="shared" si="4"/>
        <v>0</v>
      </c>
      <c r="AC24" s="71">
        <f t="shared" si="1"/>
        <v>0</v>
      </c>
      <c r="AD24" s="71">
        <f t="shared" si="1"/>
        <v>0</v>
      </c>
      <c r="AE24" s="71">
        <f t="shared" si="1"/>
        <v>0</v>
      </c>
      <c r="AF24" s="71">
        <f t="shared" si="1"/>
        <v>0</v>
      </c>
      <c r="AG24" s="71">
        <f t="shared" si="1"/>
        <v>0</v>
      </c>
      <c r="AH24" s="71" t="str">
        <f t="shared" si="2"/>
        <v/>
      </c>
      <c r="AI24" s="2">
        <f t="shared" si="3"/>
        <v>0</v>
      </c>
      <c r="AJ24" s="26"/>
      <c r="AK24" s="2"/>
    </row>
    <row r="25" spans="1:37" x14ac:dyDescent="0.35">
      <c r="A25" s="23"/>
      <c r="B25" s="88">
        <v>3</v>
      </c>
      <c r="C25" s="104"/>
      <c r="D25" s="105"/>
      <c r="E25" s="106"/>
      <c r="F25" s="107"/>
      <c r="G25" s="108"/>
      <c r="H25" s="105"/>
      <c r="I25" s="105"/>
      <c r="J25" s="109"/>
      <c r="K25" s="110"/>
      <c r="L25" s="108"/>
      <c r="M25" s="105"/>
      <c r="N25" s="105"/>
      <c r="O25" s="109"/>
      <c r="P25" s="109"/>
      <c r="Q25" s="111"/>
      <c r="R25" s="112"/>
      <c r="S25" s="113"/>
      <c r="T25" s="114"/>
      <c r="U25" s="114"/>
      <c r="V25" s="114"/>
      <c r="W25" s="115"/>
      <c r="X25" s="115"/>
      <c r="Y25" s="116" t="str">
        <f t="shared" si="5"/>
        <v/>
      </c>
      <c r="Z25" s="117">
        <f t="shared" si="0"/>
        <v>0</v>
      </c>
      <c r="AA25" s="2"/>
      <c r="AB25" s="71">
        <f t="shared" si="4"/>
        <v>0</v>
      </c>
      <c r="AC25" s="71">
        <f t="shared" si="1"/>
        <v>0</v>
      </c>
      <c r="AD25" s="71">
        <f t="shared" si="1"/>
        <v>0</v>
      </c>
      <c r="AE25" s="71">
        <f t="shared" si="1"/>
        <v>0</v>
      </c>
      <c r="AF25" s="71">
        <f t="shared" si="1"/>
        <v>0</v>
      </c>
      <c r="AG25" s="71">
        <f t="shared" si="1"/>
        <v>0</v>
      </c>
      <c r="AH25" s="71" t="str">
        <f t="shared" si="2"/>
        <v/>
      </c>
      <c r="AI25" s="2">
        <f t="shared" si="3"/>
        <v>0</v>
      </c>
      <c r="AJ25" s="26"/>
      <c r="AK25" s="2"/>
    </row>
    <row r="26" spans="1:37" x14ac:dyDescent="0.35">
      <c r="A26" s="23"/>
      <c r="B26" s="103">
        <v>4</v>
      </c>
      <c r="C26" s="104"/>
      <c r="D26" s="105"/>
      <c r="E26" s="106"/>
      <c r="F26" s="107"/>
      <c r="G26" s="108"/>
      <c r="H26" s="105"/>
      <c r="I26" s="105"/>
      <c r="J26" s="109"/>
      <c r="K26" s="110"/>
      <c r="L26" s="108"/>
      <c r="M26" s="105"/>
      <c r="N26" s="105"/>
      <c r="O26" s="109"/>
      <c r="P26" s="109"/>
      <c r="Q26" s="111"/>
      <c r="R26" s="112"/>
      <c r="S26" s="113"/>
      <c r="T26" s="114"/>
      <c r="U26" s="114"/>
      <c r="V26" s="114"/>
      <c r="W26" s="115"/>
      <c r="X26" s="115"/>
      <c r="Y26" s="116" t="str">
        <f t="shared" si="5"/>
        <v/>
      </c>
      <c r="Z26" s="117">
        <f t="shared" si="0"/>
        <v>0</v>
      </c>
      <c r="AA26" s="2"/>
      <c r="AB26" s="71">
        <f t="shared" si="4"/>
        <v>0</v>
      </c>
      <c r="AC26" s="71">
        <f t="shared" si="1"/>
        <v>0</v>
      </c>
      <c r="AD26" s="71">
        <f t="shared" si="1"/>
        <v>0</v>
      </c>
      <c r="AE26" s="71">
        <f t="shared" si="1"/>
        <v>0</v>
      </c>
      <c r="AF26" s="71">
        <f t="shared" si="1"/>
        <v>0</v>
      </c>
      <c r="AG26" s="71">
        <f t="shared" si="1"/>
        <v>0</v>
      </c>
      <c r="AH26" s="71" t="str">
        <f t="shared" si="2"/>
        <v/>
      </c>
      <c r="AI26" s="2">
        <f t="shared" si="3"/>
        <v>0</v>
      </c>
      <c r="AJ26" s="26"/>
      <c r="AK26" s="2"/>
    </row>
    <row r="27" spans="1:37" x14ac:dyDescent="0.35">
      <c r="A27" s="23"/>
      <c r="B27" s="88">
        <v>5</v>
      </c>
      <c r="C27" s="104"/>
      <c r="D27" s="105"/>
      <c r="E27" s="106"/>
      <c r="F27" s="107"/>
      <c r="G27" s="108"/>
      <c r="H27" s="105"/>
      <c r="I27" s="105"/>
      <c r="J27" s="109"/>
      <c r="K27" s="110"/>
      <c r="L27" s="108"/>
      <c r="M27" s="105"/>
      <c r="N27" s="105"/>
      <c r="O27" s="109"/>
      <c r="P27" s="109"/>
      <c r="Q27" s="111"/>
      <c r="R27" s="112"/>
      <c r="S27" s="113"/>
      <c r="T27" s="114"/>
      <c r="U27" s="114"/>
      <c r="V27" s="114"/>
      <c r="W27" s="115"/>
      <c r="X27" s="115"/>
      <c r="Y27" s="116" t="str">
        <f t="shared" si="5"/>
        <v/>
      </c>
      <c r="Z27" s="117">
        <f t="shared" si="0"/>
        <v>0</v>
      </c>
      <c r="AA27" s="2"/>
      <c r="AB27" s="71">
        <f t="shared" si="4"/>
        <v>0</v>
      </c>
      <c r="AC27" s="71">
        <f t="shared" si="1"/>
        <v>0</v>
      </c>
      <c r="AD27" s="71">
        <f t="shared" si="1"/>
        <v>0</v>
      </c>
      <c r="AE27" s="71">
        <f t="shared" si="1"/>
        <v>0</v>
      </c>
      <c r="AF27" s="71">
        <f t="shared" si="1"/>
        <v>0</v>
      </c>
      <c r="AG27" s="71">
        <f t="shared" si="1"/>
        <v>0</v>
      </c>
      <c r="AH27" s="71" t="str">
        <f t="shared" si="2"/>
        <v/>
      </c>
      <c r="AI27" s="2">
        <f t="shared" si="3"/>
        <v>0</v>
      </c>
      <c r="AJ27" s="26"/>
      <c r="AK27" s="2"/>
    </row>
    <row r="28" spans="1:37" x14ac:dyDescent="0.35">
      <c r="A28" s="23"/>
      <c r="B28" s="103">
        <v>6</v>
      </c>
      <c r="C28" s="104"/>
      <c r="D28" s="105"/>
      <c r="E28" s="106"/>
      <c r="F28" s="107"/>
      <c r="G28" s="108"/>
      <c r="H28" s="105"/>
      <c r="I28" s="105"/>
      <c r="J28" s="109"/>
      <c r="K28" s="110"/>
      <c r="L28" s="108"/>
      <c r="M28" s="105"/>
      <c r="N28" s="105"/>
      <c r="O28" s="109"/>
      <c r="P28" s="109"/>
      <c r="Q28" s="111"/>
      <c r="R28" s="112"/>
      <c r="S28" s="113"/>
      <c r="T28" s="114"/>
      <c r="U28" s="114"/>
      <c r="V28" s="114"/>
      <c r="W28" s="115"/>
      <c r="X28" s="115"/>
      <c r="Y28" s="116" t="str">
        <f t="shared" si="5"/>
        <v/>
      </c>
      <c r="Z28" s="117">
        <f t="shared" si="0"/>
        <v>0</v>
      </c>
      <c r="AA28" s="2"/>
      <c r="AB28" s="71">
        <f t="shared" si="4"/>
        <v>0</v>
      </c>
      <c r="AC28" s="71">
        <f t="shared" si="1"/>
        <v>0</v>
      </c>
      <c r="AD28" s="71">
        <f t="shared" si="1"/>
        <v>0</v>
      </c>
      <c r="AE28" s="71">
        <f t="shared" si="1"/>
        <v>0</v>
      </c>
      <c r="AF28" s="71">
        <f t="shared" si="1"/>
        <v>0</v>
      </c>
      <c r="AG28" s="71">
        <f t="shared" si="1"/>
        <v>0</v>
      </c>
      <c r="AH28" s="71" t="str">
        <f t="shared" si="2"/>
        <v/>
      </c>
      <c r="AI28" s="2">
        <f t="shared" si="3"/>
        <v>0</v>
      </c>
      <c r="AJ28" s="26"/>
      <c r="AK28" s="2"/>
    </row>
    <row r="29" spans="1:37" x14ac:dyDescent="0.35">
      <c r="A29" s="23"/>
      <c r="B29" s="88">
        <v>7</v>
      </c>
      <c r="C29" s="104"/>
      <c r="D29" s="105"/>
      <c r="E29" s="106"/>
      <c r="F29" s="107"/>
      <c r="G29" s="108"/>
      <c r="H29" s="105"/>
      <c r="I29" s="105"/>
      <c r="J29" s="109"/>
      <c r="K29" s="110"/>
      <c r="L29" s="108"/>
      <c r="M29" s="105"/>
      <c r="N29" s="105"/>
      <c r="O29" s="109"/>
      <c r="P29" s="109"/>
      <c r="Q29" s="111"/>
      <c r="R29" s="112"/>
      <c r="S29" s="113"/>
      <c r="T29" s="114"/>
      <c r="U29" s="114"/>
      <c r="V29" s="114"/>
      <c r="W29" s="115"/>
      <c r="X29" s="115"/>
      <c r="Y29" s="116" t="str">
        <f t="shared" si="5"/>
        <v/>
      </c>
      <c r="Z29" s="117">
        <f t="shared" si="0"/>
        <v>0</v>
      </c>
      <c r="AA29" s="2"/>
      <c r="AB29" s="71">
        <f t="shared" si="4"/>
        <v>0</v>
      </c>
      <c r="AC29" s="71">
        <f t="shared" si="1"/>
        <v>0</v>
      </c>
      <c r="AD29" s="71">
        <f t="shared" si="1"/>
        <v>0</v>
      </c>
      <c r="AE29" s="71">
        <f t="shared" si="1"/>
        <v>0</v>
      </c>
      <c r="AF29" s="71">
        <f t="shared" si="1"/>
        <v>0</v>
      </c>
      <c r="AG29" s="71">
        <f t="shared" si="1"/>
        <v>0</v>
      </c>
      <c r="AH29" s="71" t="str">
        <f t="shared" si="2"/>
        <v/>
      </c>
      <c r="AI29" s="2">
        <f t="shared" si="3"/>
        <v>0</v>
      </c>
      <c r="AJ29" s="26"/>
      <c r="AK29" s="2"/>
    </row>
    <row r="30" spans="1:37" x14ac:dyDescent="0.35">
      <c r="A30" s="23"/>
      <c r="B30" s="103">
        <v>8</v>
      </c>
      <c r="C30" s="104"/>
      <c r="D30" s="105"/>
      <c r="E30" s="106"/>
      <c r="F30" s="107"/>
      <c r="G30" s="108"/>
      <c r="H30" s="105"/>
      <c r="I30" s="105"/>
      <c r="J30" s="109"/>
      <c r="K30" s="110"/>
      <c r="L30" s="108"/>
      <c r="M30" s="105"/>
      <c r="N30" s="105"/>
      <c r="O30" s="109"/>
      <c r="P30" s="109"/>
      <c r="Q30" s="111"/>
      <c r="R30" s="112"/>
      <c r="S30" s="113"/>
      <c r="T30" s="114"/>
      <c r="U30" s="114"/>
      <c r="V30" s="114"/>
      <c r="W30" s="115"/>
      <c r="X30" s="115"/>
      <c r="Y30" s="116" t="str">
        <f t="shared" si="5"/>
        <v/>
      </c>
      <c r="Z30" s="117">
        <f t="shared" si="0"/>
        <v>0</v>
      </c>
      <c r="AA30" s="2"/>
      <c r="AB30" s="71">
        <f t="shared" si="4"/>
        <v>0</v>
      </c>
      <c r="AC30" s="71">
        <f t="shared" si="1"/>
        <v>0</v>
      </c>
      <c r="AD30" s="71">
        <f t="shared" si="1"/>
        <v>0</v>
      </c>
      <c r="AE30" s="71">
        <f t="shared" si="1"/>
        <v>0</v>
      </c>
      <c r="AF30" s="71">
        <f t="shared" si="1"/>
        <v>0</v>
      </c>
      <c r="AG30" s="71">
        <f t="shared" si="1"/>
        <v>0</v>
      </c>
      <c r="AH30" s="71" t="str">
        <f t="shared" si="2"/>
        <v/>
      </c>
      <c r="AI30" s="2">
        <f t="shared" si="3"/>
        <v>0</v>
      </c>
      <c r="AJ30" s="26"/>
      <c r="AK30" s="2"/>
    </row>
    <row r="31" spans="1:37" x14ac:dyDescent="0.35">
      <c r="A31" s="23"/>
      <c r="B31" s="88">
        <v>9</v>
      </c>
      <c r="C31" s="104"/>
      <c r="D31" s="105"/>
      <c r="E31" s="106"/>
      <c r="F31" s="107"/>
      <c r="G31" s="108"/>
      <c r="H31" s="105"/>
      <c r="I31" s="105"/>
      <c r="J31" s="109"/>
      <c r="K31" s="110"/>
      <c r="L31" s="108"/>
      <c r="M31" s="105"/>
      <c r="N31" s="105"/>
      <c r="O31" s="109"/>
      <c r="P31" s="109"/>
      <c r="Q31" s="111"/>
      <c r="R31" s="112"/>
      <c r="S31" s="113"/>
      <c r="T31" s="114"/>
      <c r="U31" s="114"/>
      <c r="V31" s="114"/>
      <c r="W31" s="115"/>
      <c r="X31" s="115"/>
      <c r="Y31" s="116" t="str">
        <f t="shared" si="5"/>
        <v/>
      </c>
      <c r="Z31" s="117">
        <f t="shared" si="0"/>
        <v>0</v>
      </c>
      <c r="AA31" s="2"/>
      <c r="AB31" s="71">
        <f t="shared" si="4"/>
        <v>0</v>
      </c>
      <c r="AC31" s="71">
        <f t="shared" si="1"/>
        <v>0</v>
      </c>
      <c r="AD31" s="71">
        <f t="shared" si="1"/>
        <v>0</v>
      </c>
      <c r="AE31" s="71">
        <f t="shared" si="1"/>
        <v>0</v>
      </c>
      <c r="AF31" s="71">
        <f t="shared" si="1"/>
        <v>0</v>
      </c>
      <c r="AG31" s="71">
        <f t="shared" si="1"/>
        <v>0</v>
      </c>
      <c r="AH31" s="71" t="str">
        <f t="shared" si="2"/>
        <v/>
      </c>
      <c r="AI31" s="2">
        <f t="shared" si="3"/>
        <v>0</v>
      </c>
      <c r="AJ31" s="26"/>
      <c r="AK31" s="2"/>
    </row>
    <row r="32" spans="1:37" x14ac:dyDescent="0.35">
      <c r="A32" s="23"/>
      <c r="B32" s="103">
        <v>10</v>
      </c>
      <c r="C32" s="104"/>
      <c r="D32" s="105"/>
      <c r="E32" s="106"/>
      <c r="F32" s="107"/>
      <c r="G32" s="108"/>
      <c r="H32" s="105"/>
      <c r="I32" s="105"/>
      <c r="J32" s="109"/>
      <c r="K32" s="110"/>
      <c r="L32" s="108"/>
      <c r="M32" s="105"/>
      <c r="N32" s="105"/>
      <c r="O32" s="109"/>
      <c r="P32" s="109"/>
      <c r="Q32" s="111"/>
      <c r="R32" s="112"/>
      <c r="S32" s="113"/>
      <c r="T32" s="114"/>
      <c r="U32" s="114"/>
      <c r="V32" s="114"/>
      <c r="W32" s="115"/>
      <c r="X32" s="115"/>
      <c r="Y32" s="116" t="str">
        <f t="shared" si="5"/>
        <v/>
      </c>
      <c r="Z32" s="117">
        <f t="shared" si="0"/>
        <v>0</v>
      </c>
      <c r="AA32" s="2"/>
      <c r="AB32" s="71">
        <f t="shared" si="4"/>
        <v>0</v>
      </c>
      <c r="AC32" s="71">
        <f t="shared" si="1"/>
        <v>0</v>
      </c>
      <c r="AD32" s="71">
        <f t="shared" si="1"/>
        <v>0</v>
      </c>
      <c r="AE32" s="71">
        <f t="shared" si="1"/>
        <v>0</v>
      </c>
      <c r="AF32" s="71">
        <f t="shared" si="1"/>
        <v>0</v>
      </c>
      <c r="AG32" s="71">
        <f t="shared" si="1"/>
        <v>0</v>
      </c>
      <c r="AH32" s="71" t="str">
        <f t="shared" si="2"/>
        <v/>
      </c>
      <c r="AI32" s="2">
        <f t="shared" si="3"/>
        <v>0</v>
      </c>
      <c r="AJ32" s="26"/>
      <c r="AK32" s="2"/>
    </row>
    <row r="33" spans="1:37" x14ac:dyDescent="0.35">
      <c r="A33" s="23"/>
      <c r="B33" s="88">
        <v>11</v>
      </c>
      <c r="C33" s="104"/>
      <c r="D33" s="105"/>
      <c r="E33" s="106"/>
      <c r="F33" s="107"/>
      <c r="G33" s="108"/>
      <c r="H33" s="105"/>
      <c r="I33" s="105"/>
      <c r="J33" s="109"/>
      <c r="K33" s="110"/>
      <c r="L33" s="108"/>
      <c r="M33" s="105"/>
      <c r="N33" s="105"/>
      <c r="O33" s="109"/>
      <c r="P33" s="109"/>
      <c r="Q33" s="111"/>
      <c r="R33" s="112"/>
      <c r="S33" s="113"/>
      <c r="T33" s="114"/>
      <c r="U33" s="114"/>
      <c r="V33" s="114"/>
      <c r="W33" s="115"/>
      <c r="X33" s="115"/>
      <c r="Y33" s="116" t="str">
        <f t="shared" si="5"/>
        <v/>
      </c>
      <c r="Z33" s="117">
        <f t="shared" si="0"/>
        <v>0</v>
      </c>
      <c r="AA33" s="2"/>
      <c r="AB33" s="71">
        <f t="shared" si="4"/>
        <v>0</v>
      </c>
      <c r="AC33" s="71">
        <f t="shared" si="1"/>
        <v>0</v>
      </c>
      <c r="AD33" s="71">
        <f t="shared" si="1"/>
        <v>0</v>
      </c>
      <c r="AE33" s="71">
        <f t="shared" si="1"/>
        <v>0</v>
      </c>
      <c r="AF33" s="71">
        <f t="shared" si="1"/>
        <v>0</v>
      </c>
      <c r="AG33" s="71">
        <f t="shared" si="1"/>
        <v>0</v>
      </c>
      <c r="AH33" s="71" t="str">
        <f t="shared" si="2"/>
        <v/>
      </c>
      <c r="AI33" s="2">
        <f t="shared" si="3"/>
        <v>0</v>
      </c>
      <c r="AJ33" s="26"/>
      <c r="AK33" s="2"/>
    </row>
    <row r="34" spans="1:37" x14ac:dyDescent="0.35">
      <c r="A34" s="23"/>
      <c r="B34" s="103">
        <v>12</v>
      </c>
      <c r="C34" s="104"/>
      <c r="D34" s="105"/>
      <c r="E34" s="106"/>
      <c r="F34" s="107"/>
      <c r="G34" s="108"/>
      <c r="H34" s="105"/>
      <c r="I34" s="105"/>
      <c r="J34" s="109"/>
      <c r="K34" s="110"/>
      <c r="L34" s="108"/>
      <c r="M34" s="105"/>
      <c r="N34" s="105"/>
      <c r="O34" s="109"/>
      <c r="P34" s="109"/>
      <c r="Q34" s="111"/>
      <c r="R34" s="112"/>
      <c r="S34" s="113"/>
      <c r="T34" s="114"/>
      <c r="U34" s="114"/>
      <c r="V34" s="114"/>
      <c r="W34" s="115"/>
      <c r="X34" s="115"/>
      <c r="Y34" s="116" t="str">
        <f t="shared" si="5"/>
        <v/>
      </c>
      <c r="Z34" s="117">
        <f t="shared" si="0"/>
        <v>0</v>
      </c>
      <c r="AA34" s="2"/>
      <c r="AB34" s="71">
        <f t="shared" si="4"/>
        <v>0</v>
      </c>
      <c r="AC34" s="71">
        <f t="shared" si="1"/>
        <v>0</v>
      </c>
      <c r="AD34" s="71">
        <f t="shared" si="1"/>
        <v>0</v>
      </c>
      <c r="AE34" s="71">
        <f t="shared" si="1"/>
        <v>0</v>
      </c>
      <c r="AF34" s="71">
        <f t="shared" si="1"/>
        <v>0</v>
      </c>
      <c r="AG34" s="71">
        <f t="shared" si="1"/>
        <v>0</v>
      </c>
      <c r="AH34" s="71" t="str">
        <f t="shared" si="2"/>
        <v/>
      </c>
      <c r="AI34" s="2">
        <f t="shared" si="3"/>
        <v>0</v>
      </c>
      <c r="AJ34" s="26"/>
      <c r="AK34" s="2"/>
    </row>
    <row r="35" spans="1:37" x14ac:dyDescent="0.35">
      <c r="A35" s="23"/>
      <c r="B35" s="88">
        <v>13</v>
      </c>
      <c r="C35" s="104"/>
      <c r="D35" s="105"/>
      <c r="E35" s="106"/>
      <c r="F35" s="107"/>
      <c r="G35" s="108"/>
      <c r="H35" s="105"/>
      <c r="I35" s="105"/>
      <c r="J35" s="109"/>
      <c r="K35" s="110"/>
      <c r="L35" s="108"/>
      <c r="M35" s="105"/>
      <c r="N35" s="105"/>
      <c r="O35" s="109"/>
      <c r="P35" s="109"/>
      <c r="Q35" s="111"/>
      <c r="R35" s="112"/>
      <c r="S35" s="113"/>
      <c r="T35" s="114"/>
      <c r="U35" s="114"/>
      <c r="V35" s="114"/>
      <c r="W35" s="115"/>
      <c r="X35" s="115"/>
      <c r="Y35" s="116" t="str">
        <f t="shared" si="5"/>
        <v/>
      </c>
      <c r="Z35" s="117">
        <f t="shared" si="0"/>
        <v>0</v>
      </c>
      <c r="AA35" s="2"/>
      <c r="AB35" s="71">
        <f t="shared" si="4"/>
        <v>0</v>
      </c>
      <c r="AC35" s="71">
        <f t="shared" si="1"/>
        <v>0</v>
      </c>
      <c r="AD35" s="71">
        <f t="shared" si="1"/>
        <v>0</v>
      </c>
      <c r="AE35" s="71">
        <f t="shared" si="1"/>
        <v>0</v>
      </c>
      <c r="AF35" s="71">
        <f t="shared" si="1"/>
        <v>0</v>
      </c>
      <c r="AG35" s="71">
        <f t="shared" si="1"/>
        <v>0</v>
      </c>
      <c r="AH35" s="71" t="str">
        <f t="shared" si="2"/>
        <v/>
      </c>
      <c r="AI35" s="2">
        <f t="shared" si="3"/>
        <v>0</v>
      </c>
      <c r="AJ35" s="26"/>
      <c r="AK35" s="2"/>
    </row>
    <row r="36" spans="1:37" x14ac:dyDescent="0.35">
      <c r="A36" s="23"/>
      <c r="B36" s="103">
        <v>14</v>
      </c>
      <c r="C36" s="104"/>
      <c r="D36" s="105"/>
      <c r="E36" s="106"/>
      <c r="F36" s="107"/>
      <c r="G36" s="108"/>
      <c r="H36" s="105"/>
      <c r="I36" s="105"/>
      <c r="J36" s="109"/>
      <c r="K36" s="110"/>
      <c r="L36" s="108"/>
      <c r="M36" s="105"/>
      <c r="N36" s="105"/>
      <c r="O36" s="109"/>
      <c r="P36" s="109"/>
      <c r="Q36" s="111"/>
      <c r="R36" s="112"/>
      <c r="S36" s="113"/>
      <c r="T36" s="114"/>
      <c r="U36" s="114"/>
      <c r="V36" s="114"/>
      <c r="W36" s="115"/>
      <c r="X36" s="115"/>
      <c r="Y36" s="116" t="str">
        <f t="shared" si="5"/>
        <v/>
      </c>
      <c r="Z36" s="117">
        <f t="shared" si="0"/>
        <v>0</v>
      </c>
      <c r="AA36" s="2"/>
      <c r="AB36" s="71">
        <f t="shared" si="4"/>
        <v>0</v>
      </c>
      <c r="AC36" s="71">
        <f t="shared" si="1"/>
        <v>0</v>
      </c>
      <c r="AD36" s="71">
        <f t="shared" si="1"/>
        <v>0</v>
      </c>
      <c r="AE36" s="71">
        <f t="shared" si="1"/>
        <v>0</v>
      </c>
      <c r="AF36" s="71">
        <f t="shared" si="1"/>
        <v>0</v>
      </c>
      <c r="AG36" s="71">
        <f t="shared" si="1"/>
        <v>0</v>
      </c>
      <c r="AH36" s="71" t="str">
        <f t="shared" si="2"/>
        <v/>
      </c>
      <c r="AI36" s="2">
        <f t="shared" si="3"/>
        <v>0</v>
      </c>
      <c r="AJ36" s="26"/>
      <c r="AK36" s="2"/>
    </row>
    <row r="37" spans="1:37" x14ac:dyDescent="0.35">
      <c r="A37" s="23"/>
      <c r="B37" s="88">
        <v>15</v>
      </c>
      <c r="C37" s="104"/>
      <c r="D37" s="105"/>
      <c r="E37" s="106"/>
      <c r="F37" s="107"/>
      <c r="G37" s="108"/>
      <c r="H37" s="105"/>
      <c r="I37" s="105"/>
      <c r="J37" s="109"/>
      <c r="K37" s="110"/>
      <c r="L37" s="108"/>
      <c r="M37" s="105"/>
      <c r="N37" s="105"/>
      <c r="O37" s="109"/>
      <c r="P37" s="109"/>
      <c r="Q37" s="111"/>
      <c r="R37" s="112"/>
      <c r="S37" s="113"/>
      <c r="T37" s="114"/>
      <c r="U37" s="114"/>
      <c r="V37" s="114"/>
      <c r="W37" s="115"/>
      <c r="X37" s="115"/>
      <c r="Y37" s="116" t="str">
        <f t="shared" si="5"/>
        <v/>
      </c>
      <c r="Z37" s="117">
        <f t="shared" si="0"/>
        <v>0</v>
      </c>
      <c r="AA37" s="2"/>
      <c r="AB37" s="71">
        <f t="shared" si="4"/>
        <v>0</v>
      </c>
      <c r="AC37" s="71">
        <f t="shared" ref="AC37:AC47" si="6">IF(T37="Single",VLOOKUP($R37,$T$8:$V$9,2,FALSE()),0)+IF(T37="Twin",VLOOKUP($R37,$T$8:$V$9,3,FALSE()),0)+IF(T37="Triple",VLOOKUP($R37,$T$8:$V$9,4,FALSE()),0)</f>
        <v>0</v>
      </c>
      <c r="AD37" s="71">
        <f t="shared" ref="AD37:AD47" si="7">IF(U37="Single",VLOOKUP($R37,$T$8:$V$9,2,FALSE()),0)+IF(U37="Twin",VLOOKUP($R37,$T$8:$V$9,3,FALSE()),0)+IF(U37="Triple",VLOOKUP($R37,$T$8:$V$9,4,FALSE()),0)</f>
        <v>0</v>
      </c>
      <c r="AE37" s="71">
        <f t="shared" ref="AE37:AE47" si="8">IF(V37="Single",VLOOKUP($R37,$T$8:$V$9,2,FALSE()),0)+IF(V37="Twin",VLOOKUP($R37,$T$8:$V$9,3,FALSE()),0)+IF(V37="Triple",VLOOKUP($R37,$T$8:$V$9,4,FALSE()),0)</f>
        <v>0</v>
      </c>
      <c r="AF37" s="71">
        <f t="shared" ref="AF37:AF47" si="9">IF(W37="Single",VLOOKUP($R37,$T$8:$V$9,2,FALSE()),0)+IF(W37="Twin",VLOOKUP($R37,$T$8:$V$9,3,FALSE()),0)+IF(W37="Triple",VLOOKUP($R37,$T$8:$V$9,4,FALSE()),0)</f>
        <v>0</v>
      </c>
      <c r="AG37" s="71">
        <f t="shared" ref="AG37:AG47" si="10">IF(X37="Single",VLOOKUP($R37,$T$8:$V$9,2,FALSE()),0)+IF(X37="Twin",VLOOKUP($R37,$T$8:$V$9,3,FALSE()),0)+IF(X37="Triple",VLOOKUP($R37,$T$8:$V$9,4,FALSE()),0)</f>
        <v>0</v>
      </c>
      <c r="AH37" s="71" t="str">
        <f t="shared" si="2"/>
        <v/>
      </c>
      <c r="AI37" s="2">
        <f t="shared" si="3"/>
        <v>0</v>
      </c>
      <c r="AJ37" s="26"/>
      <c r="AK37" s="2"/>
    </row>
    <row r="38" spans="1:37" x14ac:dyDescent="0.35">
      <c r="A38" s="23"/>
      <c r="B38" s="103">
        <v>16</v>
      </c>
      <c r="C38" s="104"/>
      <c r="D38" s="105"/>
      <c r="E38" s="106"/>
      <c r="F38" s="107"/>
      <c r="G38" s="108"/>
      <c r="H38" s="105"/>
      <c r="I38" s="105"/>
      <c r="J38" s="109"/>
      <c r="K38" s="110"/>
      <c r="L38" s="108"/>
      <c r="M38" s="105"/>
      <c r="N38" s="105"/>
      <c r="O38" s="109"/>
      <c r="P38" s="109"/>
      <c r="Q38" s="111"/>
      <c r="R38" s="112"/>
      <c r="S38" s="113"/>
      <c r="T38" s="114"/>
      <c r="U38" s="114"/>
      <c r="V38" s="114"/>
      <c r="W38" s="115"/>
      <c r="X38" s="115"/>
      <c r="Y38" s="116" t="str">
        <f t="shared" si="5"/>
        <v/>
      </c>
      <c r="Z38" s="117">
        <f t="shared" si="0"/>
        <v>0</v>
      </c>
      <c r="AA38" s="2"/>
      <c r="AB38" s="71">
        <f t="shared" si="4"/>
        <v>0</v>
      </c>
      <c r="AC38" s="71">
        <f t="shared" si="6"/>
        <v>0</v>
      </c>
      <c r="AD38" s="71">
        <f t="shared" si="7"/>
        <v>0</v>
      </c>
      <c r="AE38" s="71">
        <f t="shared" si="8"/>
        <v>0</v>
      </c>
      <c r="AF38" s="71">
        <f t="shared" si="9"/>
        <v>0</v>
      </c>
      <c r="AG38" s="71">
        <f t="shared" si="10"/>
        <v>0</v>
      </c>
      <c r="AH38" s="71" t="str">
        <f t="shared" si="2"/>
        <v/>
      </c>
      <c r="AI38" s="2">
        <f t="shared" si="3"/>
        <v>0</v>
      </c>
      <c r="AJ38" s="26"/>
      <c r="AK38" s="2"/>
    </row>
    <row r="39" spans="1:37" x14ac:dyDescent="0.35">
      <c r="A39" s="23"/>
      <c r="B39" s="88">
        <v>17</v>
      </c>
      <c r="C39" s="104"/>
      <c r="D39" s="105"/>
      <c r="E39" s="106"/>
      <c r="F39" s="107"/>
      <c r="G39" s="108"/>
      <c r="H39" s="105"/>
      <c r="I39" s="105"/>
      <c r="J39" s="109"/>
      <c r="K39" s="110"/>
      <c r="L39" s="108"/>
      <c r="M39" s="105"/>
      <c r="N39" s="105"/>
      <c r="O39" s="109"/>
      <c r="P39" s="109"/>
      <c r="Q39" s="111"/>
      <c r="R39" s="112"/>
      <c r="S39" s="113"/>
      <c r="T39" s="114"/>
      <c r="U39" s="114"/>
      <c r="V39" s="114"/>
      <c r="W39" s="115"/>
      <c r="X39" s="115"/>
      <c r="Y39" s="116" t="str">
        <f t="shared" si="5"/>
        <v/>
      </c>
      <c r="Z39" s="117">
        <f t="shared" si="0"/>
        <v>0</v>
      </c>
      <c r="AA39" s="2"/>
      <c r="AB39" s="71">
        <f t="shared" si="4"/>
        <v>0</v>
      </c>
      <c r="AC39" s="71">
        <f t="shared" si="6"/>
        <v>0</v>
      </c>
      <c r="AD39" s="71">
        <f t="shared" si="7"/>
        <v>0</v>
      </c>
      <c r="AE39" s="71">
        <f t="shared" si="8"/>
        <v>0</v>
      </c>
      <c r="AF39" s="71">
        <f t="shared" si="9"/>
        <v>0</v>
      </c>
      <c r="AG39" s="71">
        <f t="shared" si="10"/>
        <v>0</v>
      </c>
      <c r="AH39" s="71" t="str">
        <f t="shared" si="2"/>
        <v/>
      </c>
      <c r="AI39" s="2">
        <f t="shared" si="3"/>
        <v>0</v>
      </c>
      <c r="AJ39" s="26"/>
      <c r="AK39" s="2"/>
    </row>
    <row r="40" spans="1:37" x14ac:dyDescent="0.35">
      <c r="A40" s="23"/>
      <c r="B40" s="103">
        <v>18</v>
      </c>
      <c r="C40" s="104"/>
      <c r="D40" s="105"/>
      <c r="E40" s="106"/>
      <c r="F40" s="107"/>
      <c r="G40" s="108"/>
      <c r="H40" s="105"/>
      <c r="I40" s="105"/>
      <c r="J40" s="109"/>
      <c r="K40" s="110"/>
      <c r="L40" s="108"/>
      <c r="M40" s="105"/>
      <c r="N40" s="105"/>
      <c r="O40" s="109"/>
      <c r="P40" s="109"/>
      <c r="Q40" s="111"/>
      <c r="R40" s="112"/>
      <c r="S40" s="113"/>
      <c r="T40" s="114"/>
      <c r="U40" s="114"/>
      <c r="V40" s="114"/>
      <c r="W40" s="115"/>
      <c r="X40" s="115"/>
      <c r="Y40" s="116" t="str">
        <f t="shared" si="5"/>
        <v/>
      </c>
      <c r="Z40" s="117">
        <f t="shared" si="0"/>
        <v>0</v>
      </c>
      <c r="AA40" s="2"/>
      <c r="AB40" s="71">
        <f t="shared" si="4"/>
        <v>0</v>
      </c>
      <c r="AC40" s="71">
        <f t="shared" si="6"/>
        <v>0</v>
      </c>
      <c r="AD40" s="71">
        <f t="shared" si="7"/>
        <v>0</v>
      </c>
      <c r="AE40" s="71">
        <f t="shared" si="8"/>
        <v>0</v>
      </c>
      <c r="AF40" s="71">
        <f t="shared" si="9"/>
        <v>0</v>
      </c>
      <c r="AG40" s="71">
        <f t="shared" si="10"/>
        <v>0</v>
      </c>
      <c r="AH40" s="71" t="str">
        <f t="shared" si="2"/>
        <v/>
      </c>
      <c r="AI40" s="2">
        <f t="shared" si="3"/>
        <v>0</v>
      </c>
      <c r="AJ40" s="26"/>
      <c r="AK40" s="2"/>
    </row>
    <row r="41" spans="1:37" x14ac:dyDescent="0.35">
      <c r="A41" s="23"/>
      <c r="B41" s="88">
        <v>19</v>
      </c>
      <c r="C41" s="104"/>
      <c r="D41" s="105"/>
      <c r="E41" s="106"/>
      <c r="F41" s="107"/>
      <c r="G41" s="108"/>
      <c r="H41" s="105"/>
      <c r="I41" s="105"/>
      <c r="J41" s="109"/>
      <c r="K41" s="110"/>
      <c r="L41" s="108"/>
      <c r="M41" s="105"/>
      <c r="N41" s="105"/>
      <c r="O41" s="109"/>
      <c r="P41" s="109"/>
      <c r="Q41" s="111"/>
      <c r="R41" s="112"/>
      <c r="S41" s="113"/>
      <c r="T41" s="114"/>
      <c r="U41" s="114"/>
      <c r="V41" s="114"/>
      <c r="W41" s="115"/>
      <c r="X41" s="115"/>
      <c r="Y41" s="116" t="str">
        <f t="shared" si="5"/>
        <v/>
      </c>
      <c r="Z41" s="117">
        <f t="shared" si="0"/>
        <v>0</v>
      </c>
      <c r="AA41" s="2"/>
      <c r="AB41" s="71">
        <f t="shared" si="4"/>
        <v>0</v>
      </c>
      <c r="AC41" s="71">
        <f t="shared" si="6"/>
        <v>0</v>
      </c>
      <c r="AD41" s="71">
        <f t="shared" si="7"/>
        <v>0</v>
      </c>
      <c r="AE41" s="71">
        <f t="shared" si="8"/>
        <v>0</v>
      </c>
      <c r="AF41" s="71">
        <f t="shared" si="9"/>
        <v>0</v>
      </c>
      <c r="AG41" s="71">
        <f t="shared" si="10"/>
        <v>0</v>
      </c>
      <c r="AH41" s="71" t="str">
        <f t="shared" si="2"/>
        <v/>
      </c>
      <c r="AI41" s="2">
        <f t="shared" si="3"/>
        <v>0</v>
      </c>
      <c r="AJ41" s="26"/>
      <c r="AK41" s="2"/>
    </row>
    <row r="42" spans="1:37" x14ac:dyDescent="0.35">
      <c r="A42" s="23"/>
      <c r="B42" s="103">
        <v>20</v>
      </c>
      <c r="C42" s="104"/>
      <c r="D42" s="105"/>
      <c r="E42" s="106"/>
      <c r="F42" s="107"/>
      <c r="G42" s="108"/>
      <c r="H42" s="105"/>
      <c r="I42" s="105"/>
      <c r="J42" s="109"/>
      <c r="K42" s="110"/>
      <c r="L42" s="108"/>
      <c r="M42" s="105"/>
      <c r="N42" s="105"/>
      <c r="O42" s="109"/>
      <c r="P42" s="109"/>
      <c r="Q42" s="111"/>
      <c r="R42" s="112"/>
      <c r="S42" s="113"/>
      <c r="T42" s="114"/>
      <c r="U42" s="114"/>
      <c r="V42" s="114"/>
      <c r="W42" s="115"/>
      <c r="X42" s="115"/>
      <c r="Y42" s="116" t="str">
        <f t="shared" si="5"/>
        <v/>
      </c>
      <c r="Z42" s="117">
        <f t="shared" si="0"/>
        <v>0</v>
      </c>
      <c r="AA42" s="2"/>
      <c r="AB42" s="71">
        <f t="shared" si="4"/>
        <v>0</v>
      </c>
      <c r="AC42" s="71">
        <f t="shared" si="6"/>
        <v>0</v>
      </c>
      <c r="AD42" s="71">
        <f t="shared" si="7"/>
        <v>0</v>
      </c>
      <c r="AE42" s="71">
        <f t="shared" si="8"/>
        <v>0</v>
      </c>
      <c r="AF42" s="71">
        <f t="shared" si="9"/>
        <v>0</v>
      </c>
      <c r="AG42" s="71">
        <f t="shared" si="10"/>
        <v>0</v>
      </c>
      <c r="AH42" s="71" t="str">
        <f t="shared" si="2"/>
        <v/>
      </c>
      <c r="AI42" s="2">
        <f t="shared" si="3"/>
        <v>0</v>
      </c>
      <c r="AJ42" s="26"/>
      <c r="AK42" s="2"/>
    </row>
    <row r="43" spans="1:37" x14ac:dyDescent="0.35">
      <c r="A43" s="23"/>
      <c r="B43" s="88">
        <v>21</v>
      </c>
      <c r="C43" s="104"/>
      <c r="D43" s="105"/>
      <c r="E43" s="106"/>
      <c r="F43" s="107"/>
      <c r="G43" s="108"/>
      <c r="H43" s="105"/>
      <c r="I43" s="105"/>
      <c r="J43" s="109"/>
      <c r="K43" s="110"/>
      <c r="L43" s="108"/>
      <c r="M43" s="105"/>
      <c r="N43" s="105"/>
      <c r="O43" s="109"/>
      <c r="P43" s="109"/>
      <c r="Q43" s="111"/>
      <c r="R43" s="112"/>
      <c r="S43" s="113"/>
      <c r="T43" s="114"/>
      <c r="U43" s="114"/>
      <c r="V43" s="114"/>
      <c r="W43" s="115"/>
      <c r="X43" s="115"/>
      <c r="Y43" s="116" t="str">
        <f t="shared" si="5"/>
        <v/>
      </c>
      <c r="Z43" s="117">
        <f t="shared" si="0"/>
        <v>0</v>
      </c>
      <c r="AA43" s="2"/>
      <c r="AB43" s="71">
        <f t="shared" si="4"/>
        <v>0</v>
      </c>
      <c r="AC43" s="71">
        <f t="shared" si="6"/>
        <v>0</v>
      </c>
      <c r="AD43" s="71">
        <f t="shared" si="7"/>
        <v>0</v>
      </c>
      <c r="AE43" s="71">
        <f t="shared" si="8"/>
        <v>0</v>
      </c>
      <c r="AF43" s="71">
        <f t="shared" si="9"/>
        <v>0</v>
      </c>
      <c r="AG43" s="71">
        <f t="shared" si="10"/>
        <v>0</v>
      </c>
      <c r="AH43" s="71" t="str">
        <f t="shared" si="2"/>
        <v/>
      </c>
      <c r="AI43" s="2">
        <f t="shared" si="3"/>
        <v>0</v>
      </c>
      <c r="AJ43" s="26"/>
      <c r="AK43" s="2"/>
    </row>
    <row r="44" spans="1:37" x14ac:dyDescent="0.35">
      <c r="A44" s="23"/>
      <c r="B44" s="103">
        <v>22</v>
      </c>
      <c r="C44" s="104"/>
      <c r="D44" s="105"/>
      <c r="E44" s="106"/>
      <c r="F44" s="107"/>
      <c r="G44" s="108"/>
      <c r="H44" s="105"/>
      <c r="I44" s="105"/>
      <c r="J44" s="109"/>
      <c r="K44" s="110"/>
      <c r="L44" s="108"/>
      <c r="M44" s="105"/>
      <c r="N44" s="105"/>
      <c r="O44" s="109"/>
      <c r="P44" s="109"/>
      <c r="Q44" s="111"/>
      <c r="R44" s="112"/>
      <c r="S44" s="113"/>
      <c r="T44" s="114"/>
      <c r="U44" s="114"/>
      <c r="V44" s="114"/>
      <c r="W44" s="115"/>
      <c r="X44" s="115"/>
      <c r="Y44" s="116" t="str">
        <f t="shared" si="5"/>
        <v/>
      </c>
      <c r="Z44" s="117">
        <f t="shared" si="0"/>
        <v>0</v>
      </c>
      <c r="AA44" s="2"/>
      <c r="AB44" s="71">
        <f t="shared" si="4"/>
        <v>0</v>
      </c>
      <c r="AC44" s="71">
        <f t="shared" si="6"/>
        <v>0</v>
      </c>
      <c r="AD44" s="71">
        <f t="shared" si="7"/>
        <v>0</v>
      </c>
      <c r="AE44" s="71">
        <f t="shared" si="8"/>
        <v>0</v>
      </c>
      <c r="AF44" s="71">
        <f t="shared" si="9"/>
        <v>0</v>
      </c>
      <c r="AG44" s="71">
        <f t="shared" si="10"/>
        <v>0</v>
      </c>
      <c r="AH44" s="71" t="str">
        <f t="shared" si="2"/>
        <v/>
      </c>
      <c r="AI44" s="2">
        <f t="shared" si="3"/>
        <v>0</v>
      </c>
      <c r="AJ44" s="26"/>
      <c r="AK44" s="2"/>
    </row>
    <row r="45" spans="1:37" x14ac:dyDescent="0.35">
      <c r="A45" s="23"/>
      <c r="B45" s="88">
        <v>23</v>
      </c>
      <c r="C45" s="104"/>
      <c r="D45" s="105"/>
      <c r="E45" s="106"/>
      <c r="F45" s="107"/>
      <c r="G45" s="108"/>
      <c r="H45" s="105"/>
      <c r="I45" s="105"/>
      <c r="J45" s="109"/>
      <c r="K45" s="110"/>
      <c r="L45" s="108"/>
      <c r="M45" s="105"/>
      <c r="N45" s="105"/>
      <c r="O45" s="109"/>
      <c r="P45" s="109"/>
      <c r="Q45" s="111"/>
      <c r="R45" s="112"/>
      <c r="S45" s="113"/>
      <c r="T45" s="114"/>
      <c r="U45" s="114"/>
      <c r="V45" s="114"/>
      <c r="W45" s="115"/>
      <c r="X45" s="115"/>
      <c r="Y45" s="116" t="str">
        <f t="shared" si="5"/>
        <v/>
      </c>
      <c r="Z45" s="117">
        <f t="shared" si="0"/>
        <v>0</v>
      </c>
      <c r="AA45" s="2"/>
      <c r="AB45" s="71">
        <f t="shared" si="4"/>
        <v>0</v>
      </c>
      <c r="AC45" s="71">
        <f t="shared" si="6"/>
        <v>0</v>
      </c>
      <c r="AD45" s="71">
        <f t="shared" si="7"/>
        <v>0</v>
      </c>
      <c r="AE45" s="71">
        <f t="shared" si="8"/>
        <v>0</v>
      </c>
      <c r="AF45" s="71">
        <f t="shared" si="9"/>
        <v>0</v>
      </c>
      <c r="AG45" s="71">
        <f t="shared" si="10"/>
        <v>0</v>
      </c>
      <c r="AH45" s="71" t="str">
        <f t="shared" si="2"/>
        <v/>
      </c>
      <c r="AI45" s="2">
        <f t="shared" si="3"/>
        <v>0</v>
      </c>
      <c r="AJ45" s="26"/>
      <c r="AK45" s="2"/>
    </row>
    <row r="46" spans="1:37" x14ac:dyDescent="0.35">
      <c r="A46" s="23"/>
      <c r="B46" s="103">
        <v>24</v>
      </c>
      <c r="C46" s="104"/>
      <c r="D46" s="105"/>
      <c r="E46" s="106"/>
      <c r="F46" s="107"/>
      <c r="G46" s="108"/>
      <c r="H46" s="105"/>
      <c r="I46" s="105"/>
      <c r="J46" s="109"/>
      <c r="K46" s="110"/>
      <c r="L46" s="108"/>
      <c r="M46" s="105"/>
      <c r="N46" s="105"/>
      <c r="O46" s="109"/>
      <c r="P46" s="109"/>
      <c r="Q46" s="111"/>
      <c r="R46" s="112"/>
      <c r="S46" s="113"/>
      <c r="T46" s="114"/>
      <c r="U46" s="114"/>
      <c r="V46" s="114"/>
      <c r="W46" s="115"/>
      <c r="X46" s="115"/>
      <c r="Y46" s="116" t="str">
        <f t="shared" si="5"/>
        <v/>
      </c>
      <c r="Z46" s="117">
        <f t="shared" si="0"/>
        <v>0</v>
      </c>
      <c r="AA46" s="2"/>
      <c r="AB46" s="71">
        <f t="shared" si="4"/>
        <v>0</v>
      </c>
      <c r="AC46" s="71">
        <f t="shared" si="6"/>
        <v>0</v>
      </c>
      <c r="AD46" s="71">
        <f t="shared" si="7"/>
        <v>0</v>
      </c>
      <c r="AE46" s="71">
        <f t="shared" si="8"/>
        <v>0</v>
      </c>
      <c r="AF46" s="71">
        <f t="shared" si="9"/>
        <v>0</v>
      </c>
      <c r="AG46" s="71">
        <f t="shared" si="10"/>
        <v>0</v>
      </c>
      <c r="AH46" s="71" t="str">
        <f t="shared" si="2"/>
        <v/>
      </c>
      <c r="AI46" s="2">
        <f t="shared" si="3"/>
        <v>0</v>
      </c>
      <c r="AJ46" s="26"/>
      <c r="AK46" s="2"/>
    </row>
    <row r="47" spans="1:37" x14ac:dyDescent="0.35">
      <c r="A47" s="23"/>
      <c r="B47" s="118">
        <v>25</v>
      </c>
      <c r="C47" s="119"/>
      <c r="D47" s="120"/>
      <c r="E47" s="121"/>
      <c r="F47" s="122"/>
      <c r="G47" s="123"/>
      <c r="H47" s="120"/>
      <c r="I47" s="120"/>
      <c r="J47" s="124"/>
      <c r="K47" s="125"/>
      <c r="L47" s="123"/>
      <c r="M47" s="120"/>
      <c r="N47" s="120"/>
      <c r="O47" s="124"/>
      <c r="P47" s="124"/>
      <c r="Q47" s="126"/>
      <c r="R47" s="127"/>
      <c r="S47" s="128"/>
      <c r="T47" s="129"/>
      <c r="U47" s="129"/>
      <c r="V47" s="129"/>
      <c r="W47" s="130"/>
      <c r="X47" s="130"/>
      <c r="Y47" s="131" t="str">
        <f t="shared" si="5"/>
        <v/>
      </c>
      <c r="Z47" s="132">
        <f t="shared" si="0"/>
        <v>0</v>
      </c>
      <c r="AA47" s="2"/>
      <c r="AB47" s="71">
        <f>IF(S47="Single",VLOOKUP($R47,$T$8:$V$9,2,FALSE()),0)+IF(S47="Twin",VLOOKUP($R47,$T$8:$V$9,3,FALSE()),0)+IF(S47="Triple",VLOOKUP($R47,$T$8:$V$9,4,FALSE()),0)</f>
        <v>0</v>
      </c>
      <c r="AC47" s="71">
        <f t="shared" si="6"/>
        <v>0</v>
      </c>
      <c r="AD47" s="71">
        <f t="shared" si="7"/>
        <v>0</v>
      </c>
      <c r="AE47" s="71">
        <f t="shared" si="8"/>
        <v>0</v>
      </c>
      <c r="AF47" s="71">
        <f t="shared" si="9"/>
        <v>0</v>
      </c>
      <c r="AG47" s="71">
        <f t="shared" si="10"/>
        <v>0</v>
      </c>
      <c r="AH47" s="71" t="str">
        <f t="shared" si="2"/>
        <v/>
      </c>
      <c r="AI47" s="2">
        <f t="shared" si="3"/>
        <v>0</v>
      </c>
      <c r="AJ47" s="26"/>
      <c r="AK47" s="2"/>
    </row>
    <row r="48" spans="1:37" x14ac:dyDescent="0.35">
      <c r="A48" s="23"/>
      <c r="B48" s="2"/>
      <c r="C48" s="2"/>
      <c r="D48" s="2"/>
      <c r="E48" s="2"/>
      <c r="F48" s="24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6"/>
      <c r="AK48" s="2"/>
    </row>
    <row r="49" spans="1:37" x14ac:dyDescent="0.35">
      <c r="A49" s="23"/>
      <c r="B49" s="2"/>
      <c r="C49" s="2"/>
      <c r="D49" s="2"/>
      <c r="E49" s="2"/>
      <c r="F49" s="24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6"/>
      <c r="AK49" s="2"/>
    </row>
    <row r="50" spans="1:37" x14ac:dyDescent="0.35">
      <c r="A50" s="23"/>
      <c r="B50" s="2"/>
      <c r="C50" s="2"/>
      <c r="D50" s="2"/>
      <c r="E50" s="2"/>
      <c r="F50" s="24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6"/>
      <c r="AK50" s="2"/>
    </row>
    <row r="51" spans="1:37" x14ac:dyDescent="0.35">
      <c r="A51" s="23"/>
      <c r="B51" s="2"/>
      <c r="C51" s="2"/>
      <c r="D51" s="2"/>
      <c r="E51" s="2"/>
      <c r="F51" s="24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6"/>
      <c r="AK51" s="2"/>
    </row>
    <row r="52" spans="1:37" x14ac:dyDescent="0.35">
      <c r="A52" s="23"/>
      <c r="B52" s="2"/>
      <c r="C52" s="2"/>
      <c r="D52" s="2"/>
      <c r="E52" s="2"/>
      <c r="F52" s="24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6"/>
      <c r="AK52" s="2"/>
    </row>
    <row r="53" spans="1:37" x14ac:dyDescent="0.35">
      <c r="A53" s="23"/>
      <c r="B53" s="2"/>
      <c r="C53" s="2"/>
      <c r="D53" s="2"/>
      <c r="E53" s="2"/>
      <c r="F53" s="24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6"/>
      <c r="AK53" s="2"/>
    </row>
    <row r="54" spans="1:37" x14ac:dyDescent="0.35">
      <c r="A54" s="23"/>
      <c r="B54" s="2"/>
      <c r="C54" s="2"/>
      <c r="D54" s="2"/>
      <c r="E54" s="2"/>
      <c r="F54" s="24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6"/>
      <c r="AK54" s="2"/>
    </row>
    <row r="55" spans="1:37" x14ac:dyDescent="0.35">
      <c r="A55" s="133"/>
      <c r="B55" s="134"/>
      <c r="C55" s="134"/>
      <c r="D55" s="134"/>
      <c r="E55" s="134"/>
      <c r="F55" s="135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4"/>
      <c r="T55" s="134"/>
      <c r="U55" s="134"/>
      <c r="V55" s="134"/>
      <c r="W55" s="134"/>
      <c r="X55" s="134"/>
      <c r="Y55" s="134"/>
      <c r="Z55" s="134"/>
      <c r="AA55" s="134"/>
      <c r="AB55" s="134"/>
      <c r="AC55" s="134"/>
      <c r="AD55" s="134"/>
      <c r="AE55" s="134"/>
      <c r="AF55" s="134"/>
      <c r="AG55" s="134"/>
      <c r="AH55" s="134"/>
      <c r="AI55" s="134"/>
      <c r="AJ55" s="136"/>
      <c r="AK55" s="2"/>
    </row>
    <row r="56" spans="1:37" hidden="1" x14ac:dyDescent="0.35">
      <c r="A56" s="2"/>
      <c r="B56" s="2"/>
      <c r="C56" s="2"/>
      <c r="D56" s="2"/>
      <c r="E56" s="2"/>
      <c r="F56" s="24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</row>
    <row r="57" spans="1:37" x14ac:dyDescent="0.35">
      <c r="A57" s="2"/>
      <c r="B57" s="2"/>
      <c r="C57" s="2"/>
      <c r="D57" s="2"/>
      <c r="E57" s="2"/>
      <c r="F57" s="24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</row>
  </sheetData>
  <sheetProtection algorithmName="SHA-512" hashValue="Br03bdGAD73TJwNe6eQgC5qyW6jsni84onC/0xE4UblqHMGq8X7RarMHzAx7aual0wGsMOr60m48mmzuPvQXPg==" saltValue="YEXxUTeTB1dq5Y5lw0m5NA==" spinCount="100000" sheet="1" selectLockedCells="1"/>
  <dataConsolidate/>
  <mergeCells count="22">
    <mergeCell ref="U1:X4"/>
    <mergeCell ref="G2:S5"/>
    <mergeCell ref="B3:E3"/>
    <mergeCell ref="B12:F12"/>
    <mergeCell ref="H12:M12"/>
    <mergeCell ref="U6:V6"/>
    <mergeCell ref="B14:F14"/>
    <mergeCell ref="H14:M14"/>
    <mergeCell ref="B17:B20"/>
    <mergeCell ref="C17:C20"/>
    <mergeCell ref="D17:D20"/>
    <mergeCell ref="E17:E20"/>
    <mergeCell ref="F17:F20"/>
    <mergeCell ref="G17:P18"/>
    <mergeCell ref="Q17:Q20"/>
    <mergeCell ref="R17:Y18"/>
    <mergeCell ref="Z17:Z20"/>
    <mergeCell ref="G19:K19"/>
    <mergeCell ref="L19:P19"/>
    <mergeCell ref="R19:R20"/>
    <mergeCell ref="S19:X19"/>
    <mergeCell ref="Y19:Y20"/>
  </mergeCells>
  <conditionalFormatting sqref="Z21:Z47">
    <cfRule type="containsText" dxfId="0" priority="2" operator="containsText" text="choose hotel">
      <formula>NOT(ISERROR(SEARCH("choose hotel",Z21)))</formula>
    </cfRule>
  </conditionalFormatting>
  <hyperlinks>
    <hyperlink ref="C5" r:id="rId1" xr:uid="{00000000-0004-0000-0100-000000000000}"/>
  </hyperlinks>
  <pageMargins left="0.7" right="0.7" top="0.75" bottom="0.75" header="0.511811023622047" footer="0.511811023622047"/>
  <pageSetup paperSize="9" orientation="portrait" horizontalDpi="300" verticalDpi="300" r:id="rId2"/>
  <drawing r:id="rId3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100-000000000000}">
          <x14:formula1>
            <xm:f>'Listy rozwijane'!$G$2:$G$20</xm:f>
          </x14:formula1>
          <x14:formula2>
            <xm:f>0</xm:f>
          </x14:formula2>
          <xm:sqref>F23:F47</xm:sqref>
        </x14:dataValidation>
        <x14:dataValidation type="list" allowBlank="1" showInputMessage="1" showErrorMessage="1" xr:uid="{00000000-0002-0000-0100-000001000000}">
          <x14:formula1>
            <xm:f>'Listy rozwijane'!$J$2:$J$3</xm:f>
          </x14:formula1>
          <x14:formula2>
            <xm:f>0</xm:f>
          </x14:formula2>
          <xm:sqref>R23:R47</xm:sqref>
        </x14:dataValidation>
        <x14:dataValidation type="list" allowBlank="1" showInputMessage="1" showErrorMessage="1" xr:uid="{00000000-0002-0000-0100-000002000000}">
          <x14:formula1>
            <xm:f>'Listy rozwijane'!$F$2:$F$3</xm:f>
          </x14:formula1>
          <x14:formula2>
            <xm:f>0</xm:f>
          </x14:formula2>
          <xm:sqref>E23:E47</xm:sqref>
        </x14:dataValidation>
        <x14:dataValidation type="list" allowBlank="1" showInputMessage="1" showErrorMessage="1" xr:uid="{00000000-0002-0000-0100-000003000000}">
          <x14:formula1>
            <xm:f>'Listy rozwijane'!$H$2:$H$3</xm:f>
          </x14:formula1>
          <x14:formula2>
            <xm:f>0</xm:f>
          </x14:formula2>
          <xm:sqref>Q23:Q47</xm:sqref>
        </x14:dataValidation>
        <x14:dataValidation type="list" allowBlank="1" showInputMessage="1" showErrorMessage="1" xr:uid="{F1282A0A-DAD7-4EE7-8D02-F2B9920CC555}">
          <x14:formula1>
            <xm:f>'Listy rozwijane'!$D$2:$D$3</xm:f>
          </x14:formula1>
          <xm:sqref>S23:X47</xm:sqref>
        </x14:dataValidation>
        <x14:dataValidation type="list" allowBlank="1" showInputMessage="1" showErrorMessage="1" xr:uid="{30D52783-6E45-481E-9D04-88D2E983454F}">
          <x14:formula1>
            <xm:f>'Listy rozwijane'!$I$2:$I$7</xm:f>
          </x14:formula1>
          <xm:sqref>G23:G47</xm:sqref>
        </x14:dataValidation>
        <x14:dataValidation type="list" allowBlank="1" showInputMessage="1" showErrorMessage="1" xr:uid="{8FC21A3B-CB7A-49B7-A370-6906B4B82712}">
          <x14:formula1>
            <xm:f>'Listy rozwijane'!$I$2:$I$8</xm:f>
          </x14:formula1>
          <xm:sqref>L23:L47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U61"/>
  <sheetViews>
    <sheetView zoomScale="85" zoomScaleNormal="85" workbookViewId="0">
      <selection activeCell="D20" sqref="D20"/>
    </sheetView>
  </sheetViews>
  <sheetFormatPr defaultColWidth="8.453125" defaultRowHeight="14.5" zeroHeight="1" x14ac:dyDescent="0.35"/>
  <cols>
    <col min="1" max="1" width="4.453125" customWidth="1"/>
    <col min="2" max="2" width="6.36328125" customWidth="1"/>
    <col min="3" max="3" width="23.36328125" customWidth="1"/>
    <col min="4" max="4" width="11.36328125" customWidth="1"/>
    <col min="5" max="5" width="14.6328125" customWidth="1"/>
    <col min="6" max="6" width="14.453125" style="18" customWidth="1"/>
    <col min="7" max="7" width="10" customWidth="1"/>
    <col min="8" max="8" width="28.6328125" customWidth="1"/>
    <col min="9" max="9" width="12" customWidth="1"/>
    <col min="10" max="11" width="9.08984375" customWidth="1"/>
    <col min="12" max="12" width="11.36328125" customWidth="1"/>
    <col min="13" max="16" width="9.08984375" customWidth="1"/>
    <col min="17" max="17" width="5.6328125" customWidth="1"/>
    <col min="18" max="18" width="22" customWidth="1"/>
    <col min="19" max="21" width="13.6328125" customWidth="1"/>
    <col min="22" max="28" width="9.08984375" customWidth="1"/>
  </cols>
  <sheetData>
    <row r="1" spans="1:21" ht="23.25" customHeight="1" x14ac:dyDescent="0.5">
      <c r="A1" s="137" t="s">
        <v>9</v>
      </c>
      <c r="B1" s="3"/>
      <c r="C1" s="3"/>
      <c r="D1" s="3"/>
      <c r="E1" s="3"/>
      <c r="F1" s="138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139"/>
    </row>
    <row r="2" spans="1:21" ht="23.25" customHeight="1" x14ac:dyDescent="0.35">
      <c r="A2" s="6"/>
      <c r="B2" s="2"/>
      <c r="C2" s="2"/>
      <c r="D2" s="2"/>
      <c r="E2" s="2"/>
      <c r="F2" s="24"/>
      <c r="G2" s="288" t="s">
        <v>126</v>
      </c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"/>
      <c r="U2" s="140"/>
    </row>
    <row r="3" spans="1:21" ht="23.25" customHeight="1" x14ac:dyDescent="0.35">
      <c r="A3" s="6"/>
      <c r="B3" s="289" t="s">
        <v>125</v>
      </c>
      <c r="C3" s="289"/>
      <c r="D3" s="289"/>
      <c r="E3" s="289"/>
      <c r="G3" s="288"/>
      <c r="H3" s="288"/>
      <c r="I3" s="288"/>
      <c r="J3" s="288"/>
      <c r="K3" s="288"/>
      <c r="L3" s="288"/>
      <c r="M3" s="288"/>
      <c r="N3" s="288"/>
      <c r="O3" s="288"/>
      <c r="P3" s="288"/>
      <c r="Q3" s="288"/>
      <c r="R3" s="288"/>
      <c r="S3" s="288"/>
      <c r="T3" s="2"/>
      <c r="U3" s="140"/>
    </row>
    <row r="4" spans="1:21" x14ac:dyDescent="0.35">
      <c r="A4" s="6"/>
      <c r="B4" s="2" t="s">
        <v>10</v>
      </c>
      <c r="C4" s="2"/>
      <c r="D4" s="2"/>
      <c r="E4" s="2"/>
      <c r="F4" s="24"/>
      <c r="G4" s="288"/>
      <c r="H4" s="288"/>
      <c r="I4" s="288"/>
      <c r="J4" s="288"/>
      <c r="K4" s="288"/>
      <c r="L4" s="288"/>
      <c r="M4" s="288"/>
      <c r="N4" s="288"/>
      <c r="O4" s="288"/>
      <c r="P4" s="288"/>
      <c r="Q4" s="288"/>
      <c r="R4" s="288"/>
      <c r="S4" s="288"/>
      <c r="T4" s="2"/>
      <c r="U4" s="140"/>
    </row>
    <row r="5" spans="1:21" x14ac:dyDescent="0.35">
      <c r="A5" s="6"/>
      <c r="B5" s="2" t="s">
        <v>3</v>
      </c>
      <c r="C5" s="27" t="s">
        <v>129</v>
      </c>
      <c r="D5" s="2"/>
      <c r="E5" s="2"/>
      <c r="F5" s="24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"/>
      <c r="U5" s="141"/>
    </row>
    <row r="6" spans="1:21" ht="33.75" customHeight="1" x14ac:dyDescent="0.35">
      <c r="A6" s="6"/>
      <c r="B6" s="2"/>
      <c r="C6" s="2"/>
      <c r="D6" s="2"/>
      <c r="E6" s="2"/>
      <c r="F6" s="24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142"/>
    </row>
    <row r="7" spans="1:21" ht="29.25" customHeight="1" x14ac:dyDescent="0.35">
      <c r="A7" s="6"/>
      <c r="B7" s="2"/>
      <c r="C7" s="2"/>
      <c r="D7" s="2"/>
      <c r="E7" s="2"/>
      <c r="F7" s="24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143"/>
    </row>
    <row r="8" spans="1:21" x14ac:dyDescent="0.35">
      <c r="A8" s="6"/>
      <c r="B8" s="2"/>
      <c r="C8" s="2"/>
      <c r="D8" s="2"/>
      <c r="E8" s="2"/>
      <c r="F8" s="24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143"/>
    </row>
    <row r="9" spans="1:21" x14ac:dyDescent="0.35">
      <c r="A9" s="6"/>
      <c r="B9" s="2"/>
      <c r="C9" s="2"/>
      <c r="D9" s="2"/>
      <c r="E9" s="2"/>
      <c r="F9" s="24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5"/>
    </row>
    <row r="10" spans="1:21" x14ac:dyDescent="0.35">
      <c r="A10" s="6"/>
      <c r="B10" s="8" t="s">
        <v>16</v>
      </c>
      <c r="C10" s="2"/>
      <c r="D10" s="2"/>
      <c r="E10" s="2"/>
      <c r="F10" s="24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143"/>
    </row>
    <row r="11" spans="1:21" x14ac:dyDescent="0.35">
      <c r="A11" s="6"/>
      <c r="B11" s="42" t="s">
        <v>17</v>
      </c>
      <c r="C11" s="43"/>
      <c r="D11" s="43"/>
      <c r="E11" s="43"/>
      <c r="F11" s="44"/>
      <c r="G11" s="43"/>
      <c r="H11" s="43" t="s">
        <v>4</v>
      </c>
      <c r="I11" s="43"/>
      <c r="J11" s="43"/>
      <c r="K11" s="2"/>
      <c r="L11" s="2"/>
      <c r="M11" s="2"/>
      <c r="N11" s="2"/>
      <c r="O11" s="2"/>
      <c r="P11" s="2"/>
      <c r="Q11" s="2"/>
      <c r="R11" s="2"/>
      <c r="S11" s="2"/>
      <c r="T11" s="2"/>
      <c r="U11" s="144"/>
    </row>
    <row r="12" spans="1:21" x14ac:dyDescent="0.35">
      <c r="A12" s="6"/>
      <c r="B12" s="281" t="str">
        <f>IF('1. Summary'!B12="","",'1. Summary'!B12)</f>
        <v/>
      </c>
      <c r="C12" s="281"/>
      <c r="D12" s="281"/>
      <c r="E12" s="281"/>
      <c r="F12" s="281"/>
      <c r="G12" s="43"/>
      <c r="H12" s="281" t="str">
        <f>IF('1. Summary'!B18="","",'1. Summary'!B18)</f>
        <v/>
      </c>
      <c r="I12" s="281"/>
      <c r="J12" s="281"/>
      <c r="K12" s="281"/>
      <c r="L12" s="281"/>
      <c r="M12" s="281"/>
      <c r="N12" s="2"/>
      <c r="O12" s="2"/>
      <c r="P12" s="2"/>
      <c r="Q12" s="2"/>
      <c r="R12" s="2"/>
      <c r="S12" s="2"/>
      <c r="T12" s="2"/>
      <c r="U12" s="5"/>
    </row>
    <row r="13" spans="1:21" x14ac:dyDescent="0.35">
      <c r="A13" s="6"/>
      <c r="B13" s="43" t="s">
        <v>3</v>
      </c>
      <c r="C13" s="43"/>
      <c r="D13" s="43"/>
      <c r="E13" s="43"/>
      <c r="F13" s="44"/>
      <c r="G13" s="43"/>
      <c r="H13" s="43" t="s">
        <v>5</v>
      </c>
      <c r="I13" s="43"/>
      <c r="J13" s="43"/>
      <c r="K13" s="2"/>
      <c r="L13" s="2"/>
      <c r="M13" s="2"/>
      <c r="N13" s="2"/>
      <c r="O13" s="2"/>
      <c r="P13" s="2"/>
      <c r="Q13" s="2"/>
      <c r="R13" s="2"/>
      <c r="S13" s="2"/>
      <c r="T13" s="2"/>
      <c r="U13" s="5"/>
    </row>
    <row r="14" spans="1:21" x14ac:dyDescent="0.35">
      <c r="A14" s="6"/>
      <c r="B14" s="281" t="str">
        <f>IF('1. Summary'!B15="","",'1. Summary'!B15)</f>
        <v/>
      </c>
      <c r="C14" s="281"/>
      <c r="D14" s="281"/>
      <c r="E14" s="281"/>
      <c r="F14" s="281"/>
      <c r="G14" s="2"/>
      <c r="H14" s="281" t="str">
        <f>IF('1. Summary'!B21="","",'1. Summary'!B21)</f>
        <v/>
      </c>
      <c r="I14" s="281"/>
      <c r="J14" s="281"/>
      <c r="K14" s="281"/>
      <c r="L14" s="281"/>
      <c r="M14" s="281"/>
      <c r="N14" s="2"/>
      <c r="O14" s="2"/>
      <c r="P14" s="2"/>
      <c r="Q14" s="2"/>
      <c r="R14" s="2"/>
      <c r="S14" s="2"/>
      <c r="T14" s="2"/>
      <c r="U14" s="5"/>
    </row>
    <row r="15" spans="1:21" x14ac:dyDescent="0.35">
      <c r="A15" s="6"/>
      <c r="B15" s="2"/>
      <c r="C15" s="2"/>
      <c r="D15" s="2"/>
      <c r="E15" s="2"/>
      <c r="F15" s="24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5"/>
    </row>
    <row r="16" spans="1:21" x14ac:dyDescent="0.35">
      <c r="A16" s="6"/>
      <c r="B16" s="2"/>
      <c r="C16" s="2"/>
      <c r="D16" s="2"/>
      <c r="E16" s="2"/>
      <c r="F16" s="24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5"/>
    </row>
    <row r="17" spans="1:21" ht="21" x14ac:dyDescent="0.5">
      <c r="A17" s="6"/>
      <c r="B17" s="2"/>
      <c r="C17" s="294" t="s">
        <v>57</v>
      </c>
      <c r="D17" s="294"/>
      <c r="E17" s="294"/>
      <c r="F17" s="24"/>
      <c r="G17" s="2"/>
      <c r="H17" s="145" t="s">
        <v>58</v>
      </c>
      <c r="I17" s="146">
        <v>120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5"/>
    </row>
    <row r="18" spans="1:21" ht="21" x14ac:dyDescent="0.5">
      <c r="A18" s="6"/>
      <c r="B18" s="2"/>
      <c r="C18" s="147"/>
      <c r="D18" s="148" t="s">
        <v>59</v>
      </c>
      <c r="E18" s="149" t="s">
        <v>60</v>
      </c>
      <c r="F18" s="24"/>
      <c r="G18" s="2"/>
      <c r="H18" s="272" t="s">
        <v>131</v>
      </c>
      <c r="I18" s="146">
        <v>40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5"/>
    </row>
    <row r="19" spans="1:21" ht="21" x14ac:dyDescent="0.5">
      <c r="A19" s="6"/>
      <c r="B19" s="2"/>
      <c r="C19" s="150" t="s">
        <v>61</v>
      </c>
      <c r="D19" s="151"/>
      <c r="E19" s="152">
        <f>IFERROR(D19*I17+D19*I18,0)</f>
        <v>0</v>
      </c>
      <c r="F19" s="24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5"/>
    </row>
    <row r="20" spans="1:21" ht="19.5" customHeight="1" x14ac:dyDescent="0.5">
      <c r="A20" s="6"/>
      <c r="B20" s="2"/>
      <c r="C20" s="153" t="s">
        <v>62</v>
      </c>
      <c r="D20" s="151"/>
      <c r="E20" s="152">
        <f>IFERROR(D20*I17,0)</f>
        <v>0</v>
      </c>
      <c r="F20" s="24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5"/>
    </row>
    <row r="21" spans="1:21" x14ac:dyDescent="0.35">
      <c r="A21" s="6"/>
      <c r="B21" s="2"/>
      <c r="C21" s="2" t="s">
        <v>63</v>
      </c>
      <c r="D21" s="2"/>
      <c r="E21" s="2"/>
      <c r="F21" s="24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5"/>
    </row>
    <row r="22" spans="1:21" x14ac:dyDescent="0.35">
      <c r="A22" s="6"/>
      <c r="B22" s="2"/>
      <c r="C22" s="2"/>
      <c r="D22" s="2"/>
      <c r="E22" s="2"/>
      <c r="F22" s="24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5"/>
    </row>
    <row r="23" spans="1:21" x14ac:dyDescent="0.35">
      <c r="A23" s="6"/>
      <c r="B23" s="2"/>
      <c r="C23" s="2"/>
      <c r="D23" s="2"/>
      <c r="E23" s="2"/>
      <c r="F23" s="24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5"/>
    </row>
    <row r="24" spans="1:21" x14ac:dyDescent="0.35">
      <c r="A24" s="6"/>
      <c r="B24" s="2"/>
      <c r="C24" s="2"/>
      <c r="D24" s="2"/>
      <c r="E24" s="2"/>
      <c r="F24" s="24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5"/>
    </row>
    <row r="25" spans="1:21" x14ac:dyDescent="0.35">
      <c r="A25" s="6"/>
      <c r="B25" s="2"/>
      <c r="C25" s="2"/>
      <c r="D25" s="2"/>
      <c r="E25" s="2"/>
      <c r="F25" s="24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5"/>
    </row>
    <row r="26" spans="1:21" x14ac:dyDescent="0.35">
      <c r="A26" s="6"/>
      <c r="B26" s="2"/>
      <c r="C26" s="2"/>
      <c r="D26" s="2"/>
      <c r="E26" s="2"/>
      <c r="F26" s="24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5"/>
    </row>
    <row r="27" spans="1:21" x14ac:dyDescent="0.35">
      <c r="A27" s="6"/>
      <c r="B27" s="2"/>
      <c r="C27" s="2"/>
      <c r="D27" s="2"/>
      <c r="E27" s="2"/>
      <c r="F27" s="24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5"/>
    </row>
    <row r="28" spans="1:21" x14ac:dyDescent="0.35">
      <c r="A28" s="6"/>
      <c r="B28" s="2"/>
      <c r="C28" s="2"/>
      <c r="D28" s="2"/>
      <c r="E28" s="2"/>
      <c r="F28" s="24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5"/>
    </row>
    <row r="29" spans="1:21" x14ac:dyDescent="0.35">
      <c r="A29" s="6"/>
      <c r="B29" s="2"/>
      <c r="C29" s="2"/>
      <c r="D29" s="2"/>
      <c r="E29" s="2"/>
      <c r="F29" s="24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5"/>
    </row>
    <row r="30" spans="1:21" x14ac:dyDescent="0.35">
      <c r="A30" s="15"/>
      <c r="B30" s="16"/>
      <c r="C30" s="16"/>
      <c r="D30" s="16"/>
      <c r="E30" s="16"/>
      <c r="F30" s="154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7"/>
    </row>
    <row r="31" spans="1:21" ht="15" customHeight="1" x14ac:dyDescent="0.35"/>
    <row r="32" spans="1:21" ht="15" customHeight="1" x14ac:dyDescent="0.35"/>
    <row r="33" ht="15" customHeight="1" x14ac:dyDescent="0.35"/>
    <row r="34" ht="15" customHeight="1" x14ac:dyDescent="0.35"/>
    <row r="35" ht="15" customHeight="1" x14ac:dyDescent="0.35"/>
    <row r="36" ht="15" customHeight="1" x14ac:dyDescent="0.35"/>
    <row r="37" ht="15" customHeight="1" x14ac:dyDescent="0.35"/>
    <row r="38" ht="15" customHeight="1" x14ac:dyDescent="0.35"/>
    <row r="39" ht="15" customHeight="1" x14ac:dyDescent="0.35"/>
    <row r="40" ht="15" customHeight="1" x14ac:dyDescent="0.35"/>
    <row r="41" ht="15" customHeight="1" x14ac:dyDescent="0.35"/>
    <row r="42" ht="15" customHeight="1" x14ac:dyDescent="0.35"/>
    <row r="43" ht="15" customHeight="1" x14ac:dyDescent="0.35"/>
    <row r="44" ht="15" customHeight="1" x14ac:dyDescent="0.35"/>
    <row r="45" ht="15" customHeight="1" x14ac:dyDescent="0.35"/>
    <row r="46" ht="15" customHeight="1" x14ac:dyDescent="0.35"/>
    <row r="47" ht="15" customHeight="1" x14ac:dyDescent="0.35"/>
    <row r="48" ht="15" customHeight="1" x14ac:dyDescent="0.35"/>
    <row r="49" ht="15" customHeight="1" x14ac:dyDescent="0.35"/>
    <row r="50" ht="15" customHeight="1" x14ac:dyDescent="0.35"/>
    <row r="51" ht="15" customHeight="1" x14ac:dyDescent="0.35"/>
    <row r="52" ht="15" customHeight="1" x14ac:dyDescent="0.35"/>
    <row r="53" ht="15" customHeight="1" x14ac:dyDescent="0.35"/>
    <row r="54" ht="15" customHeight="1" x14ac:dyDescent="0.35"/>
    <row r="55" ht="15" customHeight="1" x14ac:dyDescent="0.35"/>
    <row r="56" ht="15" customHeight="1" x14ac:dyDescent="0.35"/>
    <row r="57" ht="15" customHeight="1" x14ac:dyDescent="0.35"/>
    <row r="58" ht="15" customHeight="1" x14ac:dyDescent="0.35"/>
    <row r="59" ht="15" customHeight="1" x14ac:dyDescent="0.35"/>
    <row r="60" ht="15" customHeight="1" x14ac:dyDescent="0.35"/>
    <row r="61" ht="15" customHeight="1" x14ac:dyDescent="0.35"/>
  </sheetData>
  <sheetProtection algorithmName="SHA-512" hashValue="pvla3bPeMxuM0RVTvIgkvyhZzwt00t7AuDEu5lQKy6kc/KZ6Wn4xpvOzUn+ReI4yHHuo1KnjATyqNBkQXEvvYw==" saltValue="7igdPVajOhRVpwJC8L8mUw==" spinCount="100000" sheet="1" selectLockedCells="1"/>
  <mergeCells count="7">
    <mergeCell ref="C17:E17"/>
    <mergeCell ref="G2:S5"/>
    <mergeCell ref="B3:E3"/>
    <mergeCell ref="B12:F12"/>
    <mergeCell ref="H12:M12"/>
    <mergeCell ref="B14:F14"/>
    <mergeCell ref="H14:M14"/>
  </mergeCells>
  <hyperlinks>
    <hyperlink ref="C5" r:id="rId1" xr:uid="{00000000-0004-0000-0200-000000000000}"/>
  </hyperlinks>
  <pageMargins left="0.7" right="0.7" top="0.75" bottom="0.75" header="0.511811023622047" footer="0.511811023622047"/>
  <pageSetup paperSize="9" orientation="portrait" horizontalDpi="300" verticalDpi="30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Q59"/>
  <sheetViews>
    <sheetView tabSelected="1" zoomScale="85" zoomScaleNormal="85" workbookViewId="0">
      <selection activeCell="C25" sqref="C25"/>
    </sheetView>
  </sheetViews>
  <sheetFormatPr defaultColWidth="8.453125" defaultRowHeight="14.5" zeroHeight="1" x14ac:dyDescent="0.35"/>
  <cols>
    <col min="1" max="1" width="4.453125" customWidth="1"/>
    <col min="2" max="2" width="6.36328125" customWidth="1"/>
    <col min="3" max="3" width="13.6328125" customWidth="1"/>
    <col min="4" max="4" width="11.36328125" customWidth="1"/>
    <col min="5" max="5" width="5.54296875" customWidth="1"/>
    <col min="6" max="6" width="14.453125" customWidth="1"/>
    <col min="7" max="7" width="22" customWidth="1"/>
    <col min="8" max="9" width="10.6328125" customWidth="1"/>
    <col min="10" max="10" width="10.6328125" hidden="1" customWidth="1"/>
    <col min="11" max="15" width="10.6328125" customWidth="1"/>
    <col min="16" max="17" width="10.6328125" hidden="1" customWidth="1"/>
    <col min="18" max="24" width="10.6328125" customWidth="1"/>
    <col min="25" max="25" width="9.54296875" customWidth="1"/>
    <col min="26" max="41" width="9.08984375" hidden="1" customWidth="1"/>
    <col min="42" max="42" width="9.08984375" customWidth="1"/>
    <col min="43" max="68" width="9.08984375" hidden="1" customWidth="1"/>
  </cols>
  <sheetData>
    <row r="1" spans="1:69" ht="23.25" customHeight="1" thickBot="1" x14ac:dyDescent="0.55000000000000004">
      <c r="A1" s="19" t="s">
        <v>9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50"/>
      <c r="N1" s="250"/>
      <c r="O1" s="250"/>
      <c r="P1" s="250"/>
      <c r="Q1" s="25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2"/>
      <c r="AQ1" s="2"/>
      <c r="AR1" s="2"/>
    </row>
    <row r="2" spans="1:69" ht="23.25" customHeight="1" thickBot="1" x14ac:dyDescent="0.4">
      <c r="A2" s="23"/>
      <c r="B2" s="2"/>
      <c r="C2" s="2"/>
      <c r="D2" s="2"/>
      <c r="E2" s="2"/>
      <c r="F2" s="2"/>
      <c r="G2" s="301" t="s">
        <v>130</v>
      </c>
      <c r="H2" s="302"/>
      <c r="I2" s="302"/>
      <c r="J2" s="302"/>
      <c r="K2" s="302"/>
      <c r="L2" s="303"/>
      <c r="M2" s="251"/>
      <c r="N2" s="251"/>
      <c r="O2" s="251"/>
      <c r="P2" s="251"/>
      <c r="Q2" s="251"/>
      <c r="R2" s="2"/>
      <c r="S2" s="2"/>
      <c r="T2" s="319"/>
      <c r="U2" s="319"/>
      <c r="V2" s="319"/>
      <c r="W2" s="319"/>
      <c r="X2" s="319"/>
      <c r="Y2" s="2"/>
      <c r="Z2" s="155"/>
      <c r="AA2" s="155"/>
      <c r="AB2" s="155"/>
      <c r="AC2" s="155"/>
      <c r="AD2" s="155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6"/>
      <c r="AQ2" s="2"/>
      <c r="AR2" s="2"/>
    </row>
    <row r="3" spans="1:69" ht="23.25" customHeight="1" thickBot="1" x14ac:dyDescent="0.4">
      <c r="A3" s="23"/>
      <c r="B3" s="289" t="s">
        <v>125</v>
      </c>
      <c r="C3" s="289"/>
      <c r="D3" s="289"/>
      <c r="E3" s="289"/>
      <c r="G3" s="304"/>
      <c r="H3" s="305"/>
      <c r="I3" s="305"/>
      <c r="J3" s="305"/>
      <c r="K3" s="305"/>
      <c r="L3" s="306"/>
      <c r="M3" s="251"/>
      <c r="N3" s="251"/>
      <c r="O3" s="251"/>
      <c r="P3" s="251"/>
      <c r="Q3" s="251"/>
      <c r="R3" s="2"/>
      <c r="S3" s="2"/>
      <c r="T3" s="319"/>
      <c r="U3" s="319"/>
      <c r="V3" s="319"/>
      <c r="W3" s="319"/>
      <c r="X3" s="319"/>
      <c r="Y3" s="2"/>
      <c r="Z3" s="2"/>
      <c r="AA3" s="2"/>
      <c r="AB3" s="2"/>
      <c r="AC3" s="2"/>
      <c r="AD3" s="2"/>
      <c r="AE3" s="2"/>
      <c r="BQ3" s="271"/>
    </row>
    <row r="4" spans="1:69" ht="15.75" customHeight="1" x14ac:dyDescent="0.35">
      <c r="A4" s="23"/>
      <c r="B4" s="2" t="s">
        <v>10</v>
      </c>
      <c r="C4" s="2"/>
      <c r="D4" s="2"/>
      <c r="E4" s="2"/>
      <c r="F4" s="2"/>
      <c r="G4" s="304"/>
      <c r="H4" s="305"/>
      <c r="I4" s="305"/>
      <c r="J4" s="305"/>
      <c r="K4" s="305"/>
      <c r="L4" s="306"/>
      <c r="M4" s="251"/>
      <c r="N4" s="251"/>
      <c r="O4" s="251"/>
      <c r="P4" s="251"/>
      <c r="Q4" s="251"/>
      <c r="R4" s="2"/>
      <c r="S4" s="2"/>
      <c r="T4" s="319"/>
      <c r="U4" s="319"/>
      <c r="V4" s="319"/>
      <c r="W4" s="319"/>
      <c r="X4" s="319"/>
      <c r="Y4" s="2"/>
      <c r="Z4" s="155"/>
      <c r="AA4" s="155"/>
      <c r="AB4" s="155"/>
      <c r="AC4" s="155"/>
      <c r="AD4" s="155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6"/>
      <c r="AQ4" s="2"/>
      <c r="AR4" s="2"/>
      <c r="BQ4" s="271"/>
    </row>
    <row r="5" spans="1:69" ht="15.75" customHeight="1" thickBot="1" x14ac:dyDescent="0.4">
      <c r="A5" s="23"/>
      <c r="B5" s="2" t="s">
        <v>3</v>
      </c>
      <c r="C5" s="27" t="s">
        <v>129</v>
      </c>
      <c r="D5" s="2"/>
      <c r="E5" s="2"/>
      <c r="F5" s="2"/>
      <c r="G5" s="307"/>
      <c r="H5" s="308"/>
      <c r="I5" s="308"/>
      <c r="J5" s="308"/>
      <c r="K5" s="308"/>
      <c r="L5" s="309"/>
      <c r="M5" s="251"/>
      <c r="N5" s="251"/>
      <c r="O5" s="251"/>
      <c r="P5" s="251"/>
      <c r="Q5" s="251"/>
      <c r="R5" s="2"/>
      <c r="S5" s="2"/>
      <c r="T5" s="319"/>
      <c r="U5" s="319"/>
      <c r="V5" s="319"/>
      <c r="W5" s="319"/>
      <c r="X5" s="319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6"/>
      <c r="AQ5" s="2"/>
      <c r="AR5" s="2"/>
      <c r="BQ5" s="271"/>
    </row>
    <row r="6" spans="1:69" ht="33.75" customHeight="1" thickBot="1" x14ac:dyDescent="0.4">
      <c r="A6" s="23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155"/>
      <c r="AA6" s="155"/>
      <c r="AB6" s="155"/>
      <c r="AC6" s="155"/>
      <c r="AD6" s="155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6"/>
      <c r="AQ6" s="2"/>
      <c r="AR6" s="2"/>
      <c r="BQ6" s="271"/>
    </row>
    <row r="7" spans="1:69" ht="33.75" customHeight="1" thickBot="1" x14ac:dyDescent="0.4">
      <c r="A7" s="23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323" t="s">
        <v>64</v>
      </c>
      <c r="U7" s="324"/>
      <c r="V7" s="325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6"/>
      <c r="AO7" s="2"/>
      <c r="AP7" s="2"/>
      <c r="BQ7" s="271"/>
    </row>
    <row r="8" spans="1:69" ht="29.25" customHeight="1" thickBot="1" x14ac:dyDescent="0.4">
      <c r="A8" s="23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74" t="s">
        <v>65</v>
      </c>
      <c r="U8" s="274"/>
      <c r="V8" s="156" t="s">
        <v>66</v>
      </c>
      <c r="W8" s="2"/>
      <c r="X8" s="155"/>
      <c r="Y8" s="155"/>
      <c r="Z8" s="155"/>
      <c r="AA8" s="155"/>
      <c r="AB8" s="155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6"/>
      <c r="AO8" s="2"/>
      <c r="AP8" s="2"/>
      <c r="BQ8" s="271"/>
    </row>
    <row r="9" spans="1:69" ht="26.5" thickBot="1" x14ac:dyDescent="0.4">
      <c r="A9" s="23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157" t="s">
        <v>67</v>
      </c>
      <c r="U9" s="158" t="s">
        <v>68</v>
      </c>
      <c r="V9" s="159" t="s">
        <v>69</v>
      </c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6"/>
      <c r="AO9" s="2"/>
      <c r="AP9" s="2"/>
      <c r="BQ9" s="271"/>
    </row>
    <row r="10" spans="1:69" ht="24.65" customHeight="1" thickBot="1" x14ac:dyDescent="0.4">
      <c r="A10" s="23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160">
        <v>35</v>
      </c>
      <c r="U10" s="161">
        <v>35</v>
      </c>
      <c r="V10" s="162">
        <v>30</v>
      </c>
      <c r="W10" s="2"/>
      <c r="X10" s="155"/>
      <c r="Y10" s="155"/>
      <c r="Z10" s="155"/>
      <c r="AA10" s="155"/>
      <c r="AB10" s="155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6"/>
      <c r="AO10" s="2"/>
      <c r="AP10" s="2"/>
      <c r="BQ10" s="271"/>
    </row>
    <row r="11" spans="1:69" x14ac:dyDescent="0.35">
      <c r="A11" s="23"/>
      <c r="B11" s="8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6"/>
      <c r="AQ11" s="2"/>
      <c r="AR11" s="2"/>
    </row>
    <row r="12" spans="1:69" x14ac:dyDescent="0.35">
      <c r="A12" s="23"/>
      <c r="B12" s="42" t="s">
        <v>17</v>
      </c>
      <c r="C12" s="43"/>
      <c r="D12" s="43"/>
      <c r="E12" s="43"/>
      <c r="F12" s="43"/>
      <c r="G12" s="43"/>
      <c r="H12" s="43" t="s">
        <v>4</v>
      </c>
      <c r="I12" s="43"/>
      <c r="J12" s="43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155"/>
      <c r="AA12" s="155"/>
      <c r="AB12" s="155"/>
      <c r="AC12" s="155"/>
      <c r="AD12" s="155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6"/>
      <c r="AQ12" s="2"/>
      <c r="AR12" s="2"/>
    </row>
    <row r="13" spans="1:69" x14ac:dyDescent="0.35">
      <c r="A13" s="23"/>
      <c r="B13" s="281" t="str">
        <f>IF('1. Summary'!B12="","",'1. Summary'!B12)</f>
        <v/>
      </c>
      <c r="C13" s="281"/>
      <c r="D13" s="281"/>
      <c r="E13" s="281"/>
      <c r="F13" s="281"/>
      <c r="G13" s="43"/>
      <c r="H13" s="163" t="str">
        <f>IF('1. Summary'!B18="","",'1. Summary'!B18)</f>
        <v/>
      </c>
      <c r="I13" s="164"/>
      <c r="J13" s="164"/>
      <c r="K13" s="165"/>
      <c r="L13" s="165"/>
      <c r="M13" s="165"/>
      <c r="N13" s="165"/>
      <c r="O13" s="165"/>
      <c r="P13" s="165"/>
      <c r="Q13" s="165"/>
      <c r="R13" s="166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6"/>
      <c r="AQ13" s="2"/>
      <c r="AR13" s="2"/>
    </row>
    <row r="14" spans="1:69" ht="15" thickBot="1" x14ac:dyDescent="0.4">
      <c r="A14" s="23"/>
      <c r="B14" s="43" t="s">
        <v>3</v>
      </c>
      <c r="C14" s="43"/>
      <c r="D14" s="43"/>
      <c r="E14" s="43"/>
      <c r="F14" s="43"/>
      <c r="G14" s="43"/>
      <c r="H14" s="43" t="s">
        <v>5</v>
      </c>
      <c r="I14" s="43"/>
      <c r="J14" s="43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155"/>
      <c r="AA14" s="155"/>
      <c r="AB14" s="155"/>
      <c r="AC14" s="155"/>
      <c r="AD14" s="155"/>
      <c r="AE14" s="155"/>
      <c r="AF14" s="155"/>
      <c r="AG14" s="155"/>
      <c r="AH14" s="155"/>
      <c r="AI14" s="155"/>
      <c r="AJ14" s="155"/>
      <c r="AK14" s="155"/>
      <c r="AL14" s="155"/>
      <c r="AM14" s="155"/>
      <c r="AN14" s="155"/>
      <c r="AO14" s="155"/>
      <c r="AP14" s="26"/>
      <c r="AQ14" s="2"/>
      <c r="AR14" s="2"/>
    </row>
    <row r="15" spans="1:69" ht="15" thickBot="1" x14ac:dyDescent="0.4">
      <c r="A15" s="23"/>
      <c r="B15" s="281" t="str">
        <f>IF('1. Summary'!B15="","",'1. Summary'!B15)</f>
        <v/>
      </c>
      <c r="C15" s="281"/>
      <c r="D15" s="281"/>
      <c r="E15" s="281"/>
      <c r="F15" s="281"/>
      <c r="G15" s="2"/>
      <c r="H15" s="298" t="str">
        <f>IF('1. Summary'!B21="","",'1. Summary'!B21)</f>
        <v/>
      </c>
      <c r="I15" s="299"/>
      <c r="J15" s="299"/>
      <c r="K15" s="299"/>
      <c r="L15" s="299"/>
      <c r="M15" s="299"/>
      <c r="N15" s="299"/>
      <c r="O15" s="299"/>
      <c r="P15" s="299"/>
      <c r="Q15" s="299"/>
      <c r="R15" s="300"/>
      <c r="S15" s="2"/>
      <c r="T15" s="2"/>
      <c r="U15" s="2"/>
      <c r="V15" s="2"/>
      <c r="W15" s="2"/>
      <c r="X15" s="2"/>
      <c r="Y15" s="2"/>
      <c r="Z15" s="155"/>
      <c r="AA15" s="155"/>
      <c r="AB15" s="155"/>
      <c r="AC15" s="155"/>
      <c r="AD15" s="155"/>
      <c r="AE15" s="155"/>
      <c r="AF15" s="155"/>
      <c r="AG15" s="155"/>
      <c r="AH15" s="155"/>
      <c r="AI15" s="155"/>
      <c r="AJ15" s="155"/>
      <c r="AK15" s="155"/>
      <c r="AL15" s="155"/>
      <c r="AM15" s="155"/>
      <c r="AN15" s="155"/>
      <c r="AO15" s="155"/>
      <c r="AP15" s="26"/>
      <c r="AQ15" s="2"/>
      <c r="AR15" s="2"/>
    </row>
    <row r="16" spans="1:69" x14ac:dyDescent="0.35">
      <c r="A16" s="23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155"/>
      <c r="AF16" s="155"/>
      <c r="AG16" s="155"/>
      <c r="AH16" s="155"/>
      <c r="AI16" s="155"/>
      <c r="AJ16" s="155"/>
      <c r="AK16" s="155"/>
      <c r="AL16" s="155"/>
      <c r="AM16" s="2"/>
      <c r="AN16" s="155"/>
      <c r="AO16" s="2"/>
      <c r="AP16" s="26"/>
      <c r="AQ16" s="2"/>
      <c r="AR16" s="2"/>
    </row>
    <row r="17" spans="1:44" ht="15" thickBot="1" x14ac:dyDescent="0.4">
      <c r="A17" s="23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155"/>
      <c r="AF17" s="155"/>
      <c r="AG17" s="155"/>
      <c r="AH17" s="155"/>
      <c r="AI17" s="155"/>
      <c r="AJ17" s="155"/>
      <c r="AK17" s="155"/>
      <c r="AL17" s="155"/>
      <c r="AM17" s="2"/>
      <c r="AN17" s="155"/>
      <c r="AO17" s="2"/>
      <c r="AP17" s="26"/>
      <c r="AQ17" s="2"/>
      <c r="AR17" s="2"/>
    </row>
    <row r="18" spans="1:44" ht="15" customHeight="1" thickBot="1" x14ac:dyDescent="0.4">
      <c r="A18" s="23"/>
      <c r="B18" s="282" t="s">
        <v>18</v>
      </c>
      <c r="C18" s="283" t="s">
        <v>19</v>
      </c>
      <c r="D18" s="284" t="s">
        <v>20</v>
      </c>
      <c r="E18" s="284" t="s">
        <v>21</v>
      </c>
      <c r="F18" s="284" t="s">
        <v>22</v>
      </c>
      <c r="G18" s="313" t="s">
        <v>70</v>
      </c>
      <c r="H18" s="314"/>
      <c r="I18" s="314"/>
      <c r="J18" s="314"/>
      <c r="K18" s="314"/>
      <c r="L18" s="314"/>
      <c r="M18" s="314"/>
      <c r="N18" s="314"/>
      <c r="O18" s="314"/>
      <c r="P18" s="314"/>
      <c r="Q18" s="314"/>
      <c r="R18" s="314"/>
      <c r="S18" s="314"/>
      <c r="T18" s="314"/>
      <c r="U18" s="314"/>
      <c r="V18" s="314"/>
      <c r="W18" s="315"/>
      <c r="X18" s="295" t="s">
        <v>26</v>
      </c>
      <c r="Y18" s="2"/>
      <c r="Z18" s="2"/>
      <c r="AA18" s="2"/>
      <c r="AB18" s="2"/>
      <c r="AC18" s="2"/>
      <c r="AD18" s="2"/>
      <c r="AE18" s="155"/>
      <c r="AF18" s="155"/>
      <c r="AG18" s="155"/>
      <c r="AH18" s="155"/>
      <c r="AI18" s="155"/>
      <c r="AJ18" s="155"/>
      <c r="AK18" s="155"/>
      <c r="AL18" s="155"/>
      <c r="AM18" s="2"/>
      <c r="AN18" s="155"/>
      <c r="AO18" s="2"/>
      <c r="AP18" s="26"/>
      <c r="AQ18" s="2"/>
    </row>
    <row r="19" spans="1:44" ht="15.5" thickTop="1" thickBot="1" x14ac:dyDescent="0.4">
      <c r="A19" s="23"/>
      <c r="B19" s="282"/>
      <c r="C19" s="283"/>
      <c r="D19" s="284"/>
      <c r="E19" s="284"/>
      <c r="F19" s="284"/>
      <c r="G19" s="316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8"/>
      <c r="X19" s="295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6"/>
      <c r="AQ19" s="2"/>
    </row>
    <row r="20" spans="1:44" ht="0.65" customHeight="1" thickTop="1" thickBot="1" x14ac:dyDescent="0.4">
      <c r="A20" s="23"/>
      <c r="B20" s="282"/>
      <c r="C20" s="283"/>
      <c r="D20" s="284"/>
      <c r="E20" s="284"/>
      <c r="F20" s="284"/>
      <c r="G20" s="167"/>
      <c r="H20" s="168" t="s">
        <v>67</v>
      </c>
      <c r="I20" s="168" t="s">
        <v>67</v>
      </c>
      <c r="J20" s="168" t="s">
        <v>67</v>
      </c>
      <c r="K20" s="168" t="s">
        <v>69</v>
      </c>
      <c r="L20" s="168" t="s">
        <v>69</v>
      </c>
      <c r="M20" s="168" t="s">
        <v>69</v>
      </c>
      <c r="N20" s="168" t="s">
        <v>69</v>
      </c>
      <c r="O20" s="168" t="s">
        <v>69</v>
      </c>
      <c r="P20" s="168" t="s">
        <v>69</v>
      </c>
      <c r="Q20" s="168" t="s">
        <v>69</v>
      </c>
      <c r="R20" s="168" t="s">
        <v>68</v>
      </c>
      <c r="S20" s="168" t="s">
        <v>68</v>
      </c>
      <c r="T20" s="168" t="s">
        <v>68</v>
      </c>
      <c r="U20" s="169" t="s">
        <v>68</v>
      </c>
      <c r="V20" s="169" t="s">
        <v>68</v>
      </c>
      <c r="W20" s="169" t="s">
        <v>68</v>
      </c>
      <c r="X20" s="295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6"/>
      <c r="AQ20" s="2"/>
    </row>
    <row r="21" spans="1:44" ht="30.75" customHeight="1" thickTop="1" thickBot="1" x14ac:dyDescent="0.4">
      <c r="A21" s="23"/>
      <c r="B21" s="282"/>
      <c r="C21" s="283"/>
      <c r="D21" s="284"/>
      <c r="E21" s="284"/>
      <c r="F21" s="284"/>
      <c r="G21" s="296" t="s">
        <v>29</v>
      </c>
      <c r="H21" s="297" t="s">
        <v>71</v>
      </c>
      <c r="I21" s="297"/>
      <c r="J21" s="297"/>
      <c r="K21" s="320" t="s">
        <v>69</v>
      </c>
      <c r="L21" s="321"/>
      <c r="M21" s="321"/>
      <c r="N21" s="321"/>
      <c r="O21" s="321"/>
      <c r="P21" s="321"/>
      <c r="Q21" s="322"/>
      <c r="R21" s="310" t="s">
        <v>68</v>
      </c>
      <c r="S21" s="311"/>
      <c r="T21" s="311"/>
      <c r="U21" s="311"/>
      <c r="V21" s="311"/>
      <c r="W21" s="312"/>
      <c r="X21" s="295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6"/>
      <c r="AQ21" s="2"/>
    </row>
    <row r="22" spans="1:44" ht="15.5" thickTop="1" thickBot="1" x14ac:dyDescent="0.4">
      <c r="A22" s="23"/>
      <c r="B22" s="282"/>
      <c r="C22" s="283"/>
      <c r="D22" s="284"/>
      <c r="E22" s="284"/>
      <c r="F22" s="284"/>
      <c r="G22" s="296"/>
      <c r="H22" s="170">
        <v>46107</v>
      </c>
      <c r="I22" s="171">
        <v>46108</v>
      </c>
      <c r="J22" s="172">
        <v>46096</v>
      </c>
      <c r="K22" s="261">
        <v>46109</v>
      </c>
      <c r="L22" s="262">
        <v>46110</v>
      </c>
      <c r="M22" s="262">
        <v>46111</v>
      </c>
      <c r="N22" s="262">
        <v>46112</v>
      </c>
      <c r="O22" s="262">
        <v>46113</v>
      </c>
      <c r="P22" s="262"/>
      <c r="Q22" s="173"/>
      <c r="R22" s="174">
        <v>46107</v>
      </c>
      <c r="S22" s="175">
        <v>46108</v>
      </c>
      <c r="T22" s="175">
        <v>46109</v>
      </c>
      <c r="U22" s="175">
        <v>46110</v>
      </c>
      <c r="V22" s="175">
        <v>46111</v>
      </c>
      <c r="W22" s="176">
        <v>46112</v>
      </c>
      <c r="X22" s="295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6"/>
      <c r="AQ22" s="2"/>
    </row>
    <row r="23" spans="1:44" ht="15" thickTop="1" x14ac:dyDescent="0.35">
      <c r="A23" s="23"/>
      <c r="B23" s="55" t="s">
        <v>37</v>
      </c>
      <c r="C23" s="56" t="s">
        <v>38</v>
      </c>
      <c r="D23" s="57" t="s">
        <v>39</v>
      </c>
      <c r="E23" s="58" t="s">
        <v>40</v>
      </c>
      <c r="F23" s="177" t="s">
        <v>41</v>
      </c>
      <c r="G23" s="65" t="s">
        <v>123</v>
      </c>
      <c r="H23" s="178"/>
      <c r="I23" s="179" t="s">
        <v>46</v>
      </c>
      <c r="J23" s="180"/>
      <c r="K23" s="258"/>
      <c r="L23" s="259"/>
      <c r="M23" s="259" t="s">
        <v>46</v>
      </c>
      <c r="N23" s="259" t="s">
        <v>46</v>
      </c>
      <c r="O23" s="259"/>
      <c r="P23" s="259"/>
      <c r="Q23" s="181"/>
      <c r="R23" s="182" t="s">
        <v>46</v>
      </c>
      <c r="S23" s="183" t="s">
        <v>46</v>
      </c>
      <c r="T23" s="183" t="s">
        <v>46</v>
      </c>
      <c r="U23" s="183"/>
      <c r="V23" s="183"/>
      <c r="W23" s="260"/>
      <c r="X23" s="184">
        <f t="shared" ref="X23:X49" si="0">SUM(Z23:AO23)</f>
        <v>200</v>
      </c>
      <c r="Y23" s="2"/>
      <c r="Z23" s="71">
        <f>IF(AND(H23="Yes",H$20="Lunch"),$T$10,0)+IF(AND(H23="Yes",H$20="Dinner"),$U$10,0)+IF(AND(H23="Yes",H$20="Lunch in the Venue"),$V$10,0)</f>
        <v>0</v>
      </c>
      <c r="AA23" s="71">
        <f t="shared" ref="AA23:AO23" si="1">IF(AND(I23="Yes",I$20="Lunch"),$T$10,0)+IF(AND(I23="Yes",I$20="Dinner"),$U$10,0)+IF(AND(I23="Yes",I$20="Lunch in the Venue"),$V$10,0)</f>
        <v>35</v>
      </c>
      <c r="AB23" s="71">
        <f t="shared" si="1"/>
        <v>0</v>
      </c>
      <c r="AC23" s="71">
        <f t="shared" si="1"/>
        <v>0</v>
      </c>
      <c r="AD23" s="71">
        <f t="shared" si="1"/>
        <v>0</v>
      </c>
      <c r="AE23" s="71">
        <f t="shared" si="1"/>
        <v>30</v>
      </c>
      <c r="AF23" s="71">
        <f t="shared" si="1"/>
        <v>30</v>
      </c>
      <c r="AG23" s="71">
        <f t="shared" si="1"/>
        <v>0</v>
      </c>
      <c r="AH23" s="71">
        <f t="shared" si="1"/>
        <v>0</v>
      </c>
      <c r="AI23" s="71">
        <f t="shared" si="1"/>
        <v>0</v>
      </c>
      <c r="AJ23" s="71">
        <f t="shared" si="1"/>
        <v>35</v>
      </c>
      <c r="AK23" s="71">
        <f t="shared" si="1"/>
        <v>35</v>
      </c>
      <c r="AL23" s="71">
        <f t="shared" si="1"/>
        <v>35</v>
      </c>
      <c r="AM23" s="71">
        <f t="shared" si="1"/>
        <v>0</v>
      </c>
      <c r="AN23" s="71">
        <f t="shared" si="1"/>
        <v>0</v>
      </c>
      <c r="AO23" s="71">
        <f t="shared" si="1"/>
        <v>0</v>
      </c>
      <c r="AP23" s="26"/>
      <c r="AQ23" s="2"/>
    </row>
    <row r="24" spans="1:44" ht="15" thickBot="1" x14ac:dyDescent="0.4">
      <c r="A24" s="23"/>
      <c r="B24" s="72" t="s">
        <v>47</v>
      </c>
      <c r="C24" s="73" t="s">
        <v>48</v>
      </c>
      <c r="D24" s="74" t="s">
        <v>49</v>
      </c>
      <c r="E24" s="75" t="s">
        <v>50</v>
      </c>
      <c r="F24" s="185" t="s">
        <v>51</v>
      </c>
      <c r="G24" s="82" t="s">
        <v>124</v>
      </c>
      <c r="H24" s="186"/>
      <c r="I24" s="187"/>
      <c r="J24" s="180"/>
      <c r="K24" s="267"/>
      <c r="L24" s="268"/>
      <c r="M24" s="268"/>
      <c r="N24" s="268"/>
      <c r="O24" s="268"/>
      <c r="P24" s="268"/>
      <c r="Q24" s="269"/>
      <c r="R24" s="188"/>
      <c r="S24" s="189"/>
      <c r="T24" s="189"/>
      <c r="U24" s="189"/>
      <c r="V24" s="189"/>
      <c r="W24" s="270"/>
      <c r="X24" s="190">
        <f t="shared" si="0"/>
        <v>0</v>
      </c>
      <c r="Y24" s="2"/>
      <c r="Z24" s="71">
        <f t="shared" ref="Z24:Z49" si="2">IF(AND(H24="Yes",H$20="Lunch"),$T$10,0)+IF(AND(H24="Yes",H$20="Dinner"),$U$10,0)+IF(AND(H24="Yes",H$20="Lunch in the Venue"),$V$10,0)</f>
        <v>0</v>
      </c>
      <c r="AA24" s="71">
        <f t="shared" ref="AA24:AA49" si="3">IF(AND(I24="Yes",I$20="Lunch"),$T$10,0)+IF(AND(I24="Yes",I$20="Dinner"),$U$10,0)+IF(AND(I24="Yes",I$20="Lunch in the Venue"),$V$10,0)</f>
        <v>0</v>
      </c>
      <c r="AB24" s="71">
        <f t="shared" ref="AB24:AB49" si="4">IF(AND(J24="Yes",J$20="Lunch"),$T$10,0)+IF(AND(J24="Yes",J$20="Dinner"),$U$10,0)+IF(AND(J24="Yes",J$20="Lunch in the Venue"),$V$10,0)</f>
        <v>0</v>
      </c>
      <c r="AC24" s="71">
        <f t="shared" ref="AC24:AC49" si="5">IF(AND(K24="Yes",K$20="Lunch"),$T$10,0)+IF(AND(K24="Yes",K$20="Dinner"),$U$10,0)+IF(AND(K24="Yes",K$20="Lunch in the Venue"),$V$10,0)</f>
        <v>0</v>
      </c>
      <c r="AD24" s="71">
        <f t="shared" ref="AD24:AD49" si="6">IF(AND(L24="Yes",L$20="Lunch"),$T$10,0)+IF(AND(L24="Yes",L$20="Dinner"),$U$10,0)+IF(AND(L24="Yes",L$20="Lunch in the Venue"),$V$10,0)</f>
        <v>0</v>
      </c>
      <c r="AE24" s="71">
        <f t="shared" ref="AE24:AE49" si="7">IF(AND(M24="Yes",M$20="Lunch"),$T$10,0)+IF(AND(M24="Yes",M$20="Dinner"),$U$10,0)+IF(AND(M24="Yes",M$20="Lunch in the Venue"),$V$10,0)</f>
        <v>0</v>
      </c>
      <c r="AF24" s="71">
        <f t="shared" ref="AF24:AF49" si="8">IF(AND(N24="Yes",N$20="Lunch"),$T$10,0)+IF(AND(N24="Yes",N$20="Dinner"),$U$10,0)+IF(AND(N24="Yes",N$20="Lunch in the Venue"),$V$10,0)</f>
        <v>0</v>
      </c>
      <c r="AG24" s="71">
        <f t="shared" ref="AG24:AG49" si="9">IF(AND(O24="Yes",O$20="Lunch"),$T$10,0)+IF(AND(O24="Yes",O$20="Dinner"),$U$10,0)+IF(AND(O24="Yes",O$20="Lunch in the Venue"),$V$10,0)</f>
        <v>0</v>
      </c>
      <c r="AH24" s="71">
        <f t="shared" ref="AH24:AH49" si="10">IF(AND(P24="Yes",P$20="Lunch"),$T$10,0)+IF(AND(P24="Yes",P$20="Dinner"),$U$10,0)+IF(AND(P24="Yes",P$20="Lunch in the Venue"),$V$10,0)</f>
        <v>0</v>
      </c>
      <c r="AI24" s="71">
        <f t="shared" ref="AI24:AI49" si="11">IF(AND(Q24="Yes",Q$20="Lunch"),$T$10,0)+IF(AND(Q24="Yes",Q$20="Dinner"),$U$10,0)+IF(AND(Q24="Yes",Q$20="Lunch in the Venue"),$V$10,0)</f>
        <v>0</v>
      </c>
      <c r="AJ24" s="71">
        <f t="shared" ref="AJ24:AJ49" si="12">IF(AND(R24="Yes",R$20="Lunch"),$T$10,0)+IF(AND(R24="Yes",R$20="Dinner"),$U$10,0)+IF(AND(R24="Yes",R$20="Lunch in the Venue"),$V$10,0)</f>
        <v>0</v>
      </c>
      <c r="AK24" s="71">
        <f t="shared" ref="AK24:AK49" si="13">IF(AND(S24="Yes",S$20="Lunch"),$T$10,0)+IF(AND(S24="Yes",S$20="Dinner"),$U$10,0)+IF(AND(S24="Yes",S$20="Lunch in the Venue"),$V$10,0)</f>
        <v>0</v>
      </c>
      <c r="AL24" s="71">
        <f t="shared" ref="AL24:AL49" si="14">IF(AND(T24="Yes",T$20="Lunch"),$T$10,0)+IF(AND(T24="Yes",T$20="Dinner"),$U$10,0)+IF(AND(T24="Yes",T$20="Lunch in the Venue"),$V$10,0)</f>
        <v>0</v>
      </c>
      <c r="AM24" s="71">
        <f t="shared" ref="AM24:AM49" si="15">IF(AND(U24="Yes",U$20="Lunch"),$T$10,0)+IF(AND(U24="Yes",U$20="Dinner"),$U$10,0)+IF(AND(U24="Yes",U$20="Lunch in the Venue"),$V$10,0)</f>
        <v>0</v>
      </c>
      <c r="AN24" s="71">
        <f t="shared" ref="AN24:AN49" si="16">IF(AND(V24="Yes",V$20="Lunch"),$T$10,0)+IF(AND(V24="Yes",V$20="Dinner"),$U$10,0)+IF(AND(V24="Yes",V$20="Lunch in the Venue"),$V$10,0)</f>
        <v>0</v>
      </c>
      <c r="AO24" s="71">
        <f t="shared" ref="AO24:AO49" si="17">IF(AND(W24="Yes",W$20="Lunch"),$T$10,0)+IF(AND(W24="Yes",W$20="Dinner"),$U$10,0)+IF(AND(W24="Yes",W$20="Lunch in the Venue"),$V$10,0)</f>
        <v>0</v>
      </c>
      <c r="AP24" s="26"/>
      <c r="AQ24" s="2"/>
    </row>
    <row r="25" spans="1:44" x14ac:dyDescent="0.35">
      <c r="A25" s="23"/>
      <c r="B25" s="88">
        <v>1</v>
      </c>
      <c r="C25" s="89"/>
      <c r="D25" s="90"/>
      <c r="E25" s="91"/>
      <c r="F25" s="191"/>
      <c r="G25" s="112"/>
      <c r="H25" s="192"/>
      <c r="I25" s="193"/>
      <c r="J25" s="194"/>
      <c r="K25" s="263"/>
      <c r="L25" s="264"/>
      <c r="M25" s="264"/>
      <c r="N25" s="264"/>
      <c r="O25" s="264"/>
      <c r="P25" s="264"/>
      <c r="Q25" s="265"/>
      <c r="R25" s="266"/>
      <c r="S25" s="202"/>
      <c r="T25" s="202"/>
      <c r="U25" s="202"/>
      <c r="V25" s="202"/>
      <c r="W25" s="203"/>
      <c r="X25" s="117">
        <f t="shared" si="0"/>
        <v>0</v>
      </c>
      <c r="Y25" s="2"/>
      <c r="Z25" s="71">
        <f t="shared" si="2"/>
        <v>0</v>
      </c>
      <c r="AA25" s="71">
        <f t="shared" si="3"/>
        <v>0</v>
      </c>
      <c r="AB25" s="71">
        <f t="shared" si="4"/>
        <v>0</v>
      </c>
      <c r="AC25" s="71">
        <f t="shared" si="5"/>
        <v>0</v>
      </c>
      <c r="AD25" s="71">
        <f t="shared" si="6"/>
        <v>0</v>
      </c>
      <c r="AE25" s="71">
        <f t="shared" si="7"/>
        <v>0</v>
      </c>
      <c r="AF25" s="71">
        <f t="shared" si="8"/>
        <v>0</v>
      </c>
      <c r="AG25" s="71">
        <f t="shared" si="9"/>
        <v>0</v>
      </c>
      <c r="AH25" s="71">
        <f t="shared" si="10"/>
        <v>0</v>
      </c>
      <c r="AI25" s="71">
        <f t="shared" si="11"/>
        <v>0</v>
      </c>
      <c r="AJ25" s="71">
        <f t="shared" si="12"/>
        <v>0</v>
      </c>
      <c r="AK25" s="71">
        <f t="shared" si="13"/>
        <v>0</v>
      </c>
      <c r="AL25" s="71">
        <f t="shared" si="14"/>
        <v>0</v>
      </c>
      <c r="AM25" s="71">
        <f t="shared" si="15"/>
        <v>0</v>
      </c>
      <c r="AN25" s="71">
        <f t="shared" si="16"/>
        <v>0</v>
      </c>
      <c r="AO25" s="71">
        <f t="shared" si="17"/>
        <v>0</v>
      </c>
      <c r="AP25" s="26"/>
      <c r="AQ25" s="2"/>
    </row>
    <row r="26" spans="1:44" x14ac:dyDescent="0.35">
      <c r="A26" s="23"/>
      <c r="B26" s="103">
        <v>2</v>
      </c>
      <c r="C26" s="104"/>
      <c r="D26" s="105"/>
      <c r="E26" s="106"/>
      <c r="F26" s="195"/>
      <c r="G26" s="112"/>
      <c r="H26" s="196"/>
      <c r="I26" s="197"/>
      <c r="J26" s="198"/>
      <c r="K26" s="253"/>
      <c r="L26" s="252"/>
      <c r="M26" s="252"/>
      <c r="N26" s="252"/>
      <c r="O26" s="252"/>
      <c r="P26" s="252"/>
      <c r="Q26" s="199"/>
      <c r="R26" s="256"/>
      <c r="S26" s="200"/>
      <c r="T26" s="200"/>
      <c r="U26" s="200"/>
      <c r="V26" s="200"/>
      <c r="W26" s="201"/>
      <c r="X26" s="117">
        <f t="shared" si="0"/>
        <v>0</v>
      </c>
      <c r="Y26" s="2"/>
      <c r="Z26" s="71">
        <f t="shared" si="2"/>
        <v>0</v>
      </c>
      <c r="AA26" s="71">
        <f t="shared" si="3"/>
        <v>0</v>
      </c>
      <c r="AB26" s="71">
        <f t="shared" si="4"/>
        <v>0</v>
      </c>
      <c r="AC26" s="71">
        <f t="shared" si="5"/>
        <v>0</v>
      </c>
      <c r="AD26" s="71">
        <f t="shared" si="6"/>
        <v>0</v>
      </c>
      <c r="AE26" s="71">
        <f t="shared" si="7"/>
        <v>0</v>
      </c>
      <c r="AF26" s="71">
        <f t="shared" si="8"/>
        <v>0</v>
      </c>
      <c r="AG26" s="71">
        <f t="shared" si="9"/>
        <v>0</v>
      </c>
      <c r="AH26" s="71">
        <f t="shared" si="10"/>
        <v>0</v>
      </c>
      <c r="AI26" s="71">
        <f t="shared" si="11"/>
        <v>0</v>
      </c>
      <c r="AJ26" s="71">
        <f t="shared" si="12"/>
        <v>0</v>
      </c>
      <c r="AK26" s="71">
        <f t="shared" si="13"/>
        <v>0</v>
      </c>
      <c r="AL26" s="71">
        <f t="shared" si="14"/>
        <v>0</v>
      </c>
      <c r="AM26" s="71">
        <f t="shared" si="15"/>
        <v>0</v>
      </c>
      <c r="AN26" s="71">
        <f t="shared" si="16"/>
        <v>0</v>
      </c>
      <c r="AO26" s="71">
        <f t="shared" si="17"/>
        <v>0</v>
      </c>
      <c r="AP26" s="26"/>
      <c r="AQ26" s="2"/>
    </row>
    <row r="27" spans="1:44" x14ac:dyDescent="0.35">
      <c r="A27" s="23"/>
      <c r="B27" s="88">
        <v>3</v>
      </c>
      <c r="C27" s="104"/>
      <c r="D27" s="105"/>
      <c r="E27" s="106"/>
      <c r="F27" s="195"/>
      <c r="G27" s="112"/>
      <c r="H27" s="196"/>
      <c r="I27" s="197"/>
      <c r="J27" s="198"/>
      <c r="K27" s="253"/>
      <c r="L27" s="252"/>
      <c r="M27" s="252"/>
      <c r="N27" s="252"/>
      <c r="O27" s="252"/>
      <c r="P27" s="252"/>
      <c r="Q27" s="199"/>
      <c r="R27" s="256"/>
      <c r="S27" s="200"/>
      <c r="T27" s="200"/>
      <c r="U27" s="200"/>
      <c r="V27" s="200"/>
      <c r="W27" s="201"/>
      <c r="X27" s="117">
        <f t="shared" si="0"/>
        <v>0</v>
      </c>
      <c r="Y27" s="2"/>
      <c r="Z27" s="71">
        <f t="shared" si="2"/>
        <v>0</v>
      </c>
      <c r="AA27" s="71">
        <f t="shared" si="3"/>
        <v>0</v>
      </c>
      <c r="AB27" s="71">
        <f t="shared" si="4"/>
        <v>0</v>
      </c>
      <c r="AC27" s="71">
        <f t="shared" si="5"/>
        <v>0</v>
      </c>
      <c r="AD27" s="71">
        <f t="shared" si="6"/>
        <v>0</v>
      </c>
      <c r="AE27" s="71">
        <f t="shared" si="7"/>
        <v>0</v>
      </c>
      <c r="AF27" s="71">
        <f t="shared" si="8"/>
        <v>0</v>
      </c>
      <c r="AG27" s="71">
        <f t="shared" si="9"/>
        <v>0</v>
      </c>
      <c r="AH27" s="71">
        <f t="shared" si="10"/>
        <v>0</v>
      </c>
      <c r="AI27" s="71">
        <f t="shared" si="11"/>
        <v>0</v>
      </c>
      <c r="AJ27" s="71">
        <f t="shared" si="12"/>
        <v>0</v>
      </c>
      <c r="AK27" s="71">
        <f t="shared" si="13"/>
        <v>0</v>
      </c>
      <c r="AL27" s="71">
        <f t="shared" si="14"/>
        <v>0</v>
      </c>
      <c r="AM27" s="71">
        <f t="shared" si="15"/>
        <v>0</v>
      </c>
      <c r="AN27" s="71">
        <f t="shared" si="16"/>
        <v>0</v>
      </c>
      <c r="AO27" s="71">
        <f t="shared" si="17"/>
        <v>0</v>
      </c>
      <c r="AP27" s="26"/>
      <c r="AQ27" s="2"/>
    </row>
    <row r="28" spans="1:44" x14ac:dyDescent="0.35">
      <c r="A28" s="23"/>
      <c r="B28" s="103">
        <v>4</v>
      </c>
      <c r="C28" s="104"/>
      <c r="D28" s="105"/>
      <c r="E28" s="106"/>
      <c r="F28" s="195"/>
      <c r="G28" s="112"/>
      <c r="H28" s="196"/>
      <c r="I28" s="197"/>
      <c r="J28" s="198"/>
      <c r="K28" s="253"/>
      <c r="L28" s="252"/>
      <c r="M28" s="252"/>
      <c r="N28" s="252"/>
      <c r="O28" s="252"/>
      <c r="P28" s="252"/>
      <c r="Q28" s="199"/>
      <c r="R28" s="256"/>
      <c r="S28" s="200"/>
      <c r="T28" s="200"/>
      <c r="U28" s="200"/>
      <c r="V28" s="200"/>
      <c r="W28" s="201"/>
      <c r="X28" s="117">
        <f t="shared" si="0"/>
        <v>0</v>
      </c>
      <c r="Y28" s="2"/>
      <c r="Z28" s="71">
        <f t="shared" si="2"/>
        <v>0</v>
      </c>
      <c r="AA28" s="71">
        <f t="shared" si="3"/>
        <v>0</v>
      </c>
      <c r="AB28" s="71">
        <f t="shared" si="4"/>
        <v>0</v>
      </c>
      <c r="AC28" s="71">
        <f t="shared" si="5"/>
        <v>0</v>
      </c>
      <c r="AD28" s="71">
        <f t="shared" si="6"/>
        <v>0</v>
      </c>
      <c r="AE28" s="71">
        <f t="shared" si="7"/>
        <v>0</v>
      </c>
      <c r="AF28" s="71">
        <f t="shared" si="8"/>
        <v>0</v>
      </c>
      <c r="AG28" s="71">
        <f t="shared" si="9"/>
        <v>0</v>
      </c>
      <c r="AH28" s="71">
        <f t="shared" si="10"/>
        <v>0</v>
      </c>
      <c r="AI28" s="71">
        <f t="shared" si="11"/>
        <v>0</v>
      </c>
      <c r="AJ28" s="71">
        <f t="shared" si="12"/>
        <v>0</v>
      </c>
      <c r="AK28" s="71">
        <f t="shared" si="13"/>
        <v>0</v>
      </c>
      <c r="AL28" s="71">
        <f t="shared" si="14"/>
        <v>0</v>
      </c>
      <c r="AM28" s="71">
        <f t="shared" si="15"/>
        <v>0</v>
      </c>
      <c r="AN28" s="71">
        <f t="shared" si="16"/>
        <v>0</v>
      </c>
      <c r="AO28" s="71">
        <f t="shared" si="17"/>
        <v>0</v>
      </c>
      <c r="AP28" s="26"/>
      <c r="AQ28" s="2"/>
    </row>
    <row r="29" spans="1:44" x14ac:dyDescent="0.35">
      <c r="A29" s="23"/>
      <c r="B29" s="88">
        <v>5</v>
      </c>
      <c r="C29" s="104"/>
      <c r="D29" s="105"/>
      <c r="E29" s="106"/>
      <c r="F29" s="195"/>
      <c r="G29" s="112"/>
      <c r="H29" s="196"/>
      <c r="I29" s="197"/>
      <c r="J29" s="198"/>
      <c r="K29" s="253"/>
      <c r="L29" s="252"/>
      <c r="M29" s="252"/>
      <c r="N29" s="252"/>
      <c r="O29" s="252"/>
      <c r="P29" s="252"/>
      <c r="Q29" s="199"/>
      <c r="R29" s="256"/>
      <c r="S29" s="200"/>
      <c r="T29" s="200"/>
      <c r="U29" s="200"/>
      <c r="V29" s="200"/>
      <c r="W29" s="201"/>
      <c r="X29" s="117">
        <f t="shared" si="0"/>
        <v>0</v>
      </c>
      <c r="Y29" s="2"/>
      <c r="Z29" s="71">
        <f t="shared" si="2"/>
        <v>0</v>
      </c>
      <c r="AA29" s="71">
        <f t="shared" si="3"/>
        <v>0</v>
      </c>
      <c r="AB29" s="71">
        <f t="shared" si="4"/>
        <v>0</v>
      </c>
      <c r="AC29" s="71">
        <f t="shared" si="5"/>
        <v>0</v>
      </c>
      <c r="AD29" s="71">
        <f t="shared" si="6"/>
        <v>0</v>
      </c>
      <c r="AE29" s="71">
        <f t="shared" si="7"/>
        <v>0</v>
      </c>
      <c r="AF29" s="71">
        <f t="shared" si="8"/>
        <v>0</v>
      </c>
      <c r="AG29" s="71">
        <f t="shared" si="9"/>
        <v>0</v>
      </c>
      <c r="AH29" s="71">
        <f t="shared" si="10"/>
        <v>0</v>
      </c>
      <c r="AI29" s="71">
        <f t="shared" si="11"/>
        <v>0</v>
      </c>
      <c r="AJ29" s="71">
        <f t="shared" si="12"/>
        <v>0</v>
      </c>
      <c r="AK29" s="71">
        <f t="shared" si="13"/>
        <v>0</v>
      </c>
      <c r="AL29" s="71">
        <f t="shared" si="14"/>
        <v>0</v>
      </c>
      <c r="AM29" s="71">
        <f t="shared" si="15"/>
        <v>0</v>
      </c>
      <c r="AN29" s="71">
        <f t="shared" si="16"/>
        <v>0</v>
      </c>
      <c r="AO29" s="71">
        <f t="shared" si="17"/>
        <v>0</v>
      </c>
      <c r="AP29" s="26"/>
      <c r="AQ29" s="2"/>
    </row>
    <row r="30" spans="1:44" x14ac:dyDescent="0.35">
      <c r="A30" s="23"/>
      <c r="B30" s="103">
        <v>6</v>
      </c>
      <c r="C30" s="104"/>
      <c r="D30" s="105"/>
      <c r="E30" s="106"/>
      <c r="F30" s="195"/>
      <c r="G30" s="112"/>
      <c r="H30" s="196"/>
      <c r="I30" s="197"/>
      <c r="J30" s="198"/>
      <c r="K30" s="253"/>
      <c r="L30" s="252"/>
      <c r="M30" s="252"/>
      <c r="N30" s="252"/>
      <c r="O30" s="252"/>
      <c r="P30" s="252"/>
      <c r="Q30" s="199"/>
      <c r="R30" s="256"/>
      <c r="S30" s="200"/>
      <c r="T30" s="200"/>
      <c r="U30" s="200"/>
      <c r="V30" s="200"/>
      <c r="W30" s="201"/>
      <c r="X30" s="117">
        <f t="shared" si="0"/>
        <v>0</v>
      </c>
      <c r="Y30" s="2"/>
      <c r="Z30" s="71">
        <f t="shared" si="2"/>
        <v>0</v>
      </c>
      <c r="AA30" s="71">
        <f t="shared" si="3"/>
        <v>0</v>
      </c>
      <c r="AB30" s="71">
        <f t="shared" si="4"/>
        <v>0</v>
      </c>
      <c r="AC30" s="71">
        <f t="shared" si="5"/>
        <v>0</v>
      </c>
      <c r="AD30" s="71">
        <f t="shared" si="6"/>
        <v>0</v>
      </c>
      <c r="AE30" s="71">
        <f t="shared" si="7"/>
        <v>0</v>
      </c>
      <c r="AF30" s="71">
        <f t="shared" si="8"/>
        <v>0</v>
      </c>
      <c r="AG30" s="71">
        <f t="shared" si="9"/>
        <v>0</v>
      </c>
      <c r="AH30" s="71">
        <f t="shared" si="10"/>
        <v>0</v>
      </c>
      <c r="AI30" s="71">
        <f t="shared" si="11"/>
        <v>0</v>
      </c>
      <c r="AJ30" s="71">
        <f t="shared" si="12"/>
        <v>0</v>
      </c>
      <c r="AK30" s="71">
        <f t="shared" si="13"/>
        <v>0</v>
      </c>
      <c r="AL30" s="71">
        <f t="shared" si="14"/>
        <v>0</v>
      </c>
      <c r="AM30" s="71">
        <f t="shared" si="15"/>
        <v>0</v>
      </c>
      <c r="AN30" s="71">
        <f t="shared" si="16"/>
        <v>0</v>
      </c>
      <c r="AO30" s="71">
        <f t="shared" si="17"/>
        <v>0</v>
      </c>
      <c r="AP30" s="26"/>
      <c r="AQ30" s="2"/>
    </row>
    <row r="31" spans="1:44" x14ac:dyDescent="0.35">
      <c r="A31" s="23"/>
      <c r="B31" s="88">
        <v>7</v>
      </c>
      <c r="C31" s="104"/>
      <c r="D31" s="105"/>
      <c r="E31" s="106"/>
      <c r="F31" s="195"/>
      <c r="G31" s="112"/>
      <c r="H31" s="196"/>
      <c r="I31" s="197"/>
      <c r="J31" s="198"/>
      <c r="K31" s="253"/>
      <c r="L31" s="252"/>
      <c r="M31" s="252"/>
      <c r="N31" s="252"/>
      <c r="O31" s="252"/>
      <c r="P31" s="252"/>
      <c r="Q31" s="199"/>
      <c r="R31" s="256"/>
      <c r="S31" s="200"/>
      <c r="T31" s="200"/>
      <c r="U31" s="200"/>
      <c r="V31" s="200"/>
      <c r="W31" s="201"/>
      <c r="X31" s="117">
        <f t="shared" si="0"/>
        <v>0</v>
      </c>
      <c r="Y31" s="2"/>
      <c r="Z31" s="71">
        <f t="shared" si="2"/>
        <v>0</v>
      </c>
      <c r="AA31" s="71">
        <f t="shared" si="3"/>
        <v>0</v>
      </c>
      <c r="AB31" s="71">
        <f t="shared" si="4"/>
        <v>0</v>
      </c>
      <c r="AC31" s="71">
        <f t="shared" si="5"/>
        <v>0</v>
      </c>
      <c r="AD31" s="71">
        <f t="shared" si="6"/>
        <v>0</v>
      </c>
      <c r="AE31" s="71">
        <f t="shared" si="7"/>
        <v>0</v>
      </c>
      <c r="AF31" s="71">
        <f t="shared" si="8"/>
        <v>0</v>
      </c>
      <c r="AG31" s="71">
        <f t="shared" si="9"/>
        <v>0</v>
      </c>
      <c r="AH31" s="71">
        <f t="shared" si="10"/>
        <v>0</v>
      </c>
      <c r="AI31" s="71">
        <f t="shared" si="11"/>
        <v>0</v>
      </c>
      <c r="AJ31" s="71">
        <f t="shared" si="12"/>
        <v>0</v>
      </c>
      <c r="AK31" s="71">
        <f t="shared" si="13"/>
        <v>0</v>
      </c>
      <c r="AL31" s="71">
        <f t="shared" si="14"/>
        <v>0</v>
      </c>
      <c r="AM31" s="71">
        <f t="shared" si="15"/>
        <v>0</v>
      </c>
      <c r="AN31" s="71">
        <f t="shared" si="16"/>
        <v>0</v>
      </c>
      <c r="AO31" s="71">
        <f t="shared" si="17"/>
        <v>0</v>
      </c>
      <c r="AP31" s="26"/>
      <c r="AQ31" s="2"/>
    </row>
    <row r="32" spans="1:44" x14ac:dyDescent="0.35">
      <c r="A32" s="23"/>
      <c r="B32" s="103">
        <v>8</v>
      </c>
      <c r="C32" s="104"/>
      <c r="D32" s="105"/>
      <c r="E32" s="106"/>
      <c r="F32" s="195"/>
      <c r="G32" s="112"/>
      <c r="H32" s="196"/>
      <c r="I32" s="197"/>
      <c r="J32" s="198"/>
      <c r="K32" s="253"/>
      <c r="L32" s="252"/>
      <c r="M32" s="252"/>
      <c r="N32" s="252"/>
      <c r="O32" s="252"/>
      <c r="P32" s="252"/>
      <c r="Q32" s="199"/>
      <c r="R32" s="256"/>
      <c r="S32" s="200"/>
      <c r="T32" s="200"/>
      <c r="U32" s="200"/>
      <c r="V32" s="200"/>
      <c r="W32" s="201"/>
      <c r="X32" s="117">
        <f t="shared" si="0"/>
        <v>0</v>
      </c>
      <c r="Y32" s="2"/>
      <c r="Z32" s="71">
        <f t="shared" si="2"/>
        <v>0</v>
      </c>
      <c r="AA32" s="71">
        <f t="shared" si="3"/>
        <v>0</v>
      </c>
      <c r="AB32" s="71">
        <f t="shared" si="4"/>
        <v>0</v>
      </c>
      <c r="AC32" s="71">
        <f t="shared" si="5"/>
        <v>0</v>
      </c>
      <c r="AD32" s="71">
        <f t="shared" si="6"/>
        <v>0</v>
      </c>
      <c r="AE32" s="71">
        <f t="shared" si="7"/>
        <v>0</v>
      </c>
      <c r="AF32" s="71">
        <f t="shared" si="8"/>
        <v>0</v>
      </c>
      <c r="AG32" s="71">
        <f t="shared" si="9"/>
        <v>0</v>
      </c>
      <c r="AH32" s="71">
        <f t="shared" si="10"/>
        <v>0</v>
      </c>
      <c r="AI32" s="71">
        <f t="shared" si="11"/>
        <v>0</v>
      </c>
      <c r="AJ32" s="71">
        <f t="shared" si="12"/>
        <v>0</v>
      </c>
      <c r="AK32" s="71">
        <f t="shared" si="13"/>
        <v>0</v>
      </c>
      <c r="AL32" s="71">
        <f t="shared" si="14"/>
        <v>0</v>
      </c>
      <c r="AM32" s="71">
        <f t="shared" si="15"/>
        <v>0</v>
      </c>
      <c r="AN32" s="71">
        <f t="shared" si="16"/>
        <v>0</v>
      </c>
      <c r="AO32" s="71">
        <f t="shared" si="17"/>
        <v>0</v>
      </c>
      <c r="AP32" s="26"/>
      <c r="AQ32" s="2"/>
    </row>
    <row r="33" spans="1:43" x14ac:dyDescent="0.35">
      <c r="A33" s="23"/>
      <c r="B33" s="88">
        <v>9</v>
      </c>
      <c r="C33" s="104"/>
      <c r="D33" s="105"/>
      <c r="E33" s="106"/>
      <c r="F33" s="195"/>
      <c r="G33" s="112"/>
      <c r="H33" s="196"/>
      <c r="I33" s="197"/>
      <c r="J33" s="198"/>
      <c r="K33" s="253"/>
      <c r="L33" s="252"/>
      <c r="M33" s="252"/>
      <c r="N33" s="252"/>
      <c r="O33" s="252"/>
      <c r="P33" s="252"/>
      <c r="Q33" s="199"/>
      <c r="R33" s="256"/>
      <c r="S33" s="200"/>
      <c r="T33" s="200"/>
      <c r="U33" s="200"/>
      <c r="V33" s="200"/>
      <c r="W33" s="201"/>
      <c r="X33" s="117">
        <f t="shared" si="0"/>
        <v>0</v>
      </c>
      <c r="Y33" s="2"/>
      <c r="Z33" s="71">
        <f t="shared" si="2"/>
        <v>0</v>
      </c>
      <c r="AA33" s="71">
        <f t="shared" si="3"/>
        <v>0</v>
      </c>
      <c r="AB33" s="71">
        <f t="shared" si="4"/>
        <v>0</v>
      </c>
      <c r="AC33" s="71">
        <f t="shared" si="5"/>
        <v>0</v>
      </c>
      <c r="AD33" s="71">
        <f t="shared" si="6"/>
        <v>0</v>
      </c>
      <c r="AE33" s="71">
        <f t="shared" si="7"/>
        <v>0</v>
      </c>
      <c r="AF33" s="71">
        <f t="shared" si="8"/>
        <v>0</v>
      </c>
      <c r="AG33" s="71">
        <f t="shared" si="9"/>
        <v>0</v>
      </c>
      <c r="AH33" s="71">
        <f t="shared" si="10"/>
        <v>0</v>
      </c>
      <c r="AI33" s="71">
        <f t="shared" si="11"/>
        <v>0</v>
      </c>
      <c r="AJ33" s="71">
        <f t="shared" si="12"/>
        <v>0</v>
      </c>
      <c r="AK33" s="71">
        <f t="shared" si="13"/>
        <v>0</v>
      </c>
      <c r="AL33" s="71">
        <f t="shared" si="14"/>
        <v>0</v>
      </c>
      <c r="AM33" s="71">
        <f t="shared" si="15"/>
        <v>0</v>
      </c>
      <c r="AN33" s="71">
        <f t="shared" si="16"/>
        <v>0</v>
      </c>
      <c r="AO33" s="71">
        <f t="shared" si="17"/>
        <v>0</v>
      </c>
      <c r="AP33" s="26"/>
      <c r="AQ33" s="2"/>
    </row>
    <row r="34" spans="1:43" x14ac:dyDescent="0.35">
      <c r="A34" s="23"/>
      <c r="B34" s="103">
        <v>10</v>
      </c>
      <c r="C34" s="104"/>
      <c r="D34" s="105"/>
      <c r="E34" s="106"/>
      <c r="F34" s="195"/>
      <c r="G34" s="112"/>
      <c r="H34" s="196"/>
      <c r="I34" s="197"/>
      <c r="J34" s="198"/>
      <c r="K34" s="253"/>
      <c r="L34" s="252"/>
      <c r="M34" s="252"/>
      <c r="N34" s="252"/>
      <c r="O34" s="252"/>
      <c r="P34" s="252"/>
      <c r="Q34" s="199"/>
      <c r="R34" s="256"/>
      <c r="S34" s="200"/>
      <c r="T34" s="200"/>
      <c r="U34" s="200"/>
      <c r="V34" s="200"/>
      <c r="W34" s="201"/>
      <c r="X34" s="117">
        <f t="shared" si="0"/>
        <v>0</v>
      </c>
      <c r="Y34" s="2"/>
      <c r="Z34" s="71">
        <f t="shared" si="2"/>
        <v>0</v>
      </c>
      <c r="AA34" s="71">
        <f t="shared" si="3"/>
        <v>0</v>
      </c>
      <c r="AB34" s="71">
        <f t="shared" si="4"/>
        <v>0</v>
      </c>
      <c r="AC34" s="71">
        <f t="shared" si="5"/>
        <v>0</v>
      </c>
      <c r="AD34" s="71">
        <f t="shared" si="6"/>
        <v>0</v>
      </c>
      <c r="AE34" s="71">
        <f t="shared" si="7"/>
        <v>0</v>
      </c>
      <c r="AF34" s="71">
        <f t="shared" si="8"/>
        <v>0</v>
      </c>
      <c r="AG34" s="71">
        <f t="shared" si="9"/>
        <v>0</v>
      </c>
      <c r="AH34" s="71">
        <f t="shared" si="10"/>
        <v>0</v>
      </c>
      <c r="AI34" s="71">
        <f t="shared" si="11"/>
        <v>0</v>
      </c>
      <c r="AJ34" s="71">
        <f t="shared" si="12"/>
        <v>0</v>
      </c>
      <c r="AK34" s="71">
        <f t="shared" si="13"/>
        <v>0</v>
      </c>
      <c r="AL34" s="71">
        <f t="shared" si="14"/>
        <v>0</v>
      </c>
      <c r="AM34" s="71">
        <f t="shared" si="15"/>
        <v>0</v>
      </c>
      <c r="AN34" s="71">
        <f t="shared" si="16"/>
        <v>0</v>
      </c>
      <c r="AO34" s="71">
        <f t="shared" si="17"/>
        <v>0</v>
      </c>
      <c r="AP34" s="26"/>
      <c r="AQ34" s="2"/>
    </row>
    <row r="35" spans="1:43" x14ac:dyDescent="0.35">
      <c r="A35" s="23"/>
      <c r="B35" s="88">
        <v>11</v>
      </c>
      <c r="C35" s="104"/>
      <c r="D35" s="105"/>
      <c r="E35" s="106"/>
      <c r="F35" s="195"/>
      <c r="G35" s="112"/>
      <c r="H35" s="196"/>
      <c r="I35" s="197"/>
      <c r="J35" s="198"/>
      <c r="K35" s="253"/>
      <c r="L35" s="252"/>
      <c r="M35" s="252"/>
      <c r="N35" s="252"/>
      <c r="O35" s="252"/>
      <c r="P35" s="252"/>
      <c r="Q35" s="199"/>
      <c r="R35" s="256"/>
      <c r="S35" s="200"/>
      <c r="T35" s="200"/>
      <c r="U35" s="200"/>
      <c r="V35" s="200"/>
      <c r="W35" s="201"/>
      <c r="X35" s="117">
        <f t="shared" si="0"/>
        <v>0</v>
      </c>
      <c r="Y35" s="2"/>
      <c r="Z35" s="71">
        <f t="shared" si="2"/>
        <v>0</v>
      </c>
      <c r="AA35" s="71">
        <f t="shared" si="3"/>
        <v>0</v>
      </c>
      <c r="AB35" s="71">
        <f t="shared" si="4"/>
        <v>0</v>
      </c>
      <c r="AC35" s="71">
        <f t="shared" si="5"/>
        <v>0</v>
      </c>
      <c r="AD35" s="71">
        <f t="shared" si="6"/>
        <v>0</v>
      </c>
      <c r="AE35" s="71">
        <f t="shared" si="7"/>
        <v>0</v>
      </c>
      <c r="AF35" s="71">
        <f t="shared" si="8"/>
        <v>0</v>
      </c>
      <c r="AG35" s="71">
        <f t="shared" si="9"/>
        <v>0</v>
      </c>
      <c r="AH35" s="71">
        <f t="shared" si="10"/>
        <v>0</v>
      </c>
      <c r="AI35" s="71">
        <f t="shared" si="11"/>
        <v>0</v>
      </c>
      <c r="AJ35" s="71">
        <f t="shared" si="12"/>
        <v>0</v>
      </c>
      <c r="AK35" s="71">
        <f t="shared" si="13"/>
        <v>0</v>
      </c>
      <c r="AL35" s="71">
        <f t="shared" si="14"/>
        <v>0</v>
      </c>
      <c r="AM35" s="71">
        <f t="shared" si="15"/>
        <v>0</v>
      </c>
      <c r="AN35" s="71">
        <f t="shared" si="16"/>
        <v>0</v>
      </c>
      <c r="AO35" s="71">
        <f t="shared" si="17"/>
        <v>0</v>
      </c>
      <c r="AP35" s="26"/>
      <c r="AQ35" s="2"/>
    </row>
    <row r="36" spans="1:43" x14ac:dyDescent="0.35">
      <c r="A36" s="23"/>
      <c r="B36" s="103">
        <v>12</v>
      </c>
      <c r="C36" s="104"/>
      <c r="D36" s="105"/>
      <c r="E36" s="106"/>
      <c r="F36" s="195"/>
      <c r="G36" s="112"/>
      <c r="H36" s="196"/>
      <c r="I36" s="197"/>
      <c r="J36" s="198"/>
      <c r="K36" s="253"/>
      <c r="L36" s="252"/>
      <c r="M36" s="252"/>
      <c r="N36" s="252"/>
      <c r="O36" s="252"/>
      <c r="P36" s="252"/>
      <c r="Q36" s="199"/>
      <c r="R36" s="256"/>
      <c r="S36" s="200"/>
      <c r="T36" s="200"/>
      <c r="U36" s="200"/>
      <c r="V36" s="200"/>
      <c r="W36" s="201"/>
      <c r="X36" s="117">
        <f t="shared" si="0"/>
        <v>0</v>
      </c>
      <c r="Y36" s="2"/>
      <c r="Z36" s="71">
        <f t="shared" si="2"/>
        <v>0</v>
      </c>
      <c r="AA36" s="71">
        <f t="shared" si="3"/>
        <v>0</v>
      </c>
      <c r="AB36" s="71">
        <f t="shared" si="4"/>
        <v>0</v>
      </c>
      <c r="AC36" s="71">
        <f t="shared" si="5"/>
        <v>0</v>
      </c>
      <c r="AD36" s="71">
        <f t="shared" si="6"/>
        <v>0</v>
      </c>
      <c r="AE36" s="71">
        <f t="shared" si="7"/>
        <v>0</v>
      </c>
      <c r="AF36" s="71">
        <f t="shared" si="8"/>
        <v>0</v>
      </c>
      <c r="AG36" s="71">
        <f t="shared" si="9"/>
        <v>0</v>
      </c>
      <c r="AH36" s="71">
        <f t="shared" si="10"/>
        <v>0</v>
      </c>
      <c r="AI36" s="71">
        <f t="shared" si="11"/>
        <v>0</v>
      </c>
      <c r="AJ36" s="71">
        <f t="shared" si="12"/>
        <v>0</v>
      </c>
      <c r="AK36" s="71">
        <f t="shared" si="13"/>
        <v>0</v>
      </c>
      <c r="AL36" s="71">
        <f t="shared" si="14"/>
        <v>0</v>
      </c>
      <c r="AM36" s="71">
        <f t="shared" si="15"/>
        <v>0</v>
      </c>
      <c r="AN36" s="71">
        <f t="shared" si="16"/>
        <v>0</v>
      </c>
      <c r="AO36" s="71">
        <f t="shared" si="17"/>
        <v>0</v>
      </c>
      <c r="AP36" s="26"/>
      <c r="AQ36" s="2"/>
    </row>
    <row r="37" spans="1:43" x14ac:dyDescent="0.35">
      <c r="A37" s="23"/>
      <c r="B37" s="88">
        <v>13</v>
      </c>
      <c r="C37" s="104"/>
      <c r="D37" s="105"/>
      <c r="E37" s="106"/>
      <c r="F37" s="195"/>
      <c r="G37" s="112"/>
      <c r="H37" s="196"/>
      <c r="I37" s="197"/>
      <c r="J37" s="198"/>
      <c r="K37" s="253"/>
      <c r="L37" s="252"/>
      <c r="M37" s="252"/>
      <c r="N37" s="252"/>
      <c r="O37" s="252"/>
      <c r="P37" s="252"/>
      <c r="Q37" s="199"/>
      <c r="R37" s="256"/>
      <c r="S37" s="200"/>
      <c r="T37" s="200"/>
      <c r="U37" s="200"/>
      <c r="V37" s="200"/>
      <c r="W37" s="201"/>
      <c r="X37" s="117">
        <f t="shared" si="0"/>
        <v>0</v>
      </c>
      <c r="Y37" s="2"/>
      <c r="Z37" s="71">
        <f t="shared" si="2"/>
        <v>0</v>
      </c>
      <c r="AA37" s="71">
        <f t="shared" si="3"/>
        <v>0</v>
      </c>
      <c r="AB37" s="71">
        <f t="shared" si="4"/>
        <v>0</v>
      </c>
      <c r="AC37" s="71">
        <f t="shared" si="5"/>
        <v>0</v>
      </c>
      <c r="AD37" s="71">
        <f t="shared" si="6"/>
        <v>0</v>
      </c>
      <c r="AE37" s="71">
        <f t="shared" si="7"/>
        <v>0</v>
      </c>
      <c r="AF37" s="71">
        <f t="shared" si="8"/>
        <v>0</v>
      </c>
      <c r="AG37" s="71">
        <f t="shared" si="9"/>
        <v>0</v>
      </c>
      <c r="AH37" s="71">
        <f t="shared" si="10"/>
        <v>0</v>
      </c>
      <c r="AI37" s="71">
        <f t="shared" si="11"/>
        <v>0</v>
      </c>
      <c r="AJ37" s="71">
        <f t="shared" si="12"/>
        <v>0</v>
      </c>
      <c r="AK37" s="71">
        <f t="shared" si="13"/>
        <v>0</v>
      </c>
      <c r="AL37" s="71">
        <f t="shared" si="14"/>
        <v>0</v>
      </c>
      <c r="AM37" s="71">
        <f t="shared" si="15"/>
        <v>0</v>
      </c>
      <c r="AN37" s="71">
        <f t="shared" si="16"/>
        <v>0</v>
      </c>
      <c r="AO37" s="71">
        <f t="shared" si="17"/>
        <v>0</v>
      </c>
      <c r="AP37" s="26"/>
      <c r="AQ37" s="2"/>
    </row>
    <row r="38" spans="1:43" x14ac:dyDescent="0.35">
      <c r="A38" s="23"/>
      <c r="B38" s="103">
        <v>14</v>
      </c>
      <c r="C38" s="104"/>
      <c r="D38" s="105"/>
      <c r="E38" s="106"/>
      <c r="F38" s="195"/>
      <c r="G38" s="112"/>
      <c r="H38" s="196"/>
      <c r="I38" s="197"/>
      <c r="J38" s="198"/>
      <c r="K38" s="253"/>
      <c r="L38" s="252"/>
      <c r="M38" s="252"/>
      <c r="N38" s="252"/>
      <c r="O38" s="252"/>
      <c r="P38" s="252"/>
      <c r="Q38" s="199"/>
      <c r="R38" s="256"/>
      <c r="S38" s="200"/>
      <c r="T38" s="200"/>
      <c r="U38" s="200"/>
      <c r="V38" s="200"/>
      <c r="W38" s="201"/>
      <c r="X38" s="117">
        <f t="shared" si="0"/>
        <v>0</v>
      </c>
      <c r="Y38" s="2"/>
      <c r="Z38" s="71">
        <f t="shared" si="2"/>
        <v>0</v>
      </c>
      <c r="AA38" s="71">
        <f t="shared" si="3"/>
        <v>0</v>
      </c>
      <c r="AB38" s="71">
        <f t="shared" si="4"/>
        <v>0</v>
      </c>
      <c r="AC38" s="71">
        <f t="shared" si="5"/>
        <v>0</v>
      </c>
      <c r="AD38" s="71">
        <f t="shared" si="6"/>
        <v>0</v>
      </c>
      <c r="AE38" s="71">
        <f t="shared" si="7"/>
        <v>0</v>
      </c>
      <c r="AF38" s="71">
        <f t="shared" si="8"/>
        <v>0</v>
      </c>
      <c r="AG38" s="71">
        <f t="shared" si="9"/>
        <v>0</v>
      </c>
      <c r="AH38" s="71">
        <f t="shared" si="10"/>
        <v>0</v>
      </c>
      <c r="AI38" s="71">
        <f t="shared" si="11"/>
        <v>0</v>
      </c>
      <c r="AJ38" s="71">
        <f t="shared" si="12"/>
        <v>0</v>
      </c>
      <c r="AK38" s="71">
        <f t="shared" si="13"/>
        <v>0</v>
      </c>
      <c r="AL38" s="71">
        <f t="shared" si="14"/>
        <v>0</v>
      </c>
      <c r="AM38" s="71">
        <f t="shared" si="15"/>
        <v>0</v>
      </c>
      <c r="AN38" s="71">
        <f t="shared" si="16"/>
        <v>0</v>
      </c>
      <c r="AO38" s="71">
        <f t="shared" si="17"/>
        <v>0</v>
      </c>
      <c r="AP38" s="26"/>
      <c r="AQ38" s="2"/>
    </row>
    <row r="39" spans="1:43" x14ac:dyDescent="0.35">
      <c r="A39" s="23"/>
      <c r="B39" s="88">
        <v>15</v>
      </c>
      <c r="C39" s="104"/>
      <c r="D39" s="105"/>
      <c r="E39" s="106"/>
      <c r="F39" s="195"/>
      <c r="G39" s="112"/>
      <c r="H39" s="196"/>
      <c r="I39" s="197"/>
      <c r="J39" s="198"/>
      <c r="K39" s="253"/>
      <c r="L39" s="252"/>
      <c r="M39" s="252"/>
      <c r="N39" s="252"/>
      <c r="O39" s="252"/>
      <c r="P39" s="252"/>
      <c r="Q39" s="199"/>
      <c r="R39" s="256"/>
      <c r="S39" s="200"/>
      <c r="T39" s="200"/>
      <c r="U39" s="200"/>
      <c r="V39" s="200"/>
      <c r="W39" s="201"/>
      <c r="X39" s="117">
        <f t="shared" si="0"/>
        <v>0</v>
      </c>
      <c r="Y39" s="2"/>
      <c r="Z39" s="71">
        <f t="shared" si="2"/>
        <v>0</v>
      </c>
      <c r="AA39" s="71">
        <f t="shared" si="3"/>
        <v>0</v>
      </c>
      <c r="AB39" s="71">
        <f t="shared" si="4"/>
        <v>0</v>
      </c>
      <c r="AC39" s="71">
        <f t="shared" si="5"/>
        <v>0</v>
      </c>
      <c r="AD39" s="71">
        <f t="shared" si="6"/>
        <v>0</v>
      </c>
      <c r="AE39" s="71">
        <f t="shared" si="7"/>
        <v>0</v>
      </c>
      <c r="AF39" s="71">
        <f t="shared" si="8"/>
        <v>0</v>
      </c>
      <c r="AG39" s="71">
        <f t="shared" si="9"/>
        <v>0</v>
      </c>
      <c r="AH39" s="71">
        <f t="shared" si="10"/>
        <v>0</v>
      </c>
      <c r="AI39" s="71">
        <f t="shared" si="11"/>
        <v>0</v>
      </c>
      <c r="AJ39" s="71">
        <f t="shared" si="12"/>
        <v>0</v>
      </c>
      <c r="AK39" s="71">
        <f t="shared" si="13"/>
        <v>0</v>
      </c>
      <c r="AL39" s="71">
        <f t="shared" si="14"/>
        <v>0</v>
      </c>
      <c r="AM39" s="71">
        <f t="shared" si="15"/>
        <v>0</v>
      </c>
      <c r="AN39" s="71">
        <f t="shared" si="16"/>
        <v>0</v>
      </c>
      <c r="AO39" s="71">
        <f t="shared" si="17"/>
        <v>0</v>
      </c>
      <c r="AP39" s="26"/>
      <c r="AQ39" s="2"/>
    </row>
    <row r="40" spans="1:43" x14ac:dyDescent="0.35">
      <c r="A40" s="23"/>
      <c r="B40" s="103">
        <v>16</v>
      </c>
      <c r="C40" s="104"/>
      <c r="D40" s="105"/>
      <c r="E40" s="106"/>
      <c r="F40" s="195"/>
      <c r="G40" s="112"/>
      <c r="H40" s="196"/>
      <c r="I40" s="197"/>
      <c r="J40" s="198"/>
      <c r="K40" s="253"/>
      <c r="L40" s="252"/>
      <c r="M40" s="252"/>
      <c r="N40" s="252"/>
      <c r="O40" s="252"/>
      <c r="P40" s="252"/>
      <c r="Q40" s="199"/>
      <c r="R40" s="256"/>
      <c r="S40" s="200"/>
      <c r="T40" s="200"/>
      <c r="U40" s="200"/>
      <c r="V40" s="200"/>
      <c r="W40" s="201"/>
      <c r="X40" s="117">
        <f t="shared" si="0"/>
        <v>0</v>
      </c>
      <c r="Y40" s="2"/>
      <c r="Z40" s="71">
        <f t="shared" si="2"/>
        <v>0</v>
      </c>
      <c r="AA40" s="71">
        <f t="shared" si="3"/>
        <v>0</v>
      </c>
      <c r="AB40" s="71">
        <f t="shared" si="4"/>
        <v>0</v>
      </c>
      <c r="AC40" s="71">
        <f t="shared" si="5"/>
        <v>0</v>
      </c>
      <c r="AD40" s="71">
        <f t="shared" si="6"/>
        <v>0</v>
      </c>
      <c r="AE40" s="71">
        <f t="shared" si="7"/>
        <v>0</v>
      </c>
      <c r="AF40" s="71">
        <f t="shared" si="8"/>
        <v>0</v>
      </c>
      <c r="AG40" s="71">
        <f t="shared" si="9"/>
        <v>0</v>
      </c>
      <c r="AH40" s="71">
        <f t="shared" si="10"/>
        <v>0</v>
      </c>
      <c r="AI40" s="71">
        <f t="shared" si="11"/>
        <v>0</v>
      </c>
      <c r="AJ40" s="71">
        <f t="shared" si="12"/>
        <v>0</v>
      </c>
      <c r="AK40" s="71">
        <f t="shared" si="13"/>
        <v>0</v>
      </c>
      <c r="AL40" s="71">
        <f t="shared" si="14"/>
        <v>0</v>
      </c>
      <c r="AM40" s="71">
        <f t="shared" si="15"/>
        <v>0</v>
      </c>
      <c r="AN40" s="71">
        <f t="shared" si="16"/>
        <v>0</v>
      </c>
      <c r="AO40" s="71">
        <f t="shared" si="17"/>
        <v>0</v>
      </c>
      <c r="AP40" s="26"/>
      <c r="AQ40" s="2"/>
    </row>
    <row r="41" spans="1:43" x14ac:dyDescent="0.35">
      <c r="A41" s="23"/>
      <c r="B41" s="88">
        <v>17</v>
      </c>
      <c r="C41" s="104"/>
      <c r="D41" s="105"/>
      <c r="E41" s="106"/>
      <c r="F41" s="195"/>
      <c r="G41" s="112"/>
      <c r="H41" s="196"/>
      <c r="I41" s="197"/>
      <c r="J41" s="198"/>
      <c r="K41" s="253"/>
      <c r="L41" s="252"/>
      <c r="M41" s="252"/>
      <c r="N41" s="252"/>
      <c r="O41" s="252"/>
      <c r="P41" s="252"/>
      <c r="Q41" s="199"/>
      <c r="R41" s="256"/>
      <c r="S41" s="200"/>
      <c r="T41" s="200"/>
      <c r="U41" s="200"/>
      <c r="V41" s="200"/>
      <c r="W41" s="201"/>
      <c r="X41" s="117">
        <f t="shared" si="0"/>
        <v>0</v>
      </c>
      <c r="Y41" s="2"/>
      <c r="Z41" s="71">
        <f t="shared" si="2"/>
        <v>0</v>
      </c>
      <c r="AA41" s="71">
        <f t="shared" si="3"/>
        <v>0</v>
      </c>
      <c r="AB41" s="71">
        <f t="shared" si="4"/>
        <v>0</v>
      </c>
      <c r="AC41" s="71">
        <f t="shared" si="5"/>
        <v>0</v>
      </c>
      <c r="AD41" s="71">
        <f t="shared" si="6"/>
        <v>0</v>
      </c>
      <c r="AE41" s="71">
        <f t="shared" si="7"/>
        <v>0</v>
      </c>
      <c r="AF41" s="71">
        <f t="shared" si="8"/>
        <v>0</v>
      </c>
      <c r="AG41" s="71">
        <f t="shared" si="9"/>
        <v>0</v>
      </c>
      <c r="AH41" s="71">
        <f t="shared" si="10"/>
        <v>0</v>
      </c>
      <c r="AI41" s="71">
        <f t="shared" si="11"/>
        <v>0</v>
      </c>
      <c r="AJ41" s="71">
        <f t="shared" si="12"/>
        <v>0</v>
      </c>
      <c r="AK41" s="71">
        <f t="shared" si="13"/>
        <v>0</v>
      </c>
      <c r="AL41" s="71">
        <f t="shared" si="14"/>
        <v>0</v>
      </c>
      <c r="AM41" s="71">
        <f t="shared" si="15"/>
        <v>0</v>
      </c>
      <c r="AN41" s="71">
        <f t="shared" si="16"/>
        <v>0</v>
      </c>
      <c r="AO41" s="71">
        <f t="shared" si="17"/>
        <v>0</v>
      </c>
      <c r="AP41" s="26"/>
      <c r="AQ41" s="2"/>
    </row>
    <row r="42" spans="1:43" x14ac:dyDescent="0.35">
      <c r="A42" s="23"/>
      <c r="B42" s="103">
        <v>18</v>
      </c>
      <c r="C42" s="104"/>
      <c r="D42" s="105"/>
      <c r="E42" s="106"/>
      <c r="F42" s="195"/>
      <c r="G42" s="112"/>
      <c r="H42" s="196"/>
      <c r="I42" s="197"/>
      <c r="J42" s="198"/>
      <c r="K42" s="253"/>
      <c r="L42" s="252"/>
      <c r="M42" s="252"/>
      <c r="N42" s="252"/>
      <c r="O42" s="252"/>
      <c r="P42" s="252"/>
      <c r="Q42" s="199"/>
      <c r="R42" s="256"/>
      <c r="S42" s="200"/>
      <c r="T42" s="200"/>
      <c r="U42" s="200"/>
      <c r="V42" s="200"/>
      <c r="W42" s="201"/>
      <c r="X42" s="117">
        <f t="shared" si="0"/>
        <v>0</v>
      </c>
      <c r="Y42" s="2"/>
      <c r="Z42" s="71">
        <f t="shared" si="2"/>
        <v>0</v>
      </c>
      <c r="AA42" s="71">
        <f t="shared" si="3"/>
        <v>0</v>
      </c>
      <c r="AB42" s="71">
        <f t="shared" si="4"/>
        <v>0</v>
      </c>
      <c r="AC42" s="71">
        <f t="shared" si="5"/>
        <v>0</v>
      </c>
      <c r="AD42" s="71">
        <f t="shared" si="6"/>
        <v>0</v>
      </c>
      <c r="AE42" s="71">
        <f t="shared" si="7"/>
        <v>0</v>
      </c>
      <c r="AF42" s="71">
        <f t="shared" si="8"/>
        <v>0</v>
      </c>
      <c r="AG42" s="71">
        <f t="shared" si="9"/>
        <v>0</v>
      </c>
      <c r="AH42" s="71">
        <f t="shared" si="10"/>
        <v>0</v>
      </c>
      <c r="AI42" s="71">
        <f t="shared" si="11"/>
        <v>0</v>
      </c>
      <c r="AJ42" s="71">
        <f t="shared" si="12"/>
        <v>0</v>
      </c>
      <c r="AK42" s="71">
        <f t="shared" si="13"/>
        <v>0</v>
      </c>
      <c r="AL42" s="71">
        <f t="shared" si="14"/>
        <v>0</v>
      </c>
      <c r="AM42" s="71">
        <f t="shared" si="15"/>
        <v>0</v>
      </c>
      <c r="AN42" s="71">
        <f t="shared" si="16"/>
        <v>0</v>
      </c>
      <c r="AO42" s="71">
        <f t="shared" si="17"/>
        <v>0</v>
      </c>
      <c r="AP42" s="26"/>
      <c r="AQ42" s="2"/>
    </row>
    <row r="43" spans="1:43" x14ac:dyDescent="0.35">
      <c r="A43" s="23"/>
      <c r="B43" s="88">
        <v>19</v>
      </c>
      <c r="C43" s="104"/>
      <c r="D43" s="105"/>
      <c r="E43" s="106"/>
      <c r="F43" s="195"/>
      <c r="G43" s="112"/>
      <c r="H43" s="196"/>
      <c r="I43" s="197"/>
      <c r="J43" s="198"/>
      <c r="K43" s="253"/>
      <c r="L43" s="252"/>
      <c r="M43" s="252"/>
      <c r="N43" s="252"/>
      <c r="O43" s="252"/>
      <c r="P43" s="252"/>
      <c r="Q43" s="199"/>
      <c r="R43" s="256"/>
      <c r="S43" s="200"/>
      <c r="T43" s="200"/>
      <c r="U43" s="200"/>
      <c r="V43" s="200"/>
      <c r="W43" s="201"/>
      <c r="X43" s="117">
        <f t="shared" si="0"/>
        <v>0</v>
      </c>
      <c r="Y43" s="2"/>
      <c r="Z43" s="71">
        <f t="shared" si="2"/>
        <v>0</v>
      </c>
      <c r="AA43" s="71">
        <f t="shared" si="3"/>
        <v>0</v>
      </c>
      <c r="AB43" s="71">
        <f t="shared" si="4"/>
        <v>0</v>
      </c>
      <c r="AC43" s="71">
        <f t="shared" si="5"/>
        <v>0</v>
      </c>
      <c r="AD43" s="71">
        <f t="shared" si="6"/>
        <v>0</v>
      </c>
      <c r="AE43" s="71">
        <f t="shared" si="7"/>
        <v>0</v>
      </c>
      <c r="AF43" s="71">
        <f t="shared" si="8"/>
        <v>0</v>
      </c>
      <c r="AG43" s="71">
        <f t="shared" si="9"/>
        <v>0</v>
      </c>
      <c r="AH43" s="71">
        <f t="shared" si="10"/>
        <v>0</v>
      </c>
      <c r="AI43" s="71">
        <f t="shared" si="11"/>
        <v>0</v>
      </c>
      <c r="AJ43" s="71">
        <f t="shared" si="12"/>
        <v>0</v>
      </c>
      <c r="AK43" s="71">
        <f t="shared" si="13"/>
        <v>0</v>
      </c>
      <c r="AL43" s="71">
        <f t="shared" si="14"/>
        <v>0</v>
      </c>
      <c r="AM43" s="71">
        <f t="shared" si="15"/>
        <v>0</v>
      </c>
      <c r="AN43" s="71">
        <f t="shared" si="16"/>
        <v>0</v>
      </c>
      <c r="AO43" s="71">
        <f t="shared" si="17"/>
        <v>0</v>
      </c>
      <c r="AP43" s="26"/>
      <c r="AQ43" s="2"/>
    </row>
    <row r="44" spans="1:43" x14ac:dyDescent="0.35">
      <c r="A44" s="23"/>
      <c r="B44" s="103">
        <v>20</v>
      </c>
      <c r="C44" s="104"/>
      <c r="D44" s="105"/>
      <c r="E44" s="106"/>
      <c r="F44" s="195"/>
      <c r="G44" s="112"/>
      <c r="H44" s="196"/>
      <c r="I44" s="197"/>
      <c r="J44" s="198"/>
      <c r="K44" s="253"/>
      <c r="L44" s="252"/>
      <c r="M44" s="252"/>
      <c r="N44" s="252"/>
      <c r="O44" s="252"/>
      <c r="P44" s="252"/>
      <c r="Q44" s="199"/>
      <c r="R44" s="256"/>
      <c r="S44" s="200"/>
      <c r="T44" s="200"/>
      <c r="U44" s="200"/>
      <c r="V44" s="200"/>
      <c r="W44" s="201"/>
      <c r="X44" s="117">
        <f t="shared" si="0"/>
        <v>0</v>
      </c>
      <c r="Y44" s="2"/>
      <c r="Z44" s="71">
        <f t="shared" si="2"/>
        <v>0</v>
      </c>
      <c r="AA44" s="71">
        <f t="shared" si="3"/>
        <v>0</v>
      </c>
      <c r="AB44" s="71">
        <f t="shared" si="4"/>
        <v>0</v>
      </c>
      <c r="AC44" s="71">
        <f t="shared" si="5"/>
        <v>0</v>
      </c>
      <c r="AD44" s="71">
        <f t="shared" si="6"/>
        <v>0</v>
      </c>
      <c r="AE44" s="71">
        <f t="shared" si="7"/>
        <v>0</v>
      </c>
      <c r="AF44" s="71">
        <f t="shared" si="8"/>
        <v>0</v>
      </c>
      <c r="AG44" s="71">
        <f t="shared" si="9"/>
        <v>0</v>
      </c>
      <c r="AH44" s="71">
        <f t="shared" si="10"/>
        <v>0</v>
      </c>
      <c r="AI44" s="71">
        <f t="shared" si="11"/>
        <v>0</v>
      </c>
      <c r="AJ44" s="71">
        <f t="shared" si="12"/>
        <v>0</v>
      </c>
      <c r="AK44" s="71">
        <f t="shared" si="13"/>
        <v>0</v>
      </c>
      <c r="AL44" s="71">
        <f t="shared" si="14"/>
        <v>0</v>
      </c>
      <c r="AM44" s="71">
        <f t="shared" si="15"/>
        <v>0</v>
      </c>
      <c r="AN44" s="71">
        <f t="shared" si="16"/>
        <v>0</v>
      </c>
      <c r="AO44" s="71">
        <f t="shared" si="17"/>
        <v>0</v>
      </c>
      <c r="AP44" s="26"/>
      <c r="AQ44" s="2"/>
    </row>
    <row r="45" spans="1:43" x14ac:dyDescent="0.35">
      <c r="A45" s="23"/>
      <c r="B45" s="88">
        <v>21</v>
      </c>
      <c r="C45" s="104"/>
      <c r="D45" s="105"/>
      <c r="E45" s="106"/>
      <c r="F45" s="195"/>
      <c r="G45" s="112"/>
      <c r="H45" s="196"/>
      <c r="I45" s="197"/>
      <c r="J45" s="198"/>
      <c r="K45" s="253"/>
      <c r="L45" s="252"/>
      <c r="M45" s="252"/>
      <c r="N45" s="252"/>
      <c r="O45" s="252"/>
      <c r="P45" s="252"/>
      <c r="Q45" s="199"/>
      <c r="R45" s="256"/>
      <c r="S45" s="200"/>
      <c r="T45" s="200"/>
      <c r="U45" s="200"/>
      <c r="V45" s="200"/>
      <c r="W45" s="201"/>
      <c r="X45" s="117">
        <f t="shared" si="0"/>
        <v>0</v>
      </c>
      <c r="Y45" s="2"/>
      <c r="Z45" s="71">
        <f t="shared" si="2"/>
        <v>0</v>
      </c>
      <c r="AA45" s="71">
        <f t="shared" si="3"/>
        <v>0</v>
      </c>
      <c r="AB45" s="71">
        <f t="shared" si="4"/>
        <v>0</v>
      </c>
      <c r="AC45" s="71">
        <f t="shared" si="5"/>
        <v>0</v>
      </c>
      <c r="AD45" s="71">
        <f t="shared" si="6"/>
        <v>0</v>
      </c>
      <c r="AE45" s="71">
        <f t="shared" si="7"/>
        <v>0</v>
      </c>
      <c r="AF45" s="71">
        <f t="shared" si="8"/>
        <v>0</v>
      </c>
      <c r="AG45" s="71">
        <f t="shared" si="9"/>
        <v>0</v>
      </c>
      <c r="AH45" s="71">
        <f t="shared" si="10"/>
        <v>0</v>
      </c>
      <c r="AI45" s="71">
        <f t="shared" si="11"/>
        <v>0</v>
      </c>
      <c r="AJ45" s="71">
        <f t="shared" si="12"/>
        <v>0</v>
      </c>
      <c r="AK45" s="71">
        <f t="shared" si="13"/>
        <v>0</v>
      </c>
      <c r="AL45" s="71">
        <f t="shared" si="14"/>
        <v>0</v>
      </c>
      <c r="AM45" s="71">
        <f t="shared" si="15"/>
        <v>0</v>
      </c>
      <c r="AN45" s="71">
        <f t="shared" si="16"/>
        <v>0</v>
      </c>
      <c r="AO45" s="71">
        <f t="shared" si="17"/>
        <v>0</v>
      </c>
      <c r="AP45" s="26"/>
      <c r="AQ45" s="2"/>
    </row>
    <row r="46" spans="1:43" x14ac:dyDescent="0.35">
      <c r="A46" s="23"/>
      <c r="B46" s="103">
        <v>22</v>
      </c>
      <c r="C46" s="104"/>
      <c r="D46" s="105"/>
      <c r="E46" s="106"/>
      <c r="F46" s="195"/>
      <c r="G46" s="112"/>
      <c r="H46" s="196"/>
      <c r="I46" s="197"/>
      <c r="J46" s="198"/>
      <c r="K46" s="253"/>
      <c r="L46" s="252"/>
      <c r="M46" s="252"/>
      <c r="N46" s="252"/>
      <c r="O46" s="252"/>
      <c r="P46" s="252"/>
      <c r="Q46" s="199"/>
      <c r="R46" s="256"/>
      <c r="S46" s="200"/>
      <c r="T46" s="200"/>
      <c r="U46" s="200"/>
      <c r="V46" s="200"/>
      <c r="W46" s="201"/>
      <c r="X46" s="117">
        <f t="shared" si="0"/>
        <v>0</v>
      </c>
      <c r="Y46" s="2"/>
      <c r="Z46" s="71">
        <f t="shared" si="2"/>
        <v>0</v>
      </c>
      <c r="AA46" s="71">
        <f t="shared" si="3"/>
        <v>0</v>
      </c>
      <c r="AB46" s="71">
        <f t="shared" si="4"/>
        <v>0</v>
      </c>
      <c r="AC46" s="71">
        <f t="shared" si="5"/>
        <v>0</v>
      </c>
      <c r="AD46" s="71">
        <f t="shared" si="6"/>
        <v>0</v>
      </c>
      <c r="AE46" s="71">
        <f t="shared" si="7"/>
        <v>0</v>
      </c>
      <c r="AF46" s="71">
        <f t="shared" si="8"/>
        <v>0</v>
      </c>
      <c r="AG46" s="71">
        <f t="shared" si="9"/>
        <v>0</v>
      </c>
      <c r="AH46" s="71">
        <f t="shared" si="10"/>
        <v>0</v>
      </c>
      <c r="AI46" s="71">
        <f t="shared" si="11"/>
        <v>0</v>
      </c>
      <c r="AJ46" s="71">
        <f t="shared" si="12"/>
        <v>0</v>
      </c>
      <c r="AK46" s="71">
        <f t="shared" si="13"/>
        <v>0</v>
      </c>
      <c r="AL46" s="71">
        <f t="shared" si="14"/>
        <v>0</v>
      </c>
      <c r="AM46" s="71">
        <f t="shared" si="15"/>
        <v>0</v>
      </c>
      <c r="AN46" s="71">
        <f t="shared" si="16"/>
        <v>0</v>
      </c>
      <c r="AO46" s="71">
        <f t="shared" si="17"/>
        <v>0</v>
      </c>
      <c r="AP46" s="26"/>
      <c r="AQ46" s="2"/>
    </row>
    <row r="47" spans="1:43" x14ac:dyDescent="0.35">
      <c r="A47" s="23"/>
      <c r="B47" s="88">
        <v>23</v>
      </c>
      <c r="C47" s="104"/>
      <c r="D47" s="105"/>
      <c r="E47" s="106"/>
      <c r="F47" s="195"/>
      <c r="G47" s="112"/>
      <c r="H47" s="196"/>
      <c r="I47" s="197"/>
      <c r="J47" s="198"/>
      <c r="K47" s="253"/>
      <c r="L47" s="252"/>
      <c r="M47" s="252"/>
      <c r="N47" s="252"/>
      <c r="O47" s="252"/>
      <c r="P47" s="252"/>
      <c r="Q47" s="199"/>
      <c r="R47" s="256"/>
      <c r="S47" s="200"/>
      <c r="T47" s="200"/>
      <c r="U47" s="200"/>
      <c r="V47" s="200"/>
      <c r="W47" s="201"/>
      <c r="X47" s="117">
        <f t="shared" si="0"/>
        <v>0</v>
      </c>
      <c r="Y47" s="2"/>
      <c r="Z47" s="71">
        <f t="shared" si="2"/>
        <v>0</v>
      </c>
      <c r="AA47" s="71">
        <f t="shared" si="3"/>
        <v>0</v>
      </c>
      <c r="AB47" s="71">
        <f t="shared" si="4"/>
        <v>0</v>
      </c>
      <c r="AC47" s="71">
        <f t="shared" si="5"/>
        <v>0</v>
      </c>
      <c r="AD47" s="71">
        <f t="shared" si="6"/>
        <v>0</v>
      </c>
      <c r="AE47" s="71">
        <f t="shared" si="7"/>
        <v>0</v>
      </c>
      <c r="AF47" s="71">
        <f t="shared" si="8"/>
        <v>0</v>
      </c>
      <c r="AG47" s="71">
        <f t="shared" si="9"/>
        <v>0</v>
      </c>
      <c r="AH47" s="71">
        <f t="shared" si="10"/>
        <v>0</v>
      </c>
      <c r="AI47" s="71">
        <f t="shared" si="11"/>
        <v>0</v>
      </c>
      <c r="AJ47" s="71">
        <f t="shared" si="12"/>
        <v>0</v>
      </c>
      <c r="AK47" s="71">
        <f t="shared" si="13"/>
        <v>0</v>
      </c>
      <c r="AL47" s="71">
        <f t="shared" si="14"/>
        <v>0</v>
      </c>
      <c r="AM47" s="71">
        <f t="shared" si="15"/>
        <v>0</v>
      </c>
      <c r="AN47" s="71">
        <f t="shared" si="16"/>
        <v>0</v>
      </c>
      <c r="AO47" s="71">
        <f t="shared" si="17"/>
        <v>0</v>
      </c>
      <c r="AP47" s="26"/>
      <c r="AQ47" s="2"/>
    </row>
    <row r="48" spans="1:43" x14ac:dyDescent="0.35">
      <c r="A48" s="23"/>
      <c r="B48" s="103">
        <v>24</v>
      </c>
      <c r="C48" s="104"/>
      <c r="D48" s="105"/>
      <c r="E48" s="106"/>
      <c r="F48" s="195"/>
      <c r="G48" s="112"/>
      <c r="H48" s="196"/>
      <c r="I48" s="197"/>
      <c r="J48" s="198"/>
      <c r="K48" s="253"/>
      <c r="L48" s="252"/>
      <c r="M48" s="252"/>
      <c r="N48" s="252"/>
      <c r="O48" s="252"/>
      <c r="P48" s="252"/>
      <c r="Q48" s="199"/>
      <c r="R48" s="256"/>
      <c r="S48" s="200"/>
      <c r="T48" s="200"/>
      <c r="U48" s="200"/>
      <c r="V48" s="200"/>
      <c r="W48" s="201"/>
      <c r="X48" s="117">
        <f t="shared" si="0"/>
        <v>0</v>
      </c>
      <c r="Y48" s="2"/>
      <c r="Z48" s="71">
        <f t="shared" si="2"/>
        <v>0</v>
      </c>
      <c r="AA48" s="71">
        <f t="shared" si="3"/>
        <v>0</v>
      </c>
      <c r="AB48" s="71">
        <f t="shared" si="4"/>
        <v>0</v>
      </c>
      <c r="AC48" s="71">
        <f t="shared" si="5"/>
        <v>0</v>
      </c>
      <c r="AD48" s="71">
        <f t="shared" si="6"/>
        <v>0</v>
      </c>
      <c r="AE48" s="71">
        <f t="shared" si="7"/>
        <v>0</v>
      </c>
      <c r="AF48" s="71">
        <f t="shared" si="8"/>
        <v>0</v>
      </c>
      <c r="AG48" s="71">
        <f t="shared" si="9"/>
        <v>0</v>
      </c>
      <c r="AH48" s="71">
        <f t="shared" si="10"/>
        <v>0</v>
      </c>
      <c r="AI48" s="71">
        <f t="shared" si="11"/>
        <v>0</v>
      </c>
      <c r="AJ48" s="71">
        <f t="shared" si="12"/>
        <v>0</v>
      </c>
      <c r="AK48" s="71">
        <f t="shared" si="13"/>
        <v>0</v>
      </c>
      <c r="AL48" s="71">
        <f t="shared" si="14"/>
        <v>0</v>
      </c>
      <c r="AM48" s="71">
        <f t="shared" si="15"/>
        <v>0</v>
      </c>
      <c r="AN48" s="71">
        <f t="shared" si="16"/>
        <v>0</v>
      </c>
      <c r="AO48" s="71">
        <f t="shared" si="17"/>
        <v>0</v>
      </c>
      <c r="AP48" s="26"/>
      <c r="AQ48" s="2"/>
    </row>
    <row r="49" spans="1:43" ht="15" thickBot="1" x14ac:dyDescent="0.4">
      <c r="A49" s="23"/>
      <c r="B49" s="118">
        <v>25</v>
      </c>
      <c r="C49" s="119"/>
      <c r="D49" s="120"/>
      <c r="E49" s="121"/>
      <c r="F49" s="204"/>
      <c r="G49" s="127"/>
      <c r="H49" s="205"/>
      <c r="I49" s="206"/>
      <c r="J49" s="207"/>
      <c r="K49" s="254"/>
      <c r="L49" s="255"/>
      <c r="M49" s="255"/>
      <c r="N49" s="255"/>
      <c r="O49" s="255"/>
      <c r="P49" s="255"/>
      <c r="Q49" s="208"/>
      <c r="R49" s="257"/>
      <c r="S49" s="209"/>
      <c r="T49" s="209"/>
      <c r="U49" s="209"/>
      <c r="V49" s="209"/>
      <c r="W49" s="210"/>
      <c r="X49" s="132">
        <f t="shared" si="0"/>
        <v>0</v>
      </c>
      <c r="Y49" s="2"/>
      <c r="Z49" s="71">
        <f t="shared" si="2"/>
        <v>0</v>
      </c>
      <c r="AA49" s="71">
        <f t="shared" si="3"/>
        <v>0</v>
      </c>
      <c r="AB49" s="71">
        <f t="shared" si="4"/>
        <v>0</v>
      </c>
      <c r="AC49" s="71">
        <f t="shared" si="5"/>
        <v>0</v>
      </c>
      <c r="AD49" s="71">
        <f t="shared" si="6"/>
        <v>0</v>
      </c>
      <c r="AE49" s="71">
        <f t="shared" si="7"/>
        <v>0</v>
      </c>
      <c r="AF49" s="71">
        <f t="shared" si="8"/>
        <v>0</v>
      </c>
      <c r="AG49" s="71">
        <f t="shared" si="9"/>
        <v>0</v>
      </c>
      <c r="AH49" s="71">
        <f t="shared" si="10"/>
        <v>0</v>
      </c>
      <c r="AI49" s="71">
        <f t="shared" si="11"/>
        <v>0</v>
      </c>
      <c r="AJ49" s="71">
        <f t="shared" si="12"/>
        <v>0</v>
      </c>
      <c r="AK49" s="71">
        <f t="shared" si="13"/>
        <v>0</v>
      </c>
      <c r="AL49" s="71">
        <f t="shared" si="14"/>
        <v>0</v>
      </c>
      <c r="AM49" s="71">
        <f t="shared" si="15"/>
        <v>0</v>
      </c>
      <c r="AN49" s="71">
        <f t="shared" si="16"/>
        <v>0</v>
      </c>
      <c r="AO49" s="71">
        <f t="shared" si="17"/>
        <v>0</v>
      </c>
      <c r="AP49" s="26"/>
      <c r="AQ49" s="2"/>
    </row>
    <row r="50" spans="1:43" x14ac:dyDescent="0.35">
      <c r="A50" s="23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6"/>
      <c r="AQ50" s="2"/>
    </row>
    <row r="51" spans="1:43" x14ac:dyDescent="0.35">
      <c r="A51" s="23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6"/>
      <c r="AQ51" s="2"/>
    </row>
    <row r="52" spans="1:43" x14ac:dyDescent="0.35">
      <c r="A52" s="23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6"/>
      <c r="AQ52" s="2"/>
    </row>
    <row r="53" spans="1:43" x14ac:dyDescent="0.35">
      <c r="A53" s="23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6"/>
      <c r="AQ53" s="2"/>
    </row>
    <row r="54" spans="1:43" x14ac:dyDescent="0.35">
      <c r="A54" s="23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6"/>
      <c r="AQ54" s="2"/>
    </row>
    <row r="55" spans="1:43" x14ac:dyDescent="0.35">
      <c r="A55" s="23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6"/>
      <c r="AQ55" s="2"/>
    </row>
    <row r="56" spans="1:43" x14ac:dyDescent="0.35">
      <c r="A56" s="23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6"/>
      <c r="AQ56" s="2"/>
    </row>
    <row r="57" spans="1:43" x14ac:dyDescent="0.35">
      <c r="A57" s="133"/>
      <c r="B57" s="134"/>
      <c r="C57" s="134"/>
      <c r="D57" s="134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  <c r="R57" s="134"/>
      <c r="S57" s="134"/>
      <c r="T57" s="134"/>
      <c r="U57" s="134"/>
      <c r="V57" s="134"/>
      <c r="W57" s="134"/>
      <c r="X57" s="134"/>
      <c r="Y57" s="134"/>
      <c r="Z57" s="134"/>
      <c r="AA57" s="134"/>
      <c r="AB57" s="134"/>
      <c r="AC57" s="134"/>
      <c r="AD57" s="134"/>
      <c r="AE57" s="134"/>
      <c r="AF57" s="134"/>
      <c r="AG57" s="134"/>
      <c r="AH57" s="134"/>
      <c r="AI57" s="134"/>
      <c r="AJ57" s="134"/>
      <c r="AK57" s="134"/>
      <c r="AL57" s="134"/>
      <c r="AM57" s="134"/>
      <c r="AN57" s="134"/>
      <c r="AO57" s="134"/>
      <c r="AP57" s="136"/>
      <c r="AQ57" s="2"/>
    </row>
    <row r="58" spans="1:43" hidden="1" x14ac:dyDescent="0.3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spans="1:43" x14ac:dyDescent="0.3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</sheetData>
  <sheetProtection algorithmName="SHA-512" hashValue="pQmq2VvLn3/mNP/Y2jGIbVMXgwED1I0qehDPiWWz8pCg8fVuUWqGBR/XnERPufPk1S1unuD2p8KzZ8nZ+NLUgA==" saltValue="hd51TdrFlFcFgnmnI5kClA==" spinCount="100000" sheet="1" selectLockedCells="1"/>
  <mergeCells count="19">
    <mergeCell ref="T2:X5"/>
    <mergeCell ref="K21:Q21"/>
    <mergeCell ref="T7:V7"/>
    <mergeCell ref="B3:E3"/>
    <mergeCell ref="T8:U8"/>
    <mergeCell ref="X18:X22"/>
    <mergeCell ref="G21:G22"/>
    <mergeCell ref="H21:J21"/>
    <mergeCell ref="B13:F13"/>
    <mergeCell ref="B15:F15"/>
    <mergeCell ref="B18:B22"/>
    <mergeCell ref="C18:C22"/>
    <mergeCell ref="D18:D22"/>
    <mergeCell ref="E18:E22"/>
    <mergeCell ref="F18:F22"/>
    <mergeCell ref="H15:R15"/>
    <mergeCell ref="G2:L5"/>
    <mergeCell ref="R21:W21"/>
    <mergeCell ref="G18:W19"/>
  </mergeCells>
  <dataValidations count="2">
    <dataValidation allowBlank="1" showInputMessage="1" showErrorMessage="1" sqref="R22:W22" xr:uid="{00000000-0002-0000-0300-000001000000}">
      <formula1>0</formula1>
      <formula2>0</formula2>
    </dataValidation>
    <dataValidation type="list" allowBlank="1" showInputMessage="1" showErrorMessage="1" sqref="H25:W49" xr:uid="{00000000-0002-0000-0300-000000000000}">
      <formula1>"Yes"</formula1>
      <formula2>0</formula2>
    </dataValidation>
  </dataValidations>
  <hyperlinks>
    <hyperlink ref="C5" r:id="rId1" xr:uid="{00000000-0004-0000-0300-000000000000}"/>
  </hyperlinks>
  <pageMargins left="0.7" right="0.7" top="0.75" bottom="0.75" header="0.511811023622047" footer="0.511811023622047"/>
  <pageSetup paperSize="9" orientation="portrait" horizontalDpi="300" verticalDpi="300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300-000002000000}">
          <x14:formula1>
            <xm:f>'Listy rozwijane'!$F$2:$F$3</xm:f>
          </x14:formula1>
          <x14:formula2>
            <xm:f>0</xm:f>
          </x14:formula2>
          <xm:sqref>E25:E49</xm:sqref>
        </x14:dataValidation>
        <x14:dataValidation type="list" allowBlank="1" showInputMessage="1" showErrorMessage="1" xr:uid="{00000000-0002-0000-0300-000003000000}">
          <x14:formula1>
            <xm:f>'Listy rozwijane'!$G$2:$G$20</xm:f>
          </x14:formula1>
          <x14:formula2>
            <xm:f>0</xm:f>
          </x14:formula2>
          <xm:sqref>F25:F49</xm:sqref>
        </x14:dataValidation>
        <x14:dataValidation type="list" allowBlank="1" showInputMessage="1" showErrorMessage="1" xr:uid="{00000000-0002-0000-0300-000004000000}">
          <x14:formula1>
            <xm:f>'Listy rozwijane'!$J$2:$J$3</xm:f>
          </x14:formula1>
          <x14:formula2>
            <xm:f>0</xm:f>
          </x14:formula2>
          <xm:sqref>G25:G49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L38"/>
  <sheetViews>
    <sheetView zoomScale="60" zoomScaleNormal="60" workbookViewId="0">
      <selection activeCell="B13" sqref="B13:E13"/>
    </sheetView>
  </sheetViews>
  <sheetFormatPr defaultColWidth="8.453125" defaultRowHeight="14.5" zeroHeight="1" x14ac:dyDescent="0.35"/>
  <cols>
    <col min="1" max="1" width="9.08984375" customWidth="1"/>
    <col min="2" max="2" width="18.453125" customWidth="1"/>
    <col min="3" max="3" width="11.54296875" customWidth="1"/>
    <col min="4" max="4" width="10.453125" customWidth="1"/>
    <col min="5" max="5" width="19.36328125" customWidth="1"/>
    <col min="6" max="6" width="10.36328125" customWidth="1"/>
    <col min="7" max="7" width="18.453125" customWidth="1"/>
    <col min="8" max="8" width="11.54296875" customWidth="1"/>
    <col min="9" max="9" width="12.54296875" customWidth="1"/>
    <col min="10" max="10" width="19.36328125" customWidth="1"/>
    <col min="11" max="11" width="13.54296875" customWidth="1"/>
    <col min="12" max="12" width="9.08984375" customWidth="1"/>
    <col min="16" max="16" width="22" customWidth="1"/>
  </cols>
  <sheetData>
    <row r="1" spans="1:12" x14ac:dyDescent="0.35">
      <c r="A1" s="211"/>
      <c r="B1" s="3"/>
      <c r="C1" s="3"/>
      <c r="D1" s="3"/>
      <c r="E1" s="3"/>
      <c r="F1" s="3"/>
      <c r="G1" s="3"/>
      <c r="H1" s="3"/>
      <c r="I1" s="3"/>
      <c r="J1" s="3"/>
      <c r="K1" s="3"/>
      <c r="L1" s="4"/>
    </row>
    <row r="2" spans="1:12" x14ac:dyDescent="0.35">
      <c r="A2" s="6"/>
      <c r="B2" s="2"/>
      <c r="C2" s="2"/>
      <c r="D2" s="2"/>
      <c r="E2" s="2"/>
      <c r="F2" s="2"/>
      <c r="G2" s="2"/>
      <c r="H2" s="2"/>
      <c r="I2" s="2"/>
      <c r="J2" s="2"/>
      <c r="K2" s="2"/>
      <c r="L2" s="5"/>
    </row>
    <row r="3" spans="1:12" x14ac:dyDescent="0.35">
      <c r="A3" s="6"/>
      <c r="B3" s="2"/>
      <c r="C3" s="2"/>
      <c r="D3" s="2"/>
      <c r="E3" s="2"/>
      <c r="F3" s="2"/>
      <c r="G3" s="2"/>
      <c r="H3" s="2"/>
      <c r="I3" s="2"/>
      <c r="J3" s="2"/>
      <c r="K3" s="2"/>
      <c r="L3" s="5"/>
    </row>
    <row r="4" spans="1:12" x14ac:dyDescent="0.35">
      <c r="A4" s="6"/>
      <c r="B4" s="2"/>
      <c r="C4" s="2"/>
      <c r="D4" s="2"/>
      <c r="E4" s="2"/>
      <c r="F4" s="2"/>
      <c r="G4" s="2"/>
      <c r="H4" s="2"/>
      <c r="I4" s="2"/>
      <c r="J4" s="2"/>
      <c r="K4" s="212"/>
      <c r="L4" s="5"/>
    </row>
    <row r="5" spans="1:12" x14ac:dyDescent="0.35">
      <c r="A5" s="6"/>
      <c r="B5" s="2"/>
      <c r="C5" s="2"/>
      <c r="D5" s="2"/>
      <c r="E5" s="2"/>
      <c r="F5" s="2"/>
      <c r="G5" s="2"/>
      <c r="H5" s="2"/>
      <c r="I5" s="2"/>
      <c r="J5" s="2"/>
      <c r="K5" s="2"/>
      <c r="L5" s="5"/>
    </row>
    <row r="6" spans="1:12" x14ac:dyDescent="0.35">
      <c r="A6" s="6"/>
      <c r="B6" s="2"/>
      <c r="C6" s="2"/>
      <c r="D6" s="2"/>
      <c r="E6" s="2"/>
      <c r="F6" s="2"/>
      <c r="G6" s="2"/>
      <c r="H6" s="2"/>
      <c r="I6" s="2"/>
      <c r="J6" s="2"/>
      <c r="K6" s="2"/>
      <c r="L6" s="5"/>
    </row>
    <row r="7" spans="1:12" x14ac:dyDescent="0.35">
      <c r="A7" s="6"/>
      <c r="B7" s="2"/>
      <c r="C7" s="2"/>
      <c r="D7" s="2"/>
      <c r="E7" s="2"/>
      <c r="F7" s="2"/>
      <c r="G7" s="2"/>
      <c r="H7" s="2"/>
      <c r="I7" s="2"/>
      <c r="J7" s="2"/>
      <c r="K7" s="2"/>
      <c r="L7" s="5"/>
    </row>
    <row r="8" spans="1:12" x14ac:dyDescent="0.35">
      <c r="A8" s="6"/>
      <c r="B8" s="2"/>
      <c r="C8" s="2"/>
      <c r="D8" s="2"/>
      <c r="E8" s="2"/>
      <c r="F8" s="2"/>
      <c r="G8" s="2"/>
      <c r="H8" s="2"/>
      <c r="I8" s="2"/>
      <c r="J8" s="2"/>
      <c r="K8" s="2"/>
      <c r="L8" s="5"/>
    </row>
    <row r="9" spans="1:12" x14ac:dyDescent="0.35">
      <c r="A9" s="6"/>
      <c r="B9" s="2"/>
      <c r="C9" s="2"/>
      <c r="D9" s="2"/>
      <c r="E9" s="2"/>
      <c r="F9" s="2"/>
      <c r="G9" s="2"/>
      <c r="H9" s="2"/>
      <c r="I9" s="2"/>
      <c r="J9" s="2"/>
      <c r="K9" s="2"/>
      <c r="L9" s="5"/>
    </row>
    <row r="10" spans="1:12" ht="19.5" customHeight="1" x14ac:dyDescent="0.6">
      <c r="A10" s="7"/>
      <c r="B10" s="213"/>
      <c r="C10" s="8"/>
      <c r="D10" s="8"/>
      <c r="E10" s="8"/>
      <c r="F10" s="8"/>
      <c r="G10" s="8"/>
      <c r="H10" s="8"/>
      <c r="I10" s="8"/>
      <c r="J10" s="2"/>
      <c r="K10" s="2"/>
      <c r="L10" s="5"/>
    </row>
    <row r="11" spans="1:12" ht="19.5" customHeight="1" x14ac:dyDescent="0.6">
      <c r="A11" s="7"/>
      <c r="B11" s="213"/>
      <c r="C11" s="8"/>
      <c r="D11" s="8"/>
      <c r="E11" s="8"/>
      <c r="F11" s="12"/>
      <c r="G11" s="8"/>
      <c r="H11" s="8"/>
      <c r="I11" s="12"/>
      <c r="J11" s="2"/>
      <c r="K11" s="2"/>
      <c r="L11" s="5"/>
    </row>
    <row r="12" spans="1:12" ht="19.5" customHeight="1" x14ac:dyDescent="0.6">
      <c r="A12" s="7"/>
      <c r="B12" s="213"/>
      <c r="C12" s="8"/>
      <c r="D12" s="8"/>
      <c r="E12" s="8"/>
      <c r="F12" s="8"/>
      <c r="G12" s="8"/>
      <c r="H12" s="8"/>
      <c r="I12" s="12"/>
      <c r="J12" s="2"/>
      <c r="K12" s="2"/>
      <c r="L12" s="5"/>
    </row>
    <row r="13" spans="1:12" ht="19.5" customHeight="1" x14ac:dyDescent="0.35">
      <c r="A13" s="214"/>
      <c r="B13" s="328" t="s">
        <v>123</v>
      </c>
      <c r="C13" s="328"/>
      <c r="D13" s="328"/>
      <c r="E13" s="328"/>
      <c r="F13" s="8"/>
      <c r="G13" s="328" t="s">
        <v>124</v>
      </c>
      <c r="H13" s="328" t="s">
        <v>15</v>
      </c>
      <c r="I13" s="328" t="s">
        <v>15</v>
      </c>
      <c r="J13" s="328" t="s">
        <v>15</v>
      </c>
      <c r="K13" s="8"/>
      <c r="L13" s="5"/>
    </row>
    <row r="14" spans="1:12" ht="19.5" customHeight="1" x14ac:dyDescent="0.35">
      <c r="A14" s="215"/>
      <c r="B14" s="216" t="s">
        <v>72</v>
      </c>
      <c r="C14" s="217" t="s">
        <v>73</v>
      </c>
      <c r="D14" s="217" t="s">
        <v>74</v>
      </c>
      <c r="E14" s="218" t="s">
        <v>75</v>
      </c>
      <c r="F14" s="8"/>
      <c r="G14" s="216" t="s">
        <v>72</v>
      </c>
      <c r="H14" s="217" t="s">
        <v>73</v>
      </c>
      <c r="I14" s="217" t="s">
        <v>74</v>
      </c>
      <c r="J14" s="218" t="s">
        <v>75</v>
      </c>
      <c r="K14" s="8"/>
      <c r="L14" s="5"/>
    </row>
    <row r="15" spans="1:12" ht="19.5" customHeight="1" x14ac:dyDescent="0.35">
      <c r="A15" s="10"/>
      <c r="B15" s="219" t="s">
        <v>12</v>
      </c>
      <c r="C15" s="220">
        <f t="array" ref="C15">SUMPRODUCT(('2. Hotel'!$R$23:$R$47=$B$13)*('2. Hotel'!$S$23:$X$47=B15))</f>
        <v>0</v>
      </c>
      <c r="D15" s="221">
        <f>C15*'2. Hotel'!U8</f>
        <v>0</v>
      </c>
      <c r="E15" s="330">
        <f>SUM(D15,D16)+SUMIFS('2. Hotel'!$Y$23:$Y$47,'2. Hotel'!$R$23:$R$47,$B$13)</f>
        <v>0</v>
      </c>
      <c r="F15" s="8"/>
      <c r="G15" s="219" t="s">
        <v>12</v>
      </c>
      <c r="H15" s="220">
        <f t="array" ref="H15">SUMPRODUCT(('2. Hotel'!$R$23:$R$47=$G$13)*('2. Hotel'!$S$23:$X$47=G15))</f>
        <v>0</v>
      </c>
      <c r="I15" s="221">
        <f>H15*'2. Hotel'!U9</f>
        <v>0</v>
      </c>
      <c r="J15" s="330">
        <f>SUM(I15,I16)+SUMIFS('2. Hotel'!$Y$23:$Y$47,'2. Hotel'!$R$23:$R$47,$G$13)</f>
        <v>0</v>
      </c>
      <c r="K15" s="8"/>
      <c r="L15" s="5"/>
    </row>
    <row r="16" spans="1:12" ht="19.5" customHeight="1" x14ac:dyDescent="0.35">
      <c r="A16" s="10"/>
      <c r="B16" s="222" t="s">
        <v>13</v>
      </c>
      <c r="C16" s="223">
        <f t="array" ref="C16">SUMPRODUCT(('2. Hotel'!$R$23:$R$47=$B$13)*('2. Hotel'!$S$23:$X$47=B16))</f>
        <v>0</v>
      </c>
      <c r="D16" s="224">
        <f>C16*'2. Hotel'!V8</f>
        <v>0</v>
      </c>
      <c r="E16" s="330"/>
      <c r="F16" s="8"/>
      <c r="G16" s="222" t="s">
        <v>13</v>
      </c>
      <c r="H16" s="223">
        <f t="array" ref="H16">SUMPRODUCT(('2. Hotel'!$R$23:$R$47=$G$13)*('2. Hotel'!$S$23:$X$47=G16))</f>
        <v>0</v>
      </c>
      <c r="I16" s="224">
        <f>H16*'2. Hotel'!V9</f>
        <v>0</v>
      </c>
      <c r="J16" s="330"/>
      <c r="K16" s="8"/>
      <c r="L16" s="5"/>
    </row>
    <row r="17" spans="1:12" ht="19.5" customHeight="1" x14ac:dyDescent="0.6">
      <c r="A17" s="7"/>
      <c r="B17" s="213"/>
      <c r="C17" s="8"/>
      <c r="D17" s="8"/>
      <c r="E17" s="8"/>
      <c r="F17" s="8"/>
      <c r="G17" s="2"/>
      <c r="H17" s="8"/>
      <c r="I17" s="2"/>
      <c r="J17" s="8"/>
      <c r="K17" s="2"/>
      <c r="L17" s="5"/>
    </row>
    <row r="18" spans="1:12" ht="19.5" customHeight="1" x14ac:dyDescent="0.6">
      <c r="A18" s="7"/>
      <c r="B18" s="213"/>
      <c r="C18" s="8"/>
      <c r="D18" s="8"/>
      <c r="E18" s="8"/>
      <c r="F18" s="8"/>
      <c r="G18" s="2"/>
      <c r="H18" s="8"/>
      <c r="I18" s="2"/>
      <c r="J18" s="8"/>
      <c r="K18" s="2"/>
      <c r="L18" s="5"/>
    </row>
    <row r="19" spans="1:12" ht="19.5" customHeight="1" x14ac:dyDescent="0.6">
      <c r="A19" s="7"/>
      <c r="B19" s="328" t="s">
        <v>76</v>
      </c>
      <c r="C19" s="328"/>
      <c r="D19" s="328"/>
      <c r="E19" s="328"/>
      <c r="F19" s="2"/>
      <c r="G19" s="331" t="s">
        <v>77</v>
      </c>
      <c r="H19" s="331"/>
      <c r="I19" s="331"/>
      <c r="J19" s="331"/>
      <c r="K19" s="8"/>
      <c r="L19" s="5"/>
    </row>
    <row r="20" spans="1:12" ht="19.5" customHeight="1" x14ac:dyDescent="0.6">
      <c r="A20" s="7"/>
      <c r="B20" s="216" t="s">
        <v>72</v>
      </c>
      <c r="C20" s="217" t="s">
        <v>73</v>
      </c>
      <c r="D20" s="217" t="s">
        <v>74</v>
      </c>
      <c r="E20" s="226" t="s">
        <v>26</v>
      </c>
      <c r="F20" s="2"/>
      <c r="G20" s="326">
        <f>SUM(E15,J15,E21,E26)</f>
        <v>0</v>
      </c>
      <c r="H20" s="326"/>
      <c r="I20" s="326"/>
      <c r="J20" s="326"/>
      <c r="K20" s="8"/>
      <c r="L20" s="5"/>
    </row>
    <row r="21" spans="1:12" ht="19.5" customHeight="1" x14ac:dyDescent="0.6">
      <c r="A21" s="7"/>
      <c r="B21" s="227" t="s">
        <v>71</v>
      </c>
      <c r="C21" s="228">
        <f>COUNTIF('3. Meals Form '!$H$25:$J$49,"Yes")</f>
        <v>0</v>
      </c>
      <c r="D21" s="224">
        <f>C21*'3. Meals Form '!T10</f>
        <v>0</v>
      </c>
      <c r="E21" s="327">
        <f>SUM(D21:D23)</f>
        <v>0</v>
      </c>
      <c r="F21" s="2"/>
      <c r="G21" s="326"/>
      <c r="H21" s="326"/>
      <c r="I21" s="326"/>
      <c r="J21" s="326"/>
      <c r="K21" s="8"/>
      <c r="L21" s="5"/>
    </row>
    <row r="22" spans="1:12" ht="19.5" customHeight="1" x14ac:dyDescent="0.6">
      <c r="A22" s="7"/>
      <c r="B22" s="227" t="s">
        <v>69</v>
      </c>
      <c r="C22" s="228">
        <f>COUNTIF('3. Meals Form '!$K$25:$O$49,"Yes")</f>
        <v>0</v>
      </c>
      <c r="D22" s="224">
        <f>C22*'3. Meals Form '!V10</f>
        <v>0</v>
      </c>
      <c r="E22" s="327"/>
      <c r="F22" s="2"/>
      <c r="G22" s="326"/>
      <c r="H22" s="326"/>
      <c r="I22" s="326"/>
      <c r="J22" s="326"/>
      <c r="K22" s="8"/>
      <c r="L22" s="5"/>
    </row>
    <row r="23" spans="1:12" ht="19.5" customHeight="1" x14ac:dyDescent="0.6">
      <c r="A23" s="7"/>
      <c r="B23" s="229" t="s">
        <v>68</v>
      </c>
      <c r="C23" s="230">
        <f>COUNTIF('3. Meals Form '!R25:W49,"Yes")</f>
        <v>0</v>
      </c>
      <c r="D23" s="225">
        <f>C23*'3. Meals Form '!U10</f>
        <v>0</v>
      </c>
      <c r="E23" s="327"/>
      <c r="F23" s="2"/>
      <c r="G23" s="326"/>
      <c r="H23" s="326"/>
      <c r="I23" s="326"/>
      <c r="J23" s="326"/>
      <c r="K23" s="8"/>
      <c r="L23" s="5"/>
    </row>
    <row r="24" spans="1:12" ht="19.5" customHeight="1" x14ac:dyDescent="0.6">
      <c r="A24" s="7"/>
      <c r="B24" s="213"/>
      <c r="C24" s="2"/>
      <c r="D24" s="2"/>
      <c r="E24" s="2"/>
      <c r="F24" s="2"/>
      <c r="G24" s="326"/>
      <c r="H24" s="326"/>
      <c r="I24" s="326"/>
      <c r="J24" s="326"/>
      <c r="K24" s="2"/>
      <c r="L24" s="5"/>
    </row>
    <row r="25" spans="1:12" ht="19.5" customHeight="1" x14ac:dyDescent="0.6">
      <c r="A25" s="7"/>
      <c r="B25" s="328" t="s">
        <v>57</v>
      </c>
      <c r="C25" s="328"/>
      <c r="D25" s="328"/>
      <c r="E25" s="328"/>
      <c r="F25" s="2"/>
      <c r="G25" s="326"/>
      <c r="H25" s="326"/>
      <c r="I25" s="326"/>
      <c r="J25" s="326"/>
      <c r="K25" s="2"/>
      <c r="L25" s="5"/>
    </row>
    <row r="26" spans="1:12" ht="19.5" customHeight="1" x14ac:dyDescent="0.6">
      <c r="A26" s="7"/>
      <c r="B26" s="329" t="s">
        <v>26</v>
      </c>
      <c r="C26" s="329"/>
      <c r="D26" s="329"/>
      <c r="E26" s="231">
        <f>SUM('2.b Non official accomodation'!E19:E20)</f>
        <v>0</v>
      </c>
      <c r="F26" s="2"/>
      <c r="G26" s="326"/>
      <c r="H26" s="326"/>
      <c r="I26" s="326"/>
      <c r="J26" s="326"/>
      <c r="K26" s="2"/>
      <c r="L26" s="5"/>
    </row>
    <row r="27" spans="1:12" ht="19.5" customHeight="1" x14ac:dyDescent="0.35">
      <c r="A27" s="6"/>
      <c r="B27" s="2"/>
      <c r="C27" s="2"/>
      <c r="D27" s="2"/>
      <c r="E27" s="2"/>
      <c r="F27" s="2"/>
      <c r="G27" s="2"/>
      <c r="H27" s="2"/>
      <c r="I27" s="2"/>
      <c r="J27" s="2"/>
      <c r="K27" s="2"/>
      <c r="L27" s="5"/>
    </row>
    <row r="28" spans="1:12" ht="19.5" customHeight="1" x14ac:dyDescent="0.35">
      <c r="A28" s="6"/>
      <c r="B28" s="2"/>
      <c r="C28" s="2"/>
      <c r="D28" s="2"/>
      <c r="E28" s="2"/>
      <c r="F28" s="2"/>
      <c r="G28" s="2"/>
      <c r="H28" s="2"/>
      <c r="I28" s="2"/>
      <c r="J28" s="2"/>
      <c r="K28" s="2"/>
      <c r="L28" s="5"/>
    </row>
    <row r="29" spans="1:12" ht="19.5" customHeight="1" x14ac:dyDescent="0.35">
      <c r="A29" s="15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7"/>
    </row>
    <row r="30" spans="1:12" x14ac:dyDescent="0.35"/>
    <row r="31" spans="1:12" x14ac:dyDescent="0.35"/>
    <row r="32" spans="1:12" x14ac:dyDescent="0.35"/>
    <row r="33" x14ac:dyDescent="0.35"/>
    <row r="34" x14ac:dyDescent="0.35"/>
    <row r="35" x14ac:dyDescent="0.35"/>
    <row r="36" x14ac:dyDescent="0.35"/>
    <row r="37" x14ac:dyDescent="0.35"/>
    <row r="38" x14ac:dyDescent="0.35"/>
  </sheetData>
  <sheetProtection algorithmName="SHA-512" hashValue="Vk3yY6XSuff8LbBfAc38FAw0/PuRURAIrKqRyi5ISx2hR+bhH3seDhxvRXkcCCVthtVNLdvIP5+k5vrzINuQDQ==" saltValue="oapCEtaXraf1dLF3cjyLKQ==" spinCount="100000" sheet="1" objects="1" scenarios="1"/>
  <mergeCells count="10">
    <mergeCell ref="G20:J26"/>
    <mergeCell ref="E21:E23"/>
    <mergeCell ref="B25:E25"/>
    <mergeCell ref="B26:D26"/>
    <mergeCell ref="B13:E13"/>
    <mergeCell ref="G13:J13"/>
    <mergeCell ref="E15:E16"/>
    <mergeCell ref="J15:J16"/>
    <mergeCell ref="B19:E19"/>
    <mergeCell ref="G19:J19"/>
  </mergeCell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P26"/>
  <sheetViews>
    <sheetView zoomScale="60" zoomScaleNormal="60" workbookViewId="0">
      <selection activeCell="I7" sqref="I7:I8"/>
    </sheetView>
  </sheetViews>
  <sheetFormatPr defaultColWidth="8.453125" defaultRowHeight="14.5" x14ac:dyDescent="0.35"/>
  <cols>
    <col min="1" max="1" width="11" customWidth="1"/>
    <col min="2" max="2" width="27.453125" customWidth="1"/>
    <col min="3" max="3" width="25.90625" customWidth="1"/>
    <col min="4" max="5" width="16.453125" customWidth="1"/>
    <col min="9" max="9" width="11" customWidth="1"/>
    <col min="10" max="10" width="21.54296875" customWidth="1"/>
  </cols>
  <sheetData>
    <row r="1" spans="1:16" x14ac:dyDescent="0.35">
      <c r="A1" s="232" t="s">
        <v>78</v>
      </c>
      <c r="B1" s="232" t="s">
        <v>79</v>
      </c>
      <c r="C1" s="232" t="s">
        <v>80</v>
      </c>
      <c r="D1" t="s">
        <v>81</v>
      </c>
      <c r="E1" t="s">
        <v>82</v>
      </c>
      <c r="F1" t="s">
        <v>21</v>
      </c>
      <c r="G1" t="s">
        <v>72</v>
      </c>
      <c r="H1" t="s">
        <v>83</v>
      </c>
      <c r="I1" t="s">
        <v>84</v>
      </c>
      <c r="J1" t="s">
        <v>85</v>
      </c>
      <c r="P1" t="str">
        <f t="array" ref="P1:P3">'Listy rozwijane'!$D$2:$D$4</f>
        <v>Single</v>
      </c>
    </row>
    <row r="2" spans="1:16" x14ac:dyDescent="0.35">
      <c r="A2" s="233">
        <v>45429</v>
      </c>
      <c r="B2" s="232" t="s">
        <v>86</v>
      </c>
      <c r="C2" s="232" t="s">
        <v>86</v>
      </c>
      <c r="D2" t="s">
        <v>12</v>
      </c>
      <c r="E2" t="s">
        <v>87</v>
      </c>
      <c r="F2" t="s">
        <v>40</v>
      </c>
      <c r="G2" s="234" t="s">
        <v>88</v>
      </c>
      <c r="H2" t="s">
        <v>46</v>
      </c>
      <c r="I2" s="235">
        <v>46107</v>
      </c>
      <c r="J2" t="s">
        <v>123</v>
      </c>
      <c r="P2" t="str">
        <v>Twin</v>
      </c>
    </row>
    <row r="3" spans="1:16" ht="29" x14ac:dyDescent="0.35">
      <c r="A3" s="233">
        <v>45430</v>
      </c>
      <c r="B3" s="236" t="s">
        <v>89</v>
      </c>
      <c r="C3" s="232" t="s">
        <v>90</v>
      </c>
      <c r="D3" t="s">
        <v>13</v>
      </c>
      <c r="E3" t="s">
        <v>91</v>
      </c>
      <c r="F3" t="s">
        <v>50</v>
      </c>
      <c r="G3" s="234" t="s">
        <v>92</v>
      </c>
      <c r="H3" t="s">
        <v>56</v>
      </c>
      <c r="I3" s="235">
        <v>46108</v>
      </c>
      <c r="J3" t="s">
        <v>124</v>
      </c>
      <c r="P3">
        <v>0</v>
      </c>
    </row>
    <row r="4" spans="1:16" x14ac:dyDescent="0.35">
      <c r="A4" s="233">
        <v>45431</v>
      </c>
      <c r="B4" s="232" t="s">
        <v>90</v>
      </c>
      <c r="C4" s="232"/>
      <c r="E4" t="s">
        <v>93</v>
      </c>
      <c r="G4" s="234" t="s">
        <v>94</v>
      </c>
      <c r="I4" s="235">
        <v>46109</v>
      </c>
    </row>
    <row r="5" spans="1:16" x14ac:dyDescent="0.35">
      <c r="A5" s="233">
        <v>45432</v>
      </c>
      <c r="B5" s="232" t="s">
        <v>95</v>
      </c>
      <c r="C5" s="232"/>
      <c r="E5" t="s">
        <v>96</v>
      </c>
      <c r="G5" s="234" t="s">
        <v>97</v>
      </c>
      <c r="I5" s="235">
        <v>46110</v>
      </c>
    </row>
    <row r="6" spans="1:16" x14ac:dyDescent="0.35">
      <c r="A6" s="233">
        <v>45433</v>
      </c>
      <c r="B6" s="232"/>
      <c r="C6" s="232"/>
      <c r="E6" t="s">
        <v>98</v>
      </c>
      <c r="G6" s="234" t="s">
        <v>99</v>
      </c>
      <c r="I6" s="235">
        <v>46111</v>
      </c>
    </row>
    <row r="7" spans="1:16" x14ac:dyDescent="0.35">
      <c r="A7" s="233">
        <v>45434</v>
      </c>
      <c r="B7" s="232"/>
      <c r="C7" s="232"/>
      <c r="E7" t="s">
        <v>100</v>
      </c>
      <c r="G7" s="234" t="s">
        <v>101</v>
      </c>
      <c r="I7" s="235">
        <v>46112</v>
      </c>
    </row>
    <row r="8" spans="1:16" x14ac:dyDescent="0.35">
      <c r="A8" s="235"/>
      <c r="G8" s="234" t="s">
        <v>102</v>
      </c>
      <c r="I8" s="235">
        <v>46113</v>
      </c>
    </row>
    <row r="9" spans="1:16" x14ac:dyDescent="0.35">
      <c r="A9" s="235"/>
      <c r="G9" t="s">
        <v>103</v>
      </c>
    </row>
    <row r="10" spans="1:16" x14ac:dyDescent="0.35">
      <c r="A10" s="235"/>
      <c r="G10" t="s">
        <v>104</v>
      </c>
    </row>
    <row r="11" spans="1:16" x14ac:dyDescent="0.35">
      <c r="A11" s="235"/>
      <c r="G11" t="s">
        <v>105</v>
      </c>
    </row>
    <row r="12" spans="1:16" x14ac:dyDescent="0.35">
      <c r="A12" s="235"/>
      <c r="G12" t="s">
        <v>106</v>
      </c>
    </row>
    <row r="13" spans="1:16" x14ac:dyDescent="0.35">
      <c r="G13" t="s">
        <v>107</v>
      </c>
      <c r="N13" t="s">
        <v>108</v>
      </c>
    </row>
    <row r="14" spans="1:16" x14ac:dyDescent="0.35">
      <c r="G14" t="s">
        <v>109</v>
      </c>
    </row>
    <row r="15" spans="1:16" x14ac:dyDescent="0.35">
      <c r="G15" t="s">
        <v>110</v>
      </c>
    </row>
    <row r="16" spans="1:16" x14ac:dyDescent="0.35">
      <c r="G16" t="s">
        <v>41</v>
      </c>
      <c r="N16" s="237" t="s">
        <v>69</v>
      </c>
    </row>
    <row r="17" spans="7:14" x14ac:dyDescent="0.35">
      <c r="G17" t="s">
        <v>111</v>
      </c>
      <c r="N17" s="237" t="s">
        <v>112</v>
      </c>
    </row>
    <row r="18" spans="7:14" x14ac:dyDescent="0.35">
      <c r="G18" t="s">
        <v>113</v>
      </c>
    </row>
    <row r="19" spans="7:14" x14ac:dyDescent="0.35">
      <c r="G19" t="s">
        <v>114</v>
      </c>
      <c r="N19" t="s">
        <v>115</v>
      </c>
    </row>
    <row r="20" spans="7:14" x14ac:dyDescent="0.35">
      <c r="G20" t="s">
        <v>116</v>
      </c>
    </row>
    <row r="21" spans="7:14" x14ac:dyDescent="0.35">
      <c r="N21" t="s">
        <v>117</v>
      </c>
    </row>
    <row r="22" spans="7:14" x14ac:dyDescent="0.35">
      <c r="N22" t="s">
        <v>118</v>
      </c>
    </row>
    <row r="26" spans="7:14" x14ac:dyDescent="0.35">
      <c r="N26" t="s">
        <v>119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1. Summary</vt:lpstr>
      <vt:lpstr>2. Hotel</vt:lpstr>
      <vt:lpstr>2.b Non official accomodation</vt:lpstr>
      <vt:lpstr>3. Meals Form </vt:lpstr>
      <vt:lpstr>Payment summary</vt:lpstr>
      <vt:lpstr>Listy rozwijane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Katarzyna</dc:creator>
  <dc:description/>
  <cp:lastModifiedBy>Julia Poniatowska</cp:lastModifiedBy>
  <cp:revision>11</cp:revision>
  <dcterms:created xsi:type="dcterms:W3CDTF">2024-03-10T19:41:21Z</dcterms:created>
  <dcterms:modified xsi:type="dcterms:W3CDTF">2026-02-27T08:19:34Z</dcterms:modified>
  <dc:language>pl-PL</dc:language>
</cp:coreProperties>
</file>