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70" windowWidth="9420" windowHeight="11640" firstSheet="1" activeTab="1"/>
  </bookViews>
  <sheets>
    <sheet name="Sheet2" sheetId="1" state="hidden" r:id="rId1"/>
    <sheet name="1-FINAL ENTRY" sheetId="2" r:id="rId2"/>
    <sheet name="2-NUMERICAL INSCRIPTION" sheetId="3" state="hidden" r:id="rId3"/>
    <sheet name="Data" sheetId="4" state="hidden" r:id="rId4"/>
    <sheet name="Suma" sheetId="5" state="hidden" r:id="rId5"/>
    <sheet name="invoice" sheetId="6" r:id="rId6"/>
  </sheets>
  <definedNames>
    <definedName name="Function" localSheetId="1">'1-FINAL ENTRY'!#REF!</definedName>
    <definedName name="_xlnm.Print_Area" localSheetId="1">'1-FINAL ENTRY'!$A$1:$S$31</definedName>
    <definedName name="_xlnm.Print_Area" localSheetId="5">'invoice'!$A$1:$M$36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<sst xmlns="http://schemas.openxmlformats.org/spreadsheetml/2006/main" count="160" uniqueCount="116">
  <si>
    <t xml:space="preserve">Tel : </t>
  </si>
  <si>
    <t xml:space="preserve">Federation Name : </t>
  </si>
  <si>
    <t xml:space="preserve">Email : </t>
  </si>
  <si>
    <t>Weight Category</t>
  </si>
  <si>
    <t>BER</t>
  </si>
  <si>
    <t>LH520</t>
  </si>
  <si>
    <t>LH501</t>
  </si>
  <si>
    <t>Contact Information</t>
  </si>
  <si>
    <t>Total €</t>
  </si>
  <si>
    <t>Function</t>
  </si>
  <si>
    <t>NUMERICAL INSCRIPTION</t>
  </si>
  <si>
    <t>Contact person on site:</t>
  </si>
  <si>
    <t>Coach</t>
  </si>
  <si>
    <t>e.g.1</t>
  </si>
  <si>
    <t>Mobile Phone</t>
  </si>
  <si>
    <t>78 kg</t>
  </si>
  <si>
    <t>fee</t>
  </si>
  <si>
    <t>Medical</t>
  </si>
  <si>
    <t>48 kg</t>
  </si>
  <si>
    <t>52 kg</t>
  </si>
  <si>
    <t>70 kg</t>
  </si>
  <si>
    <t>p78 kg</t>
  </si>
  <si>
    <t>Official</t>
  </si>
  <si>
    <t>Celkový součet</t>
  </si>
  <si>
    <t>Celkem</t>
  </si>
  <si>
    <t xml:space="preserve">  </t>
  </si>
  <si>
    <t xml:space="preserve">Media </t>
  </si>
  <si>
    <t xml:space="preserve">Federation Name : </t>
  </si>
  <si>
    <t xml:space="preserve">Contact Person : </t>
  </si>
  <si>
    <t xml:space="preserve">Email : </t>
  </si>
  <si>
    <t>No.</t>
  </si>
  <si>
    <t>Arrival flight</t>
  </si>
  <si>
    <t>Departure flight</t>
  </si>
  <si>
    <t>(Arranged on your side)</t>
  </si>
  <si>
    <t>Arr.
date</t>
  </si>
  <si>
    <t>Arr.
time</t>
  </si>
  <si>
    <t>From</t>
  </si>
  <si>
    <t>Dep.
date</t>
  </si>
  <si>
    <t>Dep.
time</t>
  </si>
  <si>
    <t>To</t>
  </si>
  <si>
    <t>Check
in</t>
  </si>
  <si>
    <t>Check
out</t>
  </si>
  <si>
    <t>Room type</t>
  </si>
  <si>
    <r>
      <t xml:space="preserve">Individual Information </t>
    </r>
    <r>
      <rPr>
        <sz val="12"/>
        <rFont val="Arial"/>
        <family val="2"/>
      </rPr>
      <t>- fill in all cells, please</t>
    </r>
  </si>
  <si>
    <t>Phone:</t>
  </si>
  <si>
    <t>EJU Olympic Training Center  Men / Women</t>
  </si>
  <si>
    <t>10 - 19 March 2011    Nymburk, Czech Republic</t>
  </si>
  <si>
    <t xml:space="preserve">Hotel Reservation / Travel Details </t>
  </si>
  <si>
    <t>single</t>
  </si>
  <si>
    <t>double</t>
  </si>
  <si>
    <t>triple</t>
  </si>
  <si>
    <t>Yes</t>
  </si>
  <si>
    <t>Hotel Ostrov</t>
  </si>
  <si>
    <t>Transport from Prague requested</t>
  </si>
  <si>
    <t>No. of persons</t>
  </si>
  <si>
    <t xml:space="preserve">TOTAL </t>
  </si>
  <si>
    <t>Český svaz juda  /   Czech Judo Federation</t>
  </si>
  <si>
    <t>Zátopkova 100/2, 160 17 Praha 6 - Břevnov</t>
  </si>
  <si>
    <t>Bank:</t>
  </si>
  <si>
    <t>GE MONEY BANK</t>
  </si>
  <si>
    <t>Czech Republic</t>
  </si>
  <si>
    <t>Vítězné nám. 2</t>
  </si>
  <si>
    <t>160 00 Praha 6, Czech Republic</t>
  </si>
  <si>
    <t>154989288/0600</t>
  </si>
  <si>
    <t xml:space="preserve"> IBAN :</t>
  </si>
  <si>
    <t>CZ14 0600 0000 0001 8106 0351</t>
  </si>
  <si>
    <t>AGBACZPP</t>
  </si>
  <si>
    <t>INVOICE</t>
  </si>
  <si>
    <t>Total amount</t>
  </si>
  <si>
    <t>TOTAL PAYMENT</t>
  </si>
  <si>
    <t>Id. No.: 00537560</t>
  </si>
  <si>
    <t>VAT: CZ00537560</t>
  </si>
  <si>
    <t>tel:  +420-233-355-280</t>
  </si>
  <si>
    <t>fax:  +420-257-214-265</t>
  </si>
  <si>
    <t>e-mail: sejudo@cstv.cz</t>
  </si>
  <si>
    <t>A/C No.:</t>
  </si>
  <si>
    <t>SWIFT:</t>
  </si>
  <si>
    <t xml:space="preserve">no: </t>
  </si>
  <si>
    <t>Hotel</t>
  </si>
  <si>
    <t>Transfer</t>
  </si>
  <si>
    <t xml:space="preserve">Flight or train# </t>
  </si>
  <si>
    <t>Check in</t>
  </si>
  <si>
    <t>Check out</t>
  </si>
  <si>
    <t>No. Of rooms</t>
  </si>
  <si>
    <t>No. of TC nights</t>
  </si>
  <si>
    <t>No. of Non TC nights</t>
  </si>
  <si>
    <t>EJU fee</t>
  </si>
  <si>
    <t>SUBTOTAL</t>
  </si>
  <si>
    <t>Bank sorting Code : 1111  Cesky svaz juda</t>
  </si>
  <si>
    <t>Price per person per TC night</t>
  </si>
  <si>
    <t>Price per person per non TC night</t>
  </si>
  <si>
    <t>To:</t>
  </si>
  <si>
    <t xml:space="preserve">Country 3 Letter Code </t>
  </si>
  <si>
    <t>Accommodation</t>
  </si>
  <si>
    <t>Accommodation Summary</t>
  </si>
  <si>
    <t>Total incl. EJU fee</t>
  </si>
  <si>
    <t>Competitors</t>
  </si>
  <si>
    <t>Others</t>
  </si>
  <si>
    <t>(Costs of athletes nominated for EJU support will  be charged directly to  the EJU. )</t>
  </si>
  <si>
    <t>OTC Nights</t>
  </si>
  <si>
    <t>Non OTC Nights</t>
  </si>
  <si>
    <t>No. of OTC nights</t>
  </si>
  <si>
    <t>Price per person per OTC night</t>
  </si>
  <si>
    <t>No. of Non OTC nights</t>
  </si>
  <si>
    <t>Transport</t>
  </si>
  <si>
    <t>Price per person per non OTC night</t>
  </si>
  <si>
    <t>INVOICE no.:</t>
  </si>
  <si>
    <t>Date:</t>
  </si>
  <si>
    <t xml:space="preserve">             signature</t>
  </si>
  <si>
    <t>8 - 17 March 2011    Nymburk, Czech Republic</t>
  </si>
  <si>
    <t xml:space="preserve">Return before: 20 February 2012     </t>
  </si>
  <si>
    <t>8 - 17 March 2012    Nymburk, Czech Republic</t>
  </si>
  <si>
    <t>Sport Center</t>
  </si>
  <si>
    <t>CAR</t>
  </si>
  <si>
    <t>No</t>
  </si>
  <si>
    <t>e.g.2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</si>
</sst>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;@"/>
    <numFmt numFmtId="173" formatCode="#\ &quot;pax&quot;"/>
    <numFmt numFmtId="174" formatCode="h:mm;@"/>
    <numFmt numFmtId="175" formatCode="0_);[Red]\(0\)"/>
    <numFmt numFmtId="176" formatCode="[$-F400]h:mm:ss\ AM/PM"/>
    <numFmt numFmtId="177" formatCode="d/m;@"/>
    <numFmt numFmtId="178" formatCode="#,##0\ [$€-1]"/>
    <numFmt numFmtId="179" formatCode="#,##0\ [$€-1];[Red]#,##0\ [$€-1]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74">
    <font>
      <sz val="12"/>
      <name val="Osaka"/>
      <family val="3"/>
    </font>
    <font>
      <sz val="11"/>
      <color indexed="8"/>
      <name val="Calibri"/>
      <family val="2"/>
    </font>
    <font>
      <sz val="6"/>
      <name val="Osaka"/>
      <family val="3"/>
    </font>
    <font>
      <sz val="11"/>
      <name val="Arial"/>
      <family val="2"/>
    </font>
    <font>
      <sz val="9"/>
      <name val="Arial"/>
      <family val="2"/>
    </font>
    <font>
      <sz val="10"/>
      <name val="ＭＳ Ｐゴシック"/>
      <family val="3"/>
    </font>
    <font>
      <b/>
      <i/>
      <sz val="2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 val="single"/>
      <sz val="2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b/>
      <sz val="28"/>
      <color indexed="18"/>
      <name val="Calibri"/>
      <family val="2"/>
    </font>
    <font>
      <b/>
      <sz val="18"/>
      <color indexed="62"/>
      <name val="Cambria"/>
      <family val="1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4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u val="single"/>
      <sz val="2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20" fillId="33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14" fontId="5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NumberFormat="1" applyFont="1" applyBorder="1" applyAlignment="1">
      <alignment/>
    </xf>
    <xf numFmtId="0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2" fontId="3" fillId="0" borderId="0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3" fillId="34" borderId="18" xfId="0" applyNumberFormat="1" applyFont="1" applyFill="1" applyBorder="1" applyAlignment="1" applyProtection="1">
      <alignment horizontal="center" vertical="center"/>
      <protection locked="0"/>
    </xf>
    <xf numFmtId="17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172" fontId="12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73" fontId="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horizontal="left" vertical="center"/>
      <protection/>
    </xf>
    <xf numFmtId="173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172" fontId="1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9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left"/>
    </xf>
    <xf numFmtId="178" fontId="8" fillId="35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Alignment="1" applyProtection="1">
      <alignment horizontal="right" vertical="center"/>
      <protection hidden="1"/>
    </xf>
    <xf numFmtId="0" fontId="22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8" fillId="0" borderId="0" xfId="0" applyNumberFormat="1" applyFont="1" applyAlignment="1" applyProtection="1">
      <alignment horizontal="right" vertical="center"/>
      <protection hidden="1"/>
    </xf>
    <xf numFmtId="0" fontId="8" fillId="35" borderId="21" xfId="0" applyNumberFormat="1" applyFont="1" applyFill="1" applyBorder="1" applyAlignment="1" applyProtection="1">
      <alignment horizontal="center" vertical="center"/>
      <protection/>
    </xf>
    <xf numFmtId="177" fontId="8" fillId="35" borderId="22" xfId="0" applyNumberFormat="1" applyFont="1" applyFill="1" applyBorder="1" applyAlignment="1" applyProtection="1">
      <alignment horizontal="center" vertical="center"/>
      <protection locked="0"/>
    </xf>
    <xf numFmtId="177" fontId="8" fillId="35" borderId="21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 wrapText="1"/>
    </xf>
    <xf numFmtId="172" fontId="3" fillId="0" borderId="26" xfId="0" applyNumberFormat="1" applyFont="1" applyBorder="1" applyAlignment="1">
      <alignment horizontal="center" vertical="center" wrapText="1"/>
    </xf>
    <xf numFmtId="175" fontId="3" fillId="0" borderId="24" xfId="0" applyNumberFormat="1" applyFont="1" applyBorder="1" applyAlignment="1">
      <alignment horizontal="center" vertical="center" wrapText="1"/>
    </xf>
    <xf numFmtId="0" fontId="15" fillId="33" borderId="22" xfId="0" applyNumberFormat="1" applyFont="1" applyFill="1" applyBorder="1" applyAlignment="1">
      <alignment horizontal="center" vertical="center"/>
    </xf>
    <xf numFmtId="0" fontId="17" fillId="33" borderId="22" xfId="0" applyNumberFormat="1" applyFont="1" applyFill="1" applyBorder="1" applyAlignment="1">
      <alignment horizontal="center" vertical="center"/>
    </xf>
    <xf numFmtId="0" fontId="17" fillId="33" borderId="22" xfId="0" applyNumberFormat="1" applyFont="1" applyFill="1" applyBorder="1" applyAlignment="1">
      <alignment horizontal="left" vertical="center"/>
    </xf>
    <xf numFmtId="0" fontId="17" fillId="35" borderId="22" xfId="0" applyNumberFormat="1" applyFont="1" applyFill="1" applyBorder="1" applyAlignment="1" applyProtection="1">
      <alignment horizontal="center" vertical="center"/>
      <protection locked="0"/>
    </xf>
    <xf numFmtId="49" fontId="15" fillId="33" borderId="22" xfId="0" applyNumberFormat="1" applyFont="1" applyFill="1" applyBorder="1" applyAlignment="1">
      <alignment horizontal="center" vertical="center"/>
    </xf>
    <xf numFmtId="174" fontId="15" fillId="33" borderId="22" xfId="0" applyNumberFormat="1" applyFont="1" applyFill="1" applyBorder="1" applyAlignment="1">
      <alignment horizontal="center" vertical="center"/>
    </xf>
    <xf numFmtId="172" fontId="15" fillId="33" borderId="22" xfId="0" applyNumberFormat="1" applyFont="1" applyFill="1" applyBorder="1" applyAlignment="1">
      <alignment horizontal="center" vertical="center"/>
    </xf>
    <xf numFmtId="0" fontId="16" fillId="34" borderId="22" xfId="0" applyNumberFormat="1" applyFont="1" applyFill="1" applyBorder="1" applyAlignment="1" applyProtection="1">
      <alignment horizontal="center" vertical="center"/>
      <protection locked="0"/>
    </xf>
    <xf numFmtId="0" fontId="16" fillId="34" borderId="22" xfId="0" applyNumberFormat="1" applyFont="1" applyFill="1" applyBorder="1" applyAlignment="1" applyProtection="1">
      <alignment horizontal="left" vertical="center"/>
      <protection locked="0"/>
    </xf>
    <xf numFmtId="0" fontId="17" fillId="36" borderId="22" xfId="0" applyNumberFormat="1" applyFont="1" applyFill="1" applyBorder="1" applyAlignment="1" applyProtection="1">
      <alignment horizontal="center" vertical="center"/>
      <protection locked="0"/>
    </xf>
    <xf numFmtId="177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8" fillId="34" borderId="22" xfId="0" applyNumberFormat="1" applyFont="1" applyFill="1" applyBorder="1" applyAlignment="1" applyProtection="1">
      <alignment horizontal="center" vertical="center"/>
      <protection locked="0"/>
    </xf>
    <xf numFmtId="174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172" fontId="8" fillId="34" borderId="22" xfId="0" applyNumberFormat="1" applyFont="1" applyFill="1" applyBorder="1" applyAlignment="1" applyProtection="1">
      <alignment horizontal="center" vertical="center"/>
      <protection locked="0"/>
    </xf>
    <xf numFmtId="49" fontId="8" fillId="34" borderId="22" xfId="0" applyNumberFormat="1" applyFont="1" applyFill="1" applyBorder="1" applyAlignment="1" applyProtection="1">
      <alignment horizontal="center" vertical="center"/>
      <protection locked="0"/>
    </xf>
    <xf numFmtId="174" fontId="8" fillId="34" borderId="22" xfId="0" applyNumberFormat="1" applyFont="1" applyFill="1" applyBorder="1" applyAlignment="1" applyProtection="1">
      <alignment horizontal="center" vertical="center"/>
      <protection locked="0"/>
    </xf>
    <xf numFmtId="0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15" fillId="33" borderId="19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9" fillId="0" borderId="0" xfId="0" applyFont="1" applyAlignment="1">
      <alignment/>
    </xf>
    <xf numFmtId="0" fontId="3" fillId="0" borderId="3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0" fillId="0" borderId="22" xfId="0" applyFont="1" applyBorder="1" applyAlignment="1">
      <alignment/>
    </xf>
    <xf numFmtId="14" fontId="30" fillId="0" borderId="22" xfId="0" applyNumberFormat="1" applyFont="1" applyBorder="1" applyAlignment="1">
      <alignment/>
    </xf>
    <xf numFmtId="0" fontId="30" fillId="0" borderId="22" xfId="0" applyNumberFormat="1" applyFont="1" applyBorder="1" applyAlignment="1">
      <alignment/>
    </xf>
    <xf numFmtId="0" fontId="30" fillId="0" borderId="22" xfId="0" applyNumberFormat="1" applyFont="1" applyBorder="1" applyAlignment="1">
      <alignment vertical="center"/>
    </xf>
    <xf numFmtId="177" fontId="30" fillId="0" borderId="22" xfId="0" applyNumberFormat="1" applyFont="1" applyBorder="1" applyAlignment="1">
      <alignment/>
    </xf>
    <xf numFmtId="179" fontId="7" fillId="0" borderId="27" xfId="0" applyNumberFormat="1" applyFont="1" applyBorder="1" applyAlignment="1">
      <alignment horizontal="center" vertical="center" shrinkToFit="1"/>
    </xf>
    <xf numFmtId="178" fontId="30" fillId="0" borderId="22" xfId="0" applyNumberFormat="1" applyFont="1" applyBorder="1" applyAlignment="1">
      <alignment vertical="center"/>
    </xf>
    <xf numFmtId="178" fontId="12" fillId="0" borderId="22" xfId="0" applyNumberFormat="1" applyFont="1" applyBorder="1" applyAlignment="1">
      <alignment vertical="center"/>
    </xf>
    <xf numFmtId="178" fontId="30" fillId="0" borderId="22" xfId="0" applyNumberFormat="1" applyFont="1" applyBorder="1" applyAlignment="1" applyProtection="1">
      <alignment horizontal="right" vertical="center"/>
      <protection hidden="1"/>
    </xf>
    <xf numFmtId="0" fontId="32" fillId="0" borderId="32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31" xfId="0" applyFont="1" applyBorder="1" applyAlignment="1">
      <alignment/>
    </xf>
    <xf numFmtId="0" fontId="3" fillId="0" borderId="32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7" fillId="0" borderId="24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7" fillId="0" borderId="24" xfId="0" applyNumberFormat="1" applyFont="1" applyFill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38" fillId="0" borderId="24" xfId="0" applyNumberFormat="1" applyFont="1" applyFill="1" applyBorder="1" applyAlignment="1">
      <alignment horizontal="center" vertical="center" wrapText="1"/>
    </xf>
    <xf numFmtId="178" fontId="8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0" fillId="0" borderId="0" xfId="0" applyFont="1" applyAlignment="1">
      <alignment vertical="center"/>
    </xf>
    <xf numFmtId="177" fontId="21" fillId="0" borderId="22" xfId="0" applyNumberFormat="1" applyFont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178" fontId="21" fillId="0" borderId="22" xfId="0" applyNumberFormat="1" applyFont="1" applyBorder="1" applyAlignment="1">
      <alignment horizontal="center" vertical="center"/>
    </xf>
    <xf numFmtId="178" fontId="21" fillId="0" borderId="22" xfId="0" applyNumberFormat="1" applyFont="1" applyBorder="1" applyAlignment="1" applyProtection="1">
      <alignment horizontal="center" vertical="center"/>
      <protection hidden="1"/>
    </xf>
    <xf numFmtId="178" fontId="21" fillId="0" borderId="22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horizontal="center"/>
    </xf>
    <xf numFmtId="14" fontId="21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178" fontId="40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8" fillId="0" borderId="0" xfId="0" applyFont="1" applyAlignment="1">
      <alignment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13" fillId="34" borderId="28" xfId="0" applyNumberFormat="1" applyFont="1" applyFill="1" applyBorder="1" applyAlignment="1" applyProtection="1">
      <alignment horizontal="left" vertical="center"/>
      <protection locked="0"/>
    </xf>
    <xf numFmtId="0" fontId="13" fillId="34" borderId="29" xfId="0" applyNumberFormat="1" applyFont="1" applyFill="1" applyBorder="1" applyAlignment="1" applyProtection="1">
      <alignment horizontal="left" vertical="center"/>
      <protection locked="0"/>
    </xf>
    <xf numFmtId="0" fontId="13" fillId="34" borderId="41" xfId="0" applyNumberFormat="1" applyFont="1" applyFill="1" applyBorder="1" applyAlignment="1" applyProtection="1">
      <alignment horizontal="left" vertical="center"/>
      <protection locked="0"/>
    </xf>
    <xf numFmtId="172" fontId="18" fillId="0" borderId="0" xfId="0" applyNumberFormat="1" applyFont="1" applyAlignment="1">
      <alignment horizontal="center" vertical="top" wrapText="1"/>
    </xf>
    <xf numFmtId="172" fontId="18" fillId="0" borderId="0" xfId="0" applyNumberFormat="1" applyFont="1" applyFill="1" applyBorder="1" applyAlignment="1" applyProtection="1">
      <alignment horizontal="center"/>
      <protection locked="0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textRotation="90" wrapText="1"/>
    </xf>
    <xf numFmtId="0" fontId="12" fillId="0" borderId="52" xfId="0" applyNumberFormat="1" applyFont="1" applyBorder="1" applyAlignment="1">
      <alignment horizontal="center" vertical="center" textRotation="90" wrapText="1"/>
    </xf>
    <xf numFmtId="0" fontId="12" fillId="0" borderId="53" xfId="0" applyNumberFormat="1" applyFont="1" applyBorder="1" applyAlignment="1">
      <alignment horizontal="center" vertical="center" textRotation="90" wrapText="1"/>
    </xf>
    <xf numFmtId="0" fontId="7" fillId="0" borderId="4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6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31" xfId="0" applyNumberFormat="1" applyFont="1" applyFill="1" applyBorder="1" applyAlignment="1">
      <alignment horizontal="center" wrapText="1"/>
    </xf>
    <xf numFmtId="0" fontId="32" fillId="0" borderId="54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178" fontId="28" fillId="0" borderId="55" xfId="0" applyNumberFormat="1" applyFont="1" applyBorder="1" applyAlignment="1">
      <alignment horizontal="center"/>
    </xf>
    <xf numFmtId="178" fontId="28" fillId="0" borderId="41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49" fontId="20" fillId="0" borderId="46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46" xfId="0" applyNumberFormat="1" applyFont="1" applyBorder="1" applyAlignment="1">
      <alignment horizontal="center" vertical="center" wrapText="1"/>
    </xf>
    <xf numFmtId="0" fontId="20" fillId="0" borderId="47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 vertical="center"/>
    </xf>
    <xf numFmtId="0" fontId="20" fillId="0" borderId="47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0" fontId="32" fillId="0" borderId="58" xfId="0" applyFont="1" applyBorder="1" applyAlignment="1">
      <alignment horizontal="left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12" fillId="34" borderId="28" xfId="0" applyNumberFormat="1" applyFont="1" applyFill="1" applyBorder="1" applyAlignment="1" applyProtection="1">
      <alignment horizontal="left" vertical="center"/>
      <protection locked="0"/>
    </xf>
    <xf numFmtId="0" fontId="12" fillId="34" borderId="29" xfId="0" applyNumberFormat="1" applyFont="1" applyFill="1" applyBorder="1" applyAlignment="1" applyProtection="1">
      <alignment horizontal="left" vertical="center"/>
      <protection locked="0"/>
    </xf>
    <xf numFmtId="0" fontId="12" fillId="34" borderId="41" xfId="0" applyNumberFormat="1" applyFont="1" applyFill="1" applyBorder="1" applyAlignment="1" applyProtection="1">
      <alignment horizontal="left" vertical="center"/>
      <protection locked="0"/>
    </xf>
    <xf numFmtId="0" fontId="3" fillId="34" borderId="58" xfId="0" applyNumberFormat="1" applyFont="1" applyFill="1" applyBorder="1" applyAlignment="1" applyProtection="1">
      <alignment horizontal="left" vertical="center"/>
      <protection locked="0"/>
    </xf>
    <xf numFmtId="0" fontId="3" fillId="34" borderId="29" xfId="0" applyNumberFormat="1" applyFont="1" applyFill="1" applyBorder="1" applyAlignment="1" applyProtection="1">
      <alignment horizontal="left" vertical="center"/>
      <protection locked="0"/>
    </xf>
    <xf numFmtId="0" fontId="3" fillId="34" borderId="28" xfId="0" applyNumberFormat="1" applyFont="1" applyFill="1" applyBorder="1" applyAlignment="1" applyProtection="1">
      <alignment horizontal="left" vertical="center"/>
      <protection locked="0"/>
    </xf>
    <xf numFmtId="0" fontId="3" fillId="34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41" fillId="0" borderId="0" xfId="0" applyFont="1" applyBorder="1" applyAlignment="1">
      <alignment horizontal="right"/>
    </xf>
    <xf numFmtId="0" fontId="31" fillId="0" borderId="22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rgb="FF9C0006"/>
      </font>
    </dxf>
    <dxf>
      <font>
        <name val="Arial"/>
      </font>
      <border/>
    </dxf>
    <dxf>
      <font>
        <sz val="16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19</xdr:col>
      <xdr:colOff>0</xdr:colOff>
      <xdr:row>1</xdr:row>
      <xdr:rowOff>314325</xdr:rowOff>
    </xdr:to>
    <xdr:pic>
      <xdr:nvPicPr>
        <xdr:cNvPr id="1" name="Picture 94" descr="Logo for Letter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79165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657225</xdr:rowOff>
    </xdr:from>
    <xdr:to>
      <xdr:col>18</xdr:col>
      <xdr:colOff>1285875</xdr:colOff>
      <xdr:row>1</xdr:row>
      <xdr:rowOff>790575</xdr:rowOff>
    </xdr:to>
    <xdr:pic>
      <xdr:nvPicPr>
        <xdr:cNvPr id="2" name="Picture 93" descr="CSJ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11375" y="657225"/>
          <a:ext cx="25336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333375</xdr:colOff>
      <xdr:row>1</xdr:row>
      <xdr:rowOff>628650</xdr:rowOff>
    </xdr:to>
    <xdr:pic>
      <xdr:nvPicPr>
        <xdr:cNvPr id="1" name="Picture 93" descr="CSJ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35</xdr:row>
      <xdr:rowOff>9525</xdr:rowOff>
    </xdr:from>
    <xdr:to>
      <xdr:col>10</xdr:col>
      <xdr:colOff>38100</xdr:colOff>
      <xdr:row>37</xdr:row>
      <xdr:rowOff>152400</xdr:rowOff>
    </xdr:to>
    <xdr:pic>
      <xdr:nvPicPr>
        <xdr:cNvPr id="2" name="Obrázek 2" descr="F:\podp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9867900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33</xdr:row>
      <xdr:rowOff>47625</xdr:rowOff>
    </xdr:from>
    <xdr:to>
      <xdr:col>12</xdr:col>
      <xdr:colOff>352425</xdr:colOff>
      <xdr:row>39</xdr:row>
      <xdr:rowOff>0</xdr:rowOff>
    </xdr:to>
    <xdr:pic>
      <xdr:nvPicPr>
        <xdr:cNvPr id="3" name="Obrázek 3" descr="F:\razítk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9515475"/>
          <a:ext cx="1733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N21:N30" sheet="1-FINAL ENTRY"/>
  </cacheSource>
  <cacheFields count="1">
    <cacheField name="Official">
      <sharedItems containsBlank="1" containsMixedTypes="0" count="10">
        <s v="Coach"/>
        <s v="52 kg"/>
        <s v="78 kg"/>
        <s v="Official"/>
        <s v="Medical"/>
        <s v="70 kg"/>
        <s v="48 kg"/>
        <s v="Media "/>
        <s v="p78 kg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9:D30" firstHeaderRow="2" firstDataRow="2" firstDataCol="1"/>
  <pivotFields count="1">
    <pivotField axis="axisRow" dataField="1" compact="0" outline="0" subtotalTop="0" showAll="0">
      <items count="11">
        <item x="0"/>
        <item m="1" x="9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1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  " fld="0" subtotal="count" baseField="0" baseItem="0"/>
  </dataFields>
  <formats count="2"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B16384"/>
    </sheetView>
  </sheetViews>
  <sheetFormatPr defaultColWidth="8.796875" defaultRowHeight="15"/>
  <cols>
    <col min="1" max="16384" width="9" style="15" customWidth="1"/>
  </cols>
  <sheetData>
    <row r="1" spans="1:12" ht="12">
      <c r="A1" s="15">
        <f>'1-FINAL ENTRY'!A9</f>
        <v>0</v>
      </c>
      <c r="B1" s="15">
        <f>'1-FINAL ENTRY'!F9</f>
        <v>0</v>
      </c>
      <c r="C1" s="15" t="e">
        <f>'1-FINAL ENTRY'!#REF!</f>
        <v>#REF!</v>
      </c>
      <c r="D1" s="15">
        <f>'1-FINAL ENTRY'!D11</f>
        <v>0</v>
      </c>
      <c r="E1" s="15">
        <f>'1-FINAL ENTRY'!E11</f>
        <v>0</v>
      </c>
      <c r="F1" s="15">
        <f>'1-FINAL ENTRY'!J11</f>
        <v>0</v>
      </c>
      <c r="G1" s="15" t="e">
        <f>'1-FINAL ENTRY'!#REF!</f>
        <v>#REF!</v>
      </c>
      <c r="H1" s="15" t="e">
        <f>'1-FINAL ENTRY'!#REF!</f>
        <v>#REF!</v>
      </c>
      <c r="I1" s="15" t="e">
        <f>'1-FINAL ENTRY'!#REF!</f>
        <v>#REF!</v>
      </c>
      <c r="J1" s="15">
        <f>'1-FINAL ENTRY'!A14</f>
        <v>0</v>
      </c>
      <c r="K1" s="15">
        <f>'1-FINAL ENTRY'!B14</f>
        <v>0</v>
      </c>
      <c r="L1" s="15">
        <f>'1-FINAL ENTRY'!H14</f>
        <v>0</v>
      </c>
    </row>
  </sheetData>
  <sheetProtection password="ED62" sheet="1" objects="1" scenarios="1" selectLockedCells="1" selectUnlockedCells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86"/>
  <sheetViews>
    <sheetView showGridLines="0" showZeros="0" tabSelected="1" zoomScaleSheetLayoutView="75" zoomScalePageLayoutView="0" workbookViewId="0" topLeftCell="A15">
      <selection activeCell="B21" sqref="B21"/>
    </sheetView>
  </sheetViews>
  <sheetFormatPr defaultColWidth="11" defaultRowHeight="15"/>
  <cols>
    <col min="1" max="1" width="5.3984375" style="38" customWidth="1"/>
    <col min="2" max="3" width="10.8984375" style="38" customWidth="1"/>
    <col min="4" max="4" width="21.8984375" style="38" customWidth="1"/>
    <col min="5" max="5" width="13.69921875" style="38" customWidth="1"/>
    <col min="6" max="6" width="10.59765625" style="38" customWidth="1"/>
    <col min="7" max="9" width="7.69921875" style="38" customWidth="1"/>
    <col min="10" max="11" width="7.69921875" style="39" customWidth="1"/>
    <col min="12" max="14" width="8.09765625" style="39" customWidth="1"/>
    <col min="15" max="17" width="8.09765625" style="38" customWidth="1"/>
    <col min="18" max="18" width="8.09765625" style="43" customWidth="1"/>
    <col min="19" max="19" width="20.59765625" style="38" bestFit="1" customWidth="1"/>
    <col min="20" max="20" width="12.3984375" style="74" hidden="1" customWidth="1"/>
    <col min="21" max="21" width="13" style="74" hidden="1" customWidth="1"/>
    <col min="22" max="22" width="9.3984375" style="74" hidden="1" customWidth="1"/>
    <col min="23" max="23" width="12.59765625" style="38" hidden="1" customWidth="1"/>
    <col min="24" max="26" width="11" style="38" hidden="1" customWidth="1"/>
    <col min="27" max="36" width="11" style="38" customWidth="1"/>
    <col min="37" max="16384" width="11" style="38" customWidth="1"/>
  </cols>
  <sheetData>
    <row r="1" ht="135.75" customHeight="1"/>
    <row r="2" ht="75.75" customHeight="1"/>
    <row r="3" spans="2:16" ht="36">
      <c r="B3" s="190" t="s">
        <v>45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2:15" ht="36" customHeight="1">
      <c r="B4" s="191" t="s">
        <v>109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22" ht="87" customHeight="1">
      <c r="A5" s="36"/>
      <c r="B5" s="192" t="s">
        <v>47</v>
      </c>
      <c r="C5" s="192"/>
      <c r="D5" s="192"/>
      <c r="E5" s="192"/>
      <c r="F5" s="192"/>
      <c r="G5" s="167" t="s">
        <v>110</v>
      </c>
      <c r="H5" s="167"/>
      <c r="I5" s="167"/>
      <c r="J5" s="167"/>
      <c r="K5" s="167"/>
      <c r="L5" s="167"/>
      <c r="M5" s="167"/>
      <c r="N5" s="167"/>
      <c r="O5" s="69"/>
      <c r="P5" s="69"/>
      <c r="Q5" s="69"/>
      <c r="R5" s="37"/>
      <c r="S5" s="163"/>
      <c r="T5" s="72"/>
      <c r="U5" s="72"/>
      <c r="V5" s="72"/>
    </row>
    <row r="6" spans="1:22" ht="7.5" customHeight="1">
      <c r="A6" s="193" t="s">
        <v>7</v>
      </c>
      <c r="B6" s="193"/>
      <c r="C6" s="193"/>
      <c r="D6" s="193"/>
      <c r="J6" s="38"/>
      <c r="K6" s="38"/>
      <c r="L6" s="38"/>
      <c r="O6" s="39"/>
      <c r="P6" s="39"/>
      <c r="Q6" s="39"/>
      <c r="R6" s="40"/>
      <c r="S6" s="163"/>
      <c r="T6" s="72"/>
      <c r="U6" s="72"/>
      <c r="V6" s="72"/>
    </row>
    <row r="7" spans="1:22" ht="15.75" customHeight="1">
      <c r="A7" s="193"/>
      <c r="B7" s="193"/>
      <c r="C7" s="193"/>
      <c r="D7" s="193"/>
      <c r="F7" s="194" t="s">
        <v>92</v>
      </c>
      <c r="J7" s="38"/>
      <c r="K7" s="38"/>
      <c r="L7" s="38"/>
      <c r="O7" s="39"/>
      <c r="P7" s="39"/>
      <c r="Q7" s="39"/>
      <c r="R7" s="41"/>
      <c r="S7" s="41"/>
      <c r="T7" s="72"/>
      <c r="U7" s="72"/>
      <c r="V7" s="72"/>
    </row>
    <row r="8" spans="1:22" ht="23.25" customHeight="1" thickBot="1">
      <c r="A8" s="213" t="s">
        <v>27</v>
      </c>
      <c r="B8" s="213"/>
      <c r="C8" s="213"/>
      <c r="D8" s="213"/>
      <c r="F8" s="195"/>
      <c r="G8" s="198" t="s">
        <v>28</v>
      </c>
      <c r="H8" s="198"/>
      <c r="I8" s="198"/>
      <c r="J8" s="38"/>
      <c r="K8" s="38"/>
      <c r="L8" s="38"/>
      <c r="M8" s="38"/>
      <c r="O8" s="39"/>
      <c r="P8" s="39"/>
      <c r="Q8" s="39"/>
      <c r="R8" s="41"/>
      <c r="S8" s="41"/>
      <c r="T8" s="72"/>
      <c r="U8" s="72"/>
      <c r="V8" s="72"/>
    </row>
    <row r="9" spans="1:22" ht="32.25" customHeight="1" thickBot="1">
      <c r="A9" s="160"/>
      <c r="B9" s="161"/>
      <c r="C9" s="161"/>
      <c r="D9" s="161"/>
      <c r="E9" s="162"/>
      <c r="F9" s="42"/>
      <c r="G9" s="160"/>
      <c r="H9" s="168"/>
      <c r="I9" s="168"/>
      <c r="J9" s="168"/>
      <c r="K9" s="168"/>
      <c r="L9" s="168"/>
      <c r="M9" s="169"/>
      <c r="O9" s="39"/>
      <c r="P9" s="39"/>
      <c r="Q9" s="39"/>
      <c r="R9" s="41"/>
      <c r="S9" s="41"/>
      <c r="T9" s="72"/>
      <c r="U9" s="72"/>
      <c r="V9" s="72"/>
    </row>
    <row r="10" spans="1:22" s="45" customFormat="1" ht="20.25" customHeight="1" thickBot="1">
      <c r="A10" s="66" t="s">
        <v>29</v>
      </c>
      <c r="B10" s="46"/>
      <c r="C10" s="46"/>
      <c r="D10" s="47"/>
      <c r="E10" s="47"/>
      <c r="F10" s="67" t="s">
        <v>44</v>
      </c>
      <c r="G10" s="47"/>
      <c r="H10" s="47"/>
      <c r="I10" s="48"/>
      <c r="K10" s="48"/>
      <c r="L10" s="49"/>
      <c r="N10" s="39"/>
      <c r="O10" s="39"/>
      <c r="P10" s="39"/>
      <c r="Q10" s="39"/>
      <c r="R10" s="41"/>
      <c r="S10" s="41"/>
      <c r="T10" s="73"/>
      <c r="U10" s="73"/>
      <c r="V10" s="73"/>
    </row>
    <row r="11" spans="1:22" ht="34.5" customHeight="1" thickBot="1">
      <c r="A11" s="160"/>
      <c r="B11" s="161"/>
      <c r="C11" s="161"/>
      <c r="D11" s="162"/>
      <c r="F11" s="160"/>
      <c r="G11" s="161"/>
      <c r="H11" s="161"/>
      <c r="I11" s="161"/>
      <c r="J11" s="161"/>
      <c r="K11" s="161"/>
      <c r="L11" s="161"/>
      <c r="M11" s="162"/>
      <c r="N11" s="38"/>
      <c r="R11" s="38"/>
      <c r="S11" s="164"/>
      <c r="T11" s="72"/>
      <c r="U11" s="72"/>
      <c r="V11" s="72"/>
    </row>
    <row r="12" spans="2:22" s="45" customFormat="1" ht="10.5" customHeight="1">
      <c r="B12" s="46"/>
      <c r="C12" s="46"/>
      <c r="D12" s="52"/>
      <c r="E12" s="52"/>
      <c r="F12" s="47"/>
      <c r="G12" s="47"/>
      <c r="H12" s="47"/>
      <c r="I12" s="48"/>
      <c r="J12" s="49"/>
      <c r="K12" s="48"/>
      <c r="L12" s="49"/>
      <c r="M12" s="53"/>
      <c r="N12" s="50"/>
      <c r="O12" s="51"/>
      <c r="P12" s="51"/>
      <c r="Q12" s="51"/>
      <c r="R12" s="54"/>
      <c r="S12" s="164"/>
      <c r="T12" s="73"/>
      <c r="U12" s="73"/>
      <c r="V12" s="73"/>
    </row>
    <row r="13" spans="1:22" ht="15.75" customHeight="1" thickBot="1">
      <c r="A13" s="58" t="s">
        <v>11</v>
      </c>
      <c r="B13" s="56"/>
      <c r="C13" s="56"/>
      <c r="D13" s="55"/>
      <c r="E13" s="55"/>
      <c r="F13" s="60" t="s">
        <v>14</v>
      </c>
      <c r="G13" s="55"/>
      <c r="J13" s="38"/>
      <c r="K13" s="38"/>
      <c r="L13" s="38"/>
      <c r="N13" s="50"/>
      <c r="O13" s="39"/>
      <c r="P13" s="39"/>
      <c r="Q13" s="39"/>
      <c r="R13" s="57"/>
      <c r="T13" s="72"/>
      <c r="U13" s="72"/>
      <c r="V13" s="72"/>
    </row>
    <row r="14" spans="1:22" ht="32.25" customHeight="1" thickBot="1">
      <c r="A14" s="160"/>
      <c r="B14" s="161"/>
      <c r="C14" s="161"/>
      <c r="D14" s="161"/>
      <c r="E14" s="162"/>
      <c r="F14" s="160"/>
      <c r="G14" s="161"/>
      <c r="H14" s="161"/>
      <c r="I14" s="161"/>
      <c r="J14" s="161"/>
      <c r="K14" s="161"/>
      <c r="L14" s="161"/>
      <c r="M14" s="162"/>
      <c r="N14" s="50"/>
      <c r="O14" s="39"/>
      <c r="P14" s="39"/>
      <c r="Q14" s="39"/>
      <c r="R14" s="57"/>
      <c r="T14" s="72"/>
      <c r="U14" s="72"/>
      <c r="V14" s="72"/>
    </row>
    <row r="15" spans="1:22" ht="24" customHeight="1" thickBot="1">
      <c r="A15" s="68" t="s">
        <v>43</v>
      </c>
      <c r="J15" s="38"/>
      <c r="K15" s="38"/>
      <c r="L15" s="38"/>
      <c r="M15" s="38"/>
      <c r="N15" s="59"/>
      <c r="O15" s="61"/>
      <c r="P15" s="61"/>
      <c r="Q15" s="61"/>
      <c r="R15" s="62"/>
      <c r="T15" s="72"/>
      <c r="U15" s="72"/>
      <c r="V15" s="72"/>
    </row>
    <row r="16" spans="1:22" s="44" customFormat="1" ht="16.5" customHeight="1">
      <c r="A16" s="157" t="s">
        <v>30</v>
      </c>
      <c r="B16" s="219" t="s">
        <v>54</v>
      </c>
      <c r="C16" s="219"/>
      <c r="D16" s="219" t="s">
        <v>93</v>
      </c>
      <c r="E16" s="219"/>
      <c r="F16" s="171" t="s">
        <v>31</v>
      </c>
      <c r="G16" s="171"/>
      <c r="H16" s="171"/>
      <c r="I16" s="189"/>
      <c r="J16" s="170" t="s">
        <v>32</v>
      </c>
      <c r="K16" s="171"/>
      <c r="L16" s="171"/>
      <c r="M16" s="171"/>
      <c r="N16" s="186" t="s">
        <v>53</v>
      </c>
      <c r="O16" s="180" t="s">
        <v>94</v>
      </c>
      <c r="P16" s="181"/>
      <c r="Q16" s="181"/>
      <c r="R16" s="182"/>
      <c r="S16" s="172" t="s">
        <v>95</v>
      </c>
      <c r="T16" s="72"/>
      <c r="U16" s="72"/>
      <c r="V16" s="72"/>
    </row>
    <row r="17" spans="1:22" s="44" customFormat="1" ht="33.75" customHeight="1">
      <c r="A17" s="158"/>
      <c r="B17" s="220"/>
      <c r="C17" s="220"/>
      <c r="D17" s="220"/>
      <c r="E17" s="220"/>
      <c r="F17" s="178" t="s">
        <v>33</v>
      </c>
      <c r="G17" s="178"/>
      <c r="H17" s="178"/>
      <c r="I17" s="179"/>
      <c r="J17" s="165" t="s">
        <v>33</v>
      </c>
      <c r="K17" s="166"/>
      <c r="L17" s="166"/>
      <c r="M17" s="166"/>
      <c r="N17" s="187"/>
      <c r="O17" s="183"/>
      <c r="P17" s="184"/>
      <c r="Q17" s="184"/>
      <c r="R17" s="185"/>
      <c r="S17" s="173"/>
      <c r="T17" s="72"/>
      <c r="U17" s="72"/>
      <c r="V17" s="72"/>
    </row>
    <row r="18" spans="1:22" s="44" customFormat="1" ht="63" customHeight="1" thickBot="1">
      <c r="A18" s="159"/>
      <c r="B18" s="134" t="s">
        <v>96</v>
      </c>
      <c r="C18" s="134" t="s">
        <v>97</v>
      </c>
      <c r="D18" s="132" t="s">
        <v>78</v>
      </c>
      <c r="E18" s="130" t="s">
        <v>42</v>
      </c>
      <c r="F18" s="84" t="s">
        <v>34</v>
      </c>
      <c r="G18" s="81" t="s">
        <v>80</v>
      </c>
      <c r="H18" s="82" t="s">
        <v>35</v>
      </c>
      <c r="I18" s="83" t="s">
        <v>36</v>
      </c>
      <c r="J18" s="80" t="s">
        <v>37</v>
      </c>
      <c r="K18" s="81" t="s">
        <v>80</v>
      </c>
      <c r="L18" s="84" t="s">
        <v>38</v>
      </c>
      <c r="M18" s="85" t="s">
        <v>39</v>
      </c>
      <c r="N18" s="188"/>
      <c r="O18" s="86" t="s">
        <v>40</v>
      </c>
      <c r="P18" s="87" t="s">
        <v>41</v>
      </c>
      <c r="Q18" s="88" t="s">
        <v>99</v>
      </c>
      <c r="R18" s="88" t="s">
        <v>100</v>
      </c>
      <c r="S18" s="174"/>
      <c r="T18" s="72" t="s">
        <v>16</v>
      </c>
      <c r="U18" s="72"/>
      <c r="V18" s="72"/>
    </row>
    <row r="19" spans="1:26" s="63" customFormat="1" ht="21.75" customHeight="1" thickBot="1">
      <c r="A19" s="106" t="s">
        <v>13</v>
      </c>
      <c r="B19" s="90">
        <v>4</v>
      </c>
      <c r="C19" s="90">
        <v>2</v>
      </c>
      <c r="D19" s="91" t="s">
        <v>52</v>
      </c>
      <c r="E19" s="89" t="s">
        <v>49</v>
      </c>
      <c r="F19" s="78">
        <v>39514</v>
      </c>
      <c r="G19" s="93" t="s">
        <v>5</v>
      </c>
      <c r="H19" s="94">
        <v>0.638888888888889</v>
      </c>
      <c r="I19" s="95" t="s">
        <v>4</v>
      </c>
      <c r="J19" s="78">
        <v>39525</v>
      </c>
      <c r="K19" s="93" t="s">
        <v>6</v>
      </c>
      <c r="L19" s="94">
        <v>0.4583333333333333</v>
      </c>
      <c r="M19" s="89" t="s">
        <v>4</v>
      </c>
      <c r="N19" s="92" t="s">
        <v>51</v>
      </c>
      <c r="O19" s="79">
        <f aca="true" t="shared" si="0" ref="O19:O30">F19</f>
        <v>39514</v>
      </c>
      <c r="P19" s="79">
        <f aca="true" t="shared" si="1" ref="P19:P30">J19</f>
        <v>39525</v>
      </c>
      <c r="Q19" s="131">
        <f>IF((0&lt;(P19-O19)),IF((15&gt;(P19-O19)),(P19-O19-R19),0),0)</f>
        <v>9</v>
      </c>
      <c r="R19" s="77">
        <f aca="true" t="shared" si="2" ref="R19:R30">+W19+X19</f>
        <v>2</v>
      </c>
      <c r="S19" s="135">
        <f>IF(INT(Y19)=Y19,((T19+U19+V19+50*R19)*(B19+C19)+(30*B19)),"incorrect no. of people or room type")</f>
        <v>5700</v>
      </c>
      <c r="T19" s="71">
        <f>IF(D19="Sport Center",IF(Q19&gt;=4,70*Q19,80*Q19),90*Q19)</f>
        <v>810</v>
      </c>
      <c r="U19" s="76">
        <f aca="true" t="shared" si="3" ref="U19:U30">IF(E19="single",10*Q19,0)</f>
        <v>0</v>
      </c>
      <c r="V19" s="76">
        <f aca="true" t="shared" si="4" ref="V19:V30">IF(N19="Yes",20,0)</f>
        <v>20</v>
      </c>
      <c r="W19" s="76">
        <f aca="true" t="shared" si="5" ref="W19:W30">IF(O19=0,0,IF(O19&gt;=DATE(2012,3,8),0,IF(P19=0,0,IF(P19&lt;DATE(2012,3,8),(P19-O19),(DATE(2012,3,8)-O19)))))</f>
        <v>0</v>
      </c>
      <c r="X19" s="110">
        <f aca="true" t="shared" si="6" ref="X19:X30">IF(O19=0,0,IF(P19&gt;DATE(2012,3,17),IF(O19&gt;DATE(2012,3,17),(P19-O19),(P19-DATE(2012,3,17))),0))</f>
        <v>2</v>
      </c>
      <c r="Y19" s="76">
        <f aca="true" t="shared" si="7" ref="Y19:Y30">IF(E19="single",(B19+C19),IF(E19="double",(B19+C19)/2,IF(E19="triple",(B19+C19)/3,0)))</f>
        <v>3</v>
      </c>
      <c r="Z19" s="76">
        <f aca="true" t="shared" si="8" ref="Z19:Z30">IF(INT(Y19)=Y19,0,1)</f>
        <v>0</v>
      </c>
    </row>
    <row r="20" spans="1:26" s="63" customFormat="1" ht="21.75" customHeight="1" thickBot="1">
      <c r="A20" s="106" t="s">
        <v>115</v>
      </c>
      <c r="B20" s="90">
        <v>2</v>
      </c>
      <c r="C20" s="90">
        <v>1</v>
      </c>
      <c r="D20" s="91" t="s">
        <v>112</v>
      </c>
      <c r="E20" s="89" t="s">
        <v>48</v>
      </c>
      <c r="F20" s="78">
        <v>39516</v>
      </c>
      <c r="G20" s="93" t="s">
        <v>113</v>
      </c>
      <c r="H20" s="94"/>
      <c r="I20" s="95"/>
      <c r="J20" s="78">
        <v>39521</v>
      </c>
      <c r="K20" s="93" t="s">
        <v>113</v>
      </c>
      <c r="L20" s="94"/>
      <c r="M20" s="89"/>
      <c r="N20" s="92" t="s">
        <v>114</v>
      </c>
      <c r="O20" s="79">
        <f>F20</f>
        <v>39516</v>
      </c>
      <c r="P20" s="79">
        <f>J20</f>
        <v>39521</v>
      </c>
      <c r="Q20" s="131">
        <f>IF((0&lt;(P20-O20)),IF((15&gt;(P20-O20)),(P20-O20-R20),0),0)</f>
        <v>5</v>
      </c>
      <c r="R20" s="77">
        <f>+W20+X20</f>
        <v>0</v>
      </c>
      <c r="S20" s="135">
        <f>IF(INT(Y20)=Y20,((T20+U20+V20+50*R20)*(B20+C20)+(30*B20)),"incorrect no. of people or room type")</f>
        <v>1260</v>
      </c>
      <c r="T20" s="71">
        <f>IF(D20="Sport Center",IF(Q20&gt;=4,70*Q20,80*Q20),90*Q20)</f>
        <v>350</v>
      </c>
      <c r="U20" s="76">
        <f>IF(E20="single",10*Q20,0)</f>
        <v>50</v>
      </c>
      <c r="V20" s="76">
        <f>IF(N20="Yes",20,0)</f>
        <v>0</v>
      </c>
      <c r="W20" s="76">
        <f>IF(O20=0,0,IF(O20&gt;=DATE(2012,3,8),0,IF(P20=0,0,IF(P20&lt;DATE(2012,3,8),(P20-O20),(DATE(2012,3,8)-O20)))))</f>
        <v>0</v>
      </c>
      <c r="X20" s="110">
        <f>IF(O20=0,0,IF(P20&gt;DATE(2012,3,17),IF(O20&gt;DATE(2012,3,17),(P20-O20),(P20-DATE(2012,3,17))),0))</f>
        <v>0</v>
      </c>
      <c r="Y20" s="76">
        <f>IF(E20="single",(B20+C20),IF(E20="double",(B20+C20)/2,IF(E20="triple",(B20+C20)/3,0)))</f>
        <v>3</v>
      </c>
      <c r="Z20" s="76">
        <f>IF(INT(Y20)=Y20,0,1)</f>
        <v>0</v>
      </c>
    </row>
    <row r="21" spans="1:26" s="63" customFormat="1" ht="36.75" customHeight="1" thickBot="1">
      <c r="A21" s="64">
        <v>1</v>
      </c>
      <c r="B21" s="96"/>
      <c r="C21" s="96"/>
      <c r="D21" s="97"/>
      <c r="E21" s="105"/>
      <c r="F21" s="99"/>
      <c r="G21" s="100"/>
      <c r="H21" s="101"/>
      <c r="I21" s="102"/>
      <c r="J21" s="99"/>
      <c r="K21" s="103"/>
      <c r="L21" s="104"/>
      <c r="M21" s="105"/>
      <c r="N21" s="98"/>
      <c r="O21" s="79">
        <f t="shared" si="0"/>
        <v>0</v>
      </c>
      <c r="P21" s="79">
        <f t="shared" si="1"/>
        <v>0</v>
      </c>
      <c r="Q21" s="131">
        <f>IF((0&lt;(P21-O21)),IF((15&gt;(P21-O21)),(P21-O21-R21),0),0)</f>
        <v>0</v>
      </c>
      <c r="R21" s="77">
        <f t="shared" si="2"/>
        <v>0</v>
      </c>
      <c r="S21" s="135">
        <f>IF(INT(Y21)=Y21,((T21+U21+V21+50*R21)*(B21+C21)+(30*B21)),"incorrect no. of people or room type")</f>
        <v>0</v>
      </c>
      <c r="T21" s="71">
        <f>IF(D21="Sport Center",IF(Q21&gt;=4,70*Q21,80*Q21),90*Q21)</f>
        <v>0</v>
      </c>
      <c r="U21" s="76">
        <f t="shared" si="3"/>
        <v>0</v>
      </c>
      <c r="V21" s="76">
        <f t="shared" si="4"/>
        <v>0</v>
      </c>
      <c r="W21" s="76">
        <f t="shared" si="5"/>
        <v>0</v>
      </c>
      <c r="X21" s="110">
        <f t="shared" si="6"/>
        <v>0</v>
      </c>
      <c r="Y21" s="76">
        <f t="shared" si="7"/>
        <v>0</v>
      </c>
      <c r="Z21" s="76">
        <f t="shared" si="8"/>
        <v>0</v>
      </c>
    </row>
    <row r="22" spans="1:26" s="63" customFormat="1" ht="36.75" customHeight="1" thickBot="1">
      <c r="A22" s="64">
        <v>2</v>
      </c>
      <c r="B22" s="96"/>
      <c r="C22" s="96"/>
      <c r="D22" s="97"/>
      <c r="E22" s="105"/>
      <c r="F22" s="99"/>
      <c r="G22" s="100"/>
      <c r="H22" s="101"/>
      <c r="I22" s="102"/>
      <c r="J22" s="99"/>
      <c r="K22" s="103"/>
      <c r="L22" s="104"/>
      <c r="M22" s="105"/>
      <c r="N22" s="98"/>
      <c r="O22" s="79">
        <f t="shared" si="0"/>
        <v>0</v>
      </c>
      <c r="P22" s="79">
        <f t="shared" si="1"/>
        <v>0</v>
      </c>
      <c r="Q22" s="131">
        <f>IF((0&lt;(P22-O22)),IF((15&gt;(P22-O22)),(P22-O22-R22),0),0)</f>
        <v>0</v>
      </c>
      <c r="R22" s="77">
        <f t="shared" si="2"/>
        <v>0</v>
      </c>
      <c r="S22" s="135">
        <f aca="true" t="shared" si="9" ref="S22:S30">IF(INT(Y22)=Y22,((T22+U22+V22+50*R22)*(B22+C22)+(30*B22)),"incorrect no. of people or room type")</f>
        <v>0</v>
      </c>
      <c r="T22" s="71">
        <f aca="true" t="shared" si="10" ref="T22:T30">IF(D22="Sport Center",IF(Q22&gt;=4,70*Q22,80*Q22),90*Q22)</f>
        <v>0</v>
      </c>
      <c r="U22" s="76">
        <f t="shared" si="3"/>
        <v>0</v>
      </c>
      <c r="V22" s="76">
        <f t="shared" si="4"/>
        <v>0</v>
      </c>
      <c r="W22" s="76">
        <f t="shared" si="5"/>
        <v>0</v>
      </c>
      <c r="X22" s="110">
        <f t="shared" si="6"/>
        <v>0</v>
      </c>
      <c r="Y22" s="76">
        <f t="shared" si="7"/>
        <v>0</v>
      </c>
      <c r="Z22" s="76">
        <f t="shared" si="8"/>
        <v>0</v>
      </c>
    </row>
    <row r="23" spans="1:26" s="63" customFormat="1" ht="36.75" customHeight="1" thickBot="1">
      <c r="A23" s="64">
        <v>3</v>
      </c>
      <c r="B23" s="96"/>
      <c r="C23" s="96"/>
      <c r="D23" s="97"/>
      <c r="E23" s="105"/>
      <c r="F23" s="99"/>
      <c r="G23" s="100"/>
      <c r="H23" s="101"/>
      <c r="I23" s="102"/>
      <c r="J23" s="99"/>
      <c r="K23" s="103"/>
      <c r="L23" s="104"/>
      <c r="M23" s="105"/>
      <c r="N23" s="98"/>
      <c r="O23" s="79">
        <f t="shared" si="0"/>
        <v>0</v>
      </c>
      <c r="P23" s="79">
        <f t="shared" si="1"/>
        <v>0</v>
      </c>
      <c r="Q23" s="131">
        <f>IF((0&lt;(P23-O23)),IF((15&gt;(P23-O23)),(P23-O23-R23),0),0)</f>
        <v>0</v>
      </c>
      <c r="R23" s="77">
        <f t="shared" si="2"/>
        <v>0</v>
      </c>
      <c r="S23" s="135">
        <f t="shared" si="9"/>
        <v>0</v>
      </c>
      <c r="T23" s="71">
        <f t="shared" si="10"/>
        <v>0</v>
      </c>
      <c r="U23" s="76">
        <f t="shared" si="3"/>
        <v>0</v>
      </c>
      <c r="V23" s="76">
        <f t="shared" si="4"/>
        <v>0</v>
      </c>
      <c r="W23" s="76">
        <f t="shared" si="5"/>
        <v>0</v>
      </c>
      <c r="X23" s="110">
        <f t="shared" si="6"/>
        <v>0</v>
      </c>
      <c r="Y23" s="76">
        <f t="shared" si="7"/>
        <v>0</v>
      </c>
      <c r="Z23" s="76">
        <f t="shared" si="8"/>
        <v>0</v>
      </c>
    </row>
    <row r="24" spans="1:26" s="63" customFormat="1" ht="36.75" customHeight="1" thickBot="1">
      <c r="A24" s="64">
        <v>4</v>
      </c>
      <c r="B24" s="96"/>
      <c r="C24" s="96"/>
      <c r="D24" s="97"/>
      <c r="E24" s="105"/>
      <c r="F24" s="99"/>
      <c r="G24" s="100"/>
      <c r="H24" s="101"/>
      <c r="I24" s="102"/>
      <c r="J24" s="99"/>
      <c r="K24" s="103"/>
      <c r="L24" s="104"/>
      <c r="M24" s="105"/>
      <c r="N24" s="98"/>
      <c r="O24" s="79">
        <f t="shared" si="0"/>
        <v>0</v>
      </c>
      <c r="P24" s="79">
        <f t="shared" si="1"/>
        <v>0</v>
      </c>
      <c r="Q24" s="131">
        <f aca="true" t="shared" si="11" ref="Q24:Q30">IF((0&lt;(P24-O24)),IF((15&gt;(P24-O24)),(P24-O24-R24),0),0)</f>
        <v>0</v>
      </c>
      <c r="R24" s="77">
        <f t="shared" si="2"/>
        <v>0</v>
      </c>
      <c r="S24" s="135">
        <f t="shared" si="9"/>
        <v>0</v>
      </c>
      <c r="T24" s="71">
        <f t="shared" si="10"/>
        <v>0</v>
      </c>
      <c r="U24" s="76">
        <f t="shared" si="3"/>
        <v>0</v>
      </c>
      <c r="V24" s="76">
        <f t="shared" si="4"/>
        <v>0</v>
      </c>
      <c r="W24" s="76">
        <f t="shared" si="5"/>
        <v>0</v>
      </c>
      <c r="X24" s="110">
        <f t="shared" si="6"/>
        <v>0</v>
      </c>
      <c r="Y24" s="76">
        <f t="shared" si="7"/>
        <v>0</v>
      </c>
      <c r="Z24" s="76">
        <f t="shared" si="8"/>
        <v>0</v>
      </c>
    </row>
    <row r="25" spans="1:26" s="63" customFormat="1" ht="36.75" customHeight="1" thickBot="1">
      <c r="A25" s="64">
        <v>5</v>
      </c>
      <c r="B25" s="96"/>
      <c r="C25" s="96"/>
      <c r="D25" s="97"/>
      <c r="E25" s="105"/>
      <c r="F25" s="99"/>
      <c r="G25" s="100"/>
      <c r="H25" s="101"/>
      <c r="I25" s="102"/>
      <c r="J25" s="99"/>
      <c r="K25" s="103"/>
      <c r="L25" s="104"/>
      <c r="M25" s="105"/>
      <c r="N25" s="98"/>
      <c r="O25" s="79">
        <f t="shared" si="0"/>
        <v>0</v>
      </c>
      <c r="P25" s="79">
        <f t="shared" si="1"/>
        <v>0</v>
      </c>
      <c r="Q25" s="131">
        <f t="shared" si="11"/>
        <v>0</v>
      </c>
      <c r="R25" s="77">
        <f t="shared" si="2"/>
        <v>0</v>
      </c>
      <c r="S25" s="135">
        <f t="shared" si="9"/>
        <v>0</v>
      </c>
      <c r="T25" s="71">
        <f t="shared" si="10"/>
        <v>0</v>
      </c>
      <c r="U25" s="76">
        <f t="shared" si="3"/>
        <v>0</v>
      </c>
      <c r="V25" s="76">
        <f t="shared" si="4"/>
        <v>0</v>
      </c>
      <c r="W25" s="76">
        <f t="shared" si="5"/>
        <v>0</v>
      </c>
      <c r="X25" s="110">
        <f t="shared" si="6"/>
        <v>0</v>
      </c>
      <c r="Y25" s="76">
        <f t="shared" si="7"/>
        <v>0</v>
      </c>
      <c r="Z25" s="76">
        <f t="shared" si="8"/>
        <v>0</v>
      </c>
    </row>
    <row r="26" spans="1:26" s="63" customFormat="1" ht="36.75" customHeight="1" thickBot="1">
      <c r="A26" s="64">
        <v>6</v>
      </c>
      <c r="B26" s="96"/>
      <c r="C26" s="96"/>
      <c r="D26" s="97"/>
      <c r="E26" s="105"/>
      <c r="F26" s="99"/>
      <c r="G26" s="100"/>
      <c r="H26" s="101"/>
      <c r="I26" s="102"/>
      <c r="J26" s="99"/>
      <c r="K26" s="103"/>
      <c r="L26" s="104"/>
      <c r="M26" s="105"/>
      <c r="N26" s="98"/>
      <c r="O26" s="79">
        <f t="shared" si="0"/>
        <v>0</v>
      </c>
      <c r="P26" s="79">
        <f t="shared" si="1"/>
        <v>0</v>
      </c>
      <c r="Q26" s="131">
        <f t="shared" si="11"/>
        <v>0</v>
      </c>
      <c r="R26" s="77">
        <f t="shared" si="2"/>
        <v>0</v>
      </c>
      <c r="S26" s="135">
        <f t="shared" si="9"/>
        <v>0</v>
      </c>
      <c r="T26" s="71">
        <f t="shared" si="10"/>
        <v>0</v>
      </c>
      <c r="U26" s="76">
        <f t="shared" si="3"/>
        <v>0</v>
      </c>
      <c r="V26" s="76">
        <f t="shared" si="4"/>
        <v>0</v>
      </c>
      <c r="W26" s="76">
        <f t="shared" si="5"/>
        <v>0</v>
      </c>
      <c r="X26" s="110">
        <f t="shared" si="6"/>
        <v>0</v>
      </c>
      <c r="Y26" s="76">
        <f t="shared" si="7"/>
        <v>0</v>
      </c>
      <c r="Z26" s="76">
        <f t="shared" si="8"/>
        <v>0</v>
      </c>
    </row>
    <row r="27" spans="1:26" s="63" customFormat="1" ht="36.75" customHeight="1" thickBot="1">
      <c r="A27" s="64">
        <v>7</v>
      </c>
      <c r="B27" s="96"/>
      <c r="C27" s="96"/>
      <c r="D27" s="97"/>
      <c r="E27" s="105"/>
      <c r="F27" s="99"/>
      <c r="G27" s="100"/>
      <c r="H27" s="101"/>
      <c r="I27" s="102"/>
      <c r="J27" s="99"/>
      <c r="K27" s="103"/>
      <c r="L27" s="104"/>
      <c r="M27" s="105"/>
      <c r="N27" s="98"/>
      <c r="O27" s="79">
        <f t="shared" si="0"/>
        <v>0</v>
      </c>
      <c r="P27" s="79">
        <f t="shared" si="1"/>
        <v>0</v>
      </c>
      <c r="Q27" s="131">
        <f t="shared" si="11"/>
        <v>0</v>
      </c>
      <c r="R27" s="77">
        <f t="shared" si="2"/>
        <v>0</v>
      </c>
      <c r="S27" s="135">
        <f t="shared" si="9"/>
        <v>0</v>
      </c>
      <c r="T27" s="71">
        <f t="shared" si="10"/>
        <v>0</v>
      </c>
      <c r="U27" s="76">
        <f t="shared" si="3"/>
        <v>0</v>
      </c>
      <c r="V27" s="76">
        <f t="shared" si="4"/>
        <v>0</v>
      </c>
      <c r="W27" s="76">
        <f t="shared" si="5"/>
        <v>0</v>
      </c>
      <c r="X27" s="110">
        <f t="shared" si="6"/>
        <v>0</v>
      </c>
      <c r="Y27" s="76">
        <f t="shared" si="7"/>
        <v>0</v>
      </c>
      <c r="Z27" s="76">
        <f t="shared" si="8"/>
        <v>0</v>
      </c>
    </row>
    <row r="28" spans="1:26" s="63" customFormat="1" ht="36.75" customHeight="1" thickBot="1">
      <c r="A28" s="64">
        <v>8</v>
      </c>
      <c r="B28" s="96"/>
      <c r="C28" s="96"/>
      <c r="D28" s="97"/>
      <c r="E28" s="105"/>
      <c r="F28" s="99"/>
      <c r="G28" s="100"/>
      <c r="H28" s="101"/>
      <c r="I28" s="102"/>
      <c r="J28" s="99"/>
      <c r="K28" s="103"/>
      <c r="L28" s="104"/>
      <c r="M28" s="105"/>
      <c r="N28" s="98"/>
      <c r="O28" s="79">
        <f t="shared" si="0"/>
        <v>0</v>
      </c>
      <c r="P28" s="79">
        <f t="shared" si="1"/>
        <v>0</v>
      </c>
      <c r="Q28" s="131">
        <f t="shared" si="11"/>
        <v>0</v>
      </c>
      <c r="R28" s="77">
        <f t="shared" si="2"/>
        <v>0</v>
      </c>
      <c r="S28" s="135">
        <f t="shared" si="9"/>
        <v>0</v>
      </c>
      <c r="T28" s="71">
        <f t="shared" si="10"/>
        <v>0</v>
      </c>
      <c r="U28" s="76">
        <f t="shared" si="3"/>
        <v>0</v>
      </c>
      <c r="V28" s="76">
        <f t="shared" si="4"/>
        <v>0</v>
      </c>
      <c r="W28" s="76">
        <f t="shared" si="5"/>
        <v>0</v>
      </c>
      <c r="X28" s="110">
        <f t="shared" si="6"/>
        <v>0</v>
      </c>
      <c r="Y28" s="76">
        <f t="shared" si="7"/>
        <v>0</v>
      </c>
      <c r="Z28" s="76">
        <f t="shared" si="8"/>
        <v>0</v>
      </c>
    </row>
    <row r="29" spans="1:26" s="63" customFormat="1" ht="36.75" customHeight="1" thickBot="1">
      <c r="A29" s="64">
        <v>9</v>
      </c>
      <c r="B29" s="96"/>
      <c r="C29" s="96"/>
      <c r="D29" s="97"/>
      <c r="E29" s="105"/>
      <c r="F29" s="99"/>
      <c r="G29" s="100"/>
      <c r="H29" s="101"/>
      <c r="I29" s="102"/>
      <c r="J29" s="99"/>
      <c r="K29" s="103"/>
      <c r="L29" s="104"/>
      <c r="M29" s="105"/>
      <c r="N29" s="98"/>
      <c r="O29" s="79">
        <f t="shared" si="0"/>
        <v>0</v>
      </c>
      <c r="P29" s="79">
        <f t="shared" si="1"/>
        <v>0</v>
      </c>
      <c r="Q29" s="131">
        <f t="shared" si="11"/>
        <v>0</v>
      </c>
      <c r="R29" s="77">
        <f t="shared" si="2"/>
        <v>0</v>
      </c>
      <c r="S29" s="135">
        <f t="shared" si="9"/>
        <v>0</v>
      </c>
      <c r="T29" s="71">
        <f t="shared" si="10"/>
        <v>0</v>
      </c>
      <c r="U29" s="76">
        <f t="shared" si="3"/>
        <v>0</v>
      </c>
      <c r="V29" s="76">
        <f t="shared" si="4"/>
        <v>0</v>
      </c>
      <c r="W29" s="76">
        <f t="shared" si="5"/>
        <v>0</v>
      </c>
      <c r="X29" s="110">
        <f t="shared" si="6"/>
        <v>0</v>
      </c>
      <c r="Y29" s="76">
        <f t="shared" si="7"/>
        <v>0</v>
      </c>
      <c r="Z29" s="76">
        <f t="shared" si="8"/>
        <v>0</v>
      </c>
    </row>
    <row r="30" spans="1:26" s="63" customFormat="1" ht="36.75" customHeight="1">
      <c r="A30" s="64">
        <v>10</v>
      </c>
      <c r="B30" s="96"/>
      <c r="C30" s="96"/>
      <c r="D30" s="97"/>
      <c r="E30" s="105"/>
      <c r="F30" s="99"/>
      <c r="G30" s="100"/>
      <c r="H30" s="101"/>
      <c r="I30" s="102"/>
      <c r="J30" s="99"/>
      <c r="K30" s="103"/>
      <c r="L30" s="104"/>
      <c r="M30" s="105"/>
      <c r="N30" s="98"/>
      <c r="O30" s="79">
        <f t="shared" si="0"/>
        <v>0</v>
      </c>
      <c r="P30" s="79">
        <f t="shared" si="1"/>
        <v>0</v>
      </c>
      <c r="Q30" s="131">
        <f t="shared" si="11"/>
        <v>0</v>
      </c>
      <c r="R30" s="77">
        <f t="shared" si="2"/>
        <v>0</v>
      </c>
      <c r="S30" s="135">
        <f t="shared" si="9"/>
        <v>0</v>
      </c>
      <c r="T30" s="71">
        <f t="shared" si="10"/>
        <v>0</v>
      </c>
      <c r="U30" s="76">
        <f t="shared" si="3"/>
        <v>0</v>
      </c>
      <c r="V30" s="76">
        <f t="shared" si="4"/>
        <v>0</v>
      </c>
      <c r="W30" s="76">
        <f t="shared" si="5"/>
        <v>0</v>
      </c>
      <c r="X30" s="110">
        <f t="shared" si="6"/>
        <v>0</v>
      </c>
      <c r="Y30" s="76">
        <f t="shared" si="7"/>
        <v>0</v>
      </c>
      <c r="Z30" s="76">
        <f t="shared" si="8"/>
        <v>0</v>
      </c>
    </row>
    <row r="31" spans="1:22" ht="38.25" customHeight="1" thickBot="1">
      <c r="A31" s="236" t="s">
        <v>55</v>
      </c>
      <c r="B31" s="237"/>
      <c r="C31" s="237"/>
      <c r="D31" s="237"/>
      <c r="E31" s="210" t="s">
        <v>98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2"/>
      <c r="S31" s="118">
        <f>SUM(S21:S30)</f>
        <v>0</v>
      </c>
      <c r="T31" s="72"/>
      <c r="U31" s="72"/>
      <c r="V31" s="72"/>
    </row>
    <row r="32" spans="6:22" ht="14.25" hidden="1">
      <c r="F32" s="75">
        <v>39512</v>
      </c>
      <c r="T32" s="72"/>
      <c r="U32" s="72"/>
      <c r="V32" s="72"/>
    </row>
    <row r="33" spans="2:22" ht="14.25" hidden="1">
      <c r="B33" t="s">
        <v>48</v>
      </c>
      <c r="C33"/>
      <c r="D33"/>
      <c r="F33" s="75">
        <f aca="true" t="shared" si="12" ref="F33:F42">+F32+1</f>
        <v>39513</v>
      </c>
      <c r="T33" s="72"/>
      <c r="U33" s="72"/>
      <c r="V33" s="72"/>
    </row>
    <row r="34" spans="2:22" ht="14.25" hidden="1">
      <c r="B34" t="s">
        <v>49</v>
      </c>
      <c r="C34"/>
      <c r="D34"/>
      <c r="F34" s="75">
        <f t="shared" si="12"/>
        <v>39514</v>
      </c>
      <c r="T34" s="72"/>
      <c r="U34" s="72"/>
      <c r="V34" s="72"/>
    </row>
    <row r="35" spans="2:22" ht="14.25" hidden="1">
      <c r="B35" t="s">
        <v>50</v>
      </c>
      <c r="C35"/>
      <c r="D35"/>
      <c r="F35" s="75">
        <f t="shared" si="12"/>
        <v>39515</v>
      </c>
      <c r="T35" s="72"/>
      <c r="U35" s="72"/>
      <c r="V35" s="72"/>
    </row>
    <row r="36" spans="4:22" ht="14.25" hidden="1">
      <c r="D36"/>
      <c r="F36" s="75">
        <f t="shared" si="12"/>
        <v>39516</v>
      </c>
      <c r="T36" s="72"/>
      <c r="U36" s="72"/>
      <c r="V36" s="72"/>
    </row>
    <row r="37" spans="4:22" ht="14.25" hidden="1">
      <c r="D37"/>
      <c r="F37" s="75">
        <f t="shared" si="12"/>
        <v>39517</v>
      </c>
      <c r="T37" s="72"/>
      <c r="U37" s="72"/>
      <c r="V37" s="72"/>
    </row>
    <row r="38" spans="4:22" ht="14.25" hidden="1">
      <c r="D38"/>
      <c r="F38" s="75">
        <f t="shared" si="12"/>
        <v>39518</v>
      </c>
      <c r="T38" s="72"/>
      <c r="U38" s="72"/>
      <c r="V38" s="72"/>
    </row>
    <row r="39" spans="6:22" ht="14.25" hidden="1">
      <c r="F39" s="75">
        <f t="shared" si="12"/>
        <v>39519</v>
      </c>
      <c r="T39" s="72"/>
      <c r="U39" s="72"/>
      <c r="V39" s="72"/>
    </row>
    <row r="40" spans="6:22" ht="14.25" hidden="1">
      <c r="F40" s="75">
        <f t="shared" si="12"/>
        <v>39520</v>
      </c>
      <c r="T40" s="72"/>
      <c r="U40" s="72"/>
      <c r="V40" s="72"/>
    </row>
    <row r="41" spans="6:22" ht="14.25" hidden="1">
      <c r="F41" s="75">
        <f t="shared" si="12"/>
        <v>39521</v>
      </c>
      <c r="T41" s="72"/>
      <c r="U41" s="72"/>
      <c r="V41" s="72"/>
    </row>
    <row r="42" spans="6:22" ht="14.25" hidden="1">
      <c r="F42" s="75">
        <f t="shared" si="12"/>
        <v>39522</v>
      </c>
      <c r="T42" s="72"/>
      <c r="U42" s="72"/>
      <c r="V42" s="72"/>
    </row>
    <row r="43" spans="6:22" ht="14.25" hidden="1">
      <c r="F43" s="75">
        <f>+F42+1</f>
        <v>39523</v>
      </c>
      <c r="T43" s="72"/>
      <c r="U43" s="72"/>
      <c r="V43" s="72"/>
    </row>
    <row r="44" spans="6:22" ht="14.25" hidden="1">
      <c r="F44" s="75">
        <f>+F43+1</f>
        <v>39524</v>
      </c>
      <c r="T44" s="72"/>
      <c r="U44" s="72"/>
      <c r="V44" s="72"/>
    </row>
    <row r="45" spans="6:22" ht="14.25" hidden="1">
      <c r="F45" s="75">
        <f>+F44+1</f>
        <v>39525</v>
      </c>
      <c r="T45" s="72"/>
      <c r="U45" s="72"/>
      <c r="V45" s="72"/>
    </row>
    <row r="46" spans="6:22" ht="14.25" hidden="1">
      <c r="F46" s="75"/>
      <c r="T46" s="72"/>
      <c r="U46" s="72"/>
      <c r="V46" s="72"/>
    </row>
    <row r="47" spans="20:22" ht="14.25" hidden="1">
      <c r="T47" s="72"/>
      <c r="U47" s="72"/>
      <c r="V47" s="72"/>
    </row>
    <row r="48" spans="20:22" ht="14.25" hidden="1">
      <c r="T48" s="72"/>
      <c r="U48" s="72"/>
      <c r="V48" s="72"/>
    </row>
    <row r="49" spans="20:22" ht="14.25" hidden="1">
      <c r="T49" s="72"/>
      <c r="U49" s="72"/>
      <c r="V49" s="72"/>
    </row>
    <row r="50" spans="1:22" ht="15" hidden="1" thickBot="1">
      <c r="A50"/>
      <c r="B50"/>
      <c r="C50"/>
      <c r="D50"/>
      <c r="E50"/>
      <c r="F50"/>
      <c r="G50"/>
      <c r="H50"/>
      <c r="T50" s="72"/>
      <c r="U50" s="72"/>
      <c r="V50" s="72"/>
    </row>
    <row r="51" spans="1:22" ht="29.25" customHeight="1" hidden="1">
      <c r="A51" s="230" t="s">
        <v>56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2"/>
      <c r="T51" s="72"/>
      <c r="U51" s="72"/>
      <c r="V51" s="72"/>
    </row>
    <row r="52" spans="1:22" ht="29.25" customHeight="1" hidden="1" thickBot="1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5"/>
      <c r="T52" s="72"/>
      <c r="U52" s="72"/>
      <c r="V52" s="72"/>
    </row>
    <row r="53" spans="1:22" ht="15.75" hidden="1">
      <c r="A53" s="241" t="s">
        <v>57</v>
      </c>
      <c r="B53" s="242"/>
      <c r="C53" s="242"/>
      <c r="D53" s="242"/>
      <c r="E53" s="242"/>
      <c r="F53" s="127"/>
      <c r="G53" s="127"/>
      <c r="H53" s="127"/>
      <c r="I53" s="122" t="s">
        <v>58</v>
      </c>
      <c r="J53" s="206" t="s">
        <v>59</v>
      </c>
      <c r="K53" s="206"/>
      <c r="L53" s="206"/>
      <c r="M53" s="207"/>
      <c r="T53" s="72"/>
      <c r="U53" s="72"/>
      <c r="V53" s="72"/>
    </row>
    <row r="54" spans="1:22" ht="15.75" hidden="1">
      <c r="A54" s="196" t="s">
        <v>60</v>
      </c>
      <c r="B54" s="197"/>
      <c r="C54" s="197"/>
      <c r="D54" s="197"/>
      <c r="E54" s="123"/>
      <c r="F54" s="55"/>
      <c r="G54" s="55"/>
      <c r="H54" s="55"/>
      <c r="I54" s="124"/>
      <c r="J54" s="224" t="s">
        <v>61</v>
      </c>
      <c r="K54" s="224"/>
      <c r="L54" s="224"/>
      <c r="M54" s="225"/>
      <c r="T54" s="72"/>
      <c r="U54" s="72"/>
      <c r="V54" s="72"/>
    </row>
    <row r="55" spans="1:22" ht="15.75" hidden="1">
      <c r="A55" s="196" t="s">
        <v>70</v>
      </c>
      <c r="B55" s="197"/>
      <c r="C55" s="197"/>
      <c r="D55" s="197"/>
      <c r="E55" s="123"/>
      <c r="F55" s="55"/>
      <c r="G55" s="55"/>
      <c r="H55" s="55"/>
      <c r="I55" s="124"/>
      <c r="J55" s="224" t="s">
        <v>62</v>
      </c>
      <c r="K55" s="224"/>
      <c r="L55" s="224"/>
      <c r="M55" s="225"/>
      <c r="T55" s="72"/>
      <c r="U55" s="72"/>
      <c r="V55" s="72"/>
    </row>
    <row r="56" spans="1:22" ht="15.75" hidden="1">
      <c r="A56" s="196" t="s">
        <v>71</v>
      </c>
      <c r="B56" s="197"/>
      <c r="C56" s="197"/>
      <c r="D56" s="197"/>
      <c r="E56" s="123"/>
      <c r="F56" s="55"/>
      <c r="G56" s="55"/>
      <c r="H56" s="55"/>
      <c r="I56" s="125" t="s">
        <v>75</v>
      </c>
      <c r="J56" s="208" t="s">
        <v>63</v>
      </c>
      <c r="K56" s="208"/>
      <c r="L56" s="208"/>
      <c r="M56" s="209"/>
      <c r="T56" s="72"/>
      <c r="U56" s="72"/>
      <c r="V56" s="72"/>
    </row>
    <row r="57" spans="1:22" ht="15.75" hidden="1">
      <c r="A57" s="196" t="s">
        <v>72</v>
      </c>
      <c r="B57" s="197"/>
      <c r="C57" s="197"/>
      <c r="D57" s="197"/>
      <c r="E57" s="123"/>
      <c r="F57" s="55"/>
      <c r="G57" s="55"/>
      <c r="H57" s="55"/>
      <c r="I57" s="125" t="s">
        <v>64</v>
      </c>
      <c r="J57" s="208" t="s">
        <v>65</v>
      </c>
      <c r="K57" s="208"/>
      <c r="L57" s="208"/>
      <c r="M57" s="209"/>
      <c r="T57" s="72"/>
      <c r="U57" s="72"/>
      <c r="V57" s="72"/>
    </row>
    <row r="58" spans="1:22" ht="15.75" hidden="1">
      <c r="A58" s="196" t="s">
        <v>73</v>
      </c>
      <c r="B58" s="197"/>
      <c r="C58" s="197"/>
      <c r="D58" s="197"/>
      <c r="E58" s="123"/>
      <c r="F58" s="55"/>
      <c r="G58" s="55"/>
      <c r="H58" s="55"/>
      <c r="I58" s="125" t="s">
        <v>76</v>
      </c>
      <c r="J58" s="208" t="s">
        <v>66</v>
      </c>
      <c r="K58" s="208"/>
      <c r="L58" s="208"/>
      <c r="M58" s="209"/>
      <c r="T58" s="72"/>
      <c r="U58" s="72"/>
      <c r="V58" s="72"/>
    </row>
    <row r="59" spans="1:22" ht="16.5" hidden="1" thickBot="1">
      <c r="A59" s="243" t="s">
        <v>74</v>
      </c>
      <c r="B59" s="214"/>
      <c r="C59" s="214"/>
      <c r="D59" s="214"/>
      <c r="E59" s="126"/>
      <c r="F59" s="111"/>
      <c r="G59" s="111"/>
      <c r="H59" s="111"/>
      <c r="I59" s="214" t="s">
        <v>88</v>
      </c>
      <c r="J59" s="214"/>
      <c r="K59" s="214"/>
      <c r="L59" s="214"/>
      <c r="M59" s="215"/>
      <c r="T59" s="72"/>
      <c r="U59" s="72"/>
      <c r="V59" s="72"/>
    </row>
    <row r="60" spans="1:22" ht="14.25" hidden="1">
      <c r="A60"/>
      <c r="B60"/>
      <c r="C60"/>
      <c r="D60"/>
      <c r="E60"/>
      <c r="F60"/>
      <c r="G60"/>
      <c r="H60"/>
      <c r="T60" s="72"/>
      <c r="U60" s="72"/>
      <c r="V60" s="72"/>
    </row>
    <row r="61" spans="1:9" ht="21" hidden="1">
      <c r="A61"/>
      <c r="B61"/>
      <c r="C61"/>
      <c r="D61"/>
      <c r="E61" s="128" t="s">
        <v>67</v>
      </c>
      <c r="F61" s="129" t="s">
        <v>77</v>
      </c>
      <c r="G61" s="226"/>
      <c r="H61" s="226"/>
      <c r="I61" s="226"/>
    </row>
    <row r="62" spans="1:9" ht="21" hidden="1">
      <c r="A62"/>
      <c r="B62"/>
      <c r="C62"/>
      <c r="D62"/>
      <c r="E62" s="128"/>
      <c r="F62" s="129"/>
      <c r="G62" s="112"/>
      <c r="H62" s="112"/>
      <c r="I62" s="112"/>
    </row>
    <row r="63" spans="1:14" ht="21" hidden="1">
      <c r="A63"/>
      <c r="B63"/>
      <c r="C63"/>
      <c r="D63"/>
      <c r="E63" s="128" t="s">
        <v>91</v>
      </c>
      <c r="F63" s="201">
        <f>+A9</f>
        <v>0</v>
      </c>
      <c r="G63" s="201"/>
      <c r="H63" s="201"/>
      <c r="I63" s="201"/>
      <c r="J63" s="201"/>
      <c r="K63" s="201"/>
      <c r="L63" s="201"/>
      <c r="M63" s="201"/>
      <c r="N63" s="201"/>
    </row>
    <row r="64" spans="1:8" ht="14.25" hidden="1">
      <c r="A64"/>
      <c r="B64"/>
      <c r="C64"/>
      <c r="D64"/>
      <c r="E64"/>
      <c r="F64"/>
      <c r="G64"/>
      <c r="H64"/>
    </row>
    <row r="65" spans="1:13" ht="18.75" hidden="1">
      <c r="A65" s="244" t="s">
        <v>45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6"/>
    </row>
    <row r="66" spans="1:13" ht="18.75" hidden="1">
      <c r="A66" s="221" t="s">
        <v>46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3"/>
    </row>
    <row r="67" spans="1:8" ht="14.25" hidden="1">
      <c r="A67"/>
      <c r="B67"/>
      <c r="C67"/>
      <c r="D67"/>
      <c r="E67"/>
      <c r="F67"/>
      <c r="G67"/>
      <c r="H67"/>
    </row>
    <row r="68" spans="1:8" ht="14.25" hidden="1">
      <c r="A68"/>
      <c r="B68"/>
      <c r="C68"/>
      <c r="D68"/>
      <c r="E68"/>
      <c r="F68"/>
      <c r="G68"/>
      <c r="H68"/>
    </row>
    <row r="69" spans="1:13" ht="15" customHeight="1" hidden="1">
      <c r="A69" s="205" t="s">
        <v>81</v>
      </c>
      <c r="B69" s="205" t="s">
        <v>82</v>
      </c>
      <c r="C69" s="216" t="s">
        <v>78</v>
      </c>
      <c r="D69" s="238" t="s">
        <v>42</v>
      </c>
      <c r="E69" s="175" t="s">
        <v>54</v>
      </c>
      <c r="F69" s="227" t="s">
        <v>83</v>
      </c>
      <c r="G69" s="175" t="s">
        <v>84</v>
      </c>
      <c r="H69" s="175" t="s">
        <v>89</v>
      </c>
      <c r="I69" s="175" t="s">
        <v>85</v>
      </c>
      <c r="J69" s="175" t="s">
        <v>90</v>
      </c>
      <c r="K69" s="202" t="s">
        <v>79</v>
      </c>
      <c r="L69" s="202" t="s">
        <v>86</v>
      </c>
      <c r="M69" s="205" t="s">
        <v>68</v>
      </c>
    </row>
    <row r="70" spans="1:13" ht="19.5" customHeight="1" hidden="1">
      <c r="A70" s="205"/>
      <c r="B70" s="205"/>
      <c r="C70" s="217"/>
      <c r="D70" s="239"/>
      <c r="E70" s="176"/>
      <c r="F70" s="228"/>
      <c r="G70" s="176"/>
      <c r="H70" s="176"/>
      <c r="I70" s="176"/>
      <c r="J70" s="176"/>
      <c r="K70" s="203"/>
      <c r="L70" s="203"/>
      <c r="M70" s="205"/>
    </row>
    <row r="71" spans="1:13" ht="23.25" customHeight="1" hidden="1">
      <c r="A71" s="205"/>
      <c r="B71" s="205"/>
      <c r="C71" s="218"/>
      <c r="D71" s="240"/>
      <c r="E71" s="177"/>
      <c r="F71" s="229"/>
      <c r="G71" s="177"/>
      <c r="H71" s="177"/>
      <c r="I71" s="177"/>
      <c r="J71" s="177"/>
      <c r="K71" s="204"/>
      <c r="L71" s="204"/>
      <c r="M71" s="205"/>
    </row>
    <row r="72" spans="1:16" ht="15" hidden="1">
      <c r="A72" s="117">
        <f aca="true" t="shared" si="13" ref="A72:A81">+O21</f>
        <v>0</v>
      </c>
      <c r="B72" s="117">
        <f aca="true" t="shared" si="14" ref="B72:B81">+P21</f>
        <v>0</v>
      </c>
      <c r="C72" s="114">
        <f aca="true" t="shared" si="15" ref="C72:D81">+D21</f>
        <v>0</v>
      </c>
      <c r="D72" s="113">
        <f t="shared" si="15"/>
        <v>0</v>
      </c>
      <c r="E72" s="115">
        <f aca="true" t="shared" si="16" ref="E72:E81">+B21+C21</f>
        <v>0</v>
      </c>
      <c r="F72" s="115">
        <f aca="true" t="shared" si="17" ref="F72:F81">IF(INT(Y21)=Y21,Y21,"incorrect no. of people or room type")</f>
        <v>0</v>
      </c>
      <c r="G72" s="115">
        <f aca="true" t="shared" si="18" ref="G72:G81">+Q21</f>
        <v>0</v>
      </c>
      <c r="H72" s="119">
        <f>IF(Q21=0,0,(+(T21+U21)/Q21))</f>
        <v>0</v>
      </c>
      <c r="I72" s="116">
        <f aca="true" t="shared" si="19" ref="I72:I81">+R21</f>
        <v>0</v>
      </c>
      <c r="J72" s="121">
        <f aca="true" t="shared" si="20" ref="J72:J81">IF(R21=0,0,50)</f>
        <v>0</v>
      </c>
      <c r="K72" s="121">
        <f aca="true" t="shared" si="21" ref="K72:K81">IF(N21="Yes",20*E72,0)</f>
        <v>0</v>
      </c>
      <c r="L72" s="119">
        <f aca="true" t="shared" si="22" ref="L72:L81">30*B21</f>
        <v>0</v>
      </c>
      <c r="M72" s="119">
        <f aca="true" t="shared" si="23" ref="M72:M81">+S21</f>
        <v>0</v>
      </c>
      <c r="O72" s="152"/>
      <c r="P72" s="38">
        <f>+E72*F72*I72*50</f>
        <v>0</v>
      </c>
    </row>
    <row r="73" spans="1:13" ht="15" hidden="1">
      <c r="A73" s="117">
        <f t="shared" si="13"/>
        <v>0</v>
      </c>
      <c r="B73" s="117">
        <f t="shared" si="14"/>
        <v>0</v>
      </c>
      <c r="C73" s="114">
        <f t="shared" si="15"/>
        <v>0</v>
      </c>
      <c r="D73" s="113">
        <f t="shared" si="15"/>
        <v>0</v>
      </c>
      <c r="E73" s="115">
        <f t="shared" si="16"/>
        <v>0</v>
      </c>
      <c r="F73" s="115">
        <f t="shared" si="17"/>
        <v>0</v>
      </c>
      <c r="G73" s="115">
        <f t="shared" si="18"/>
        <v>0</v>
      </c>
      <c r="H73" s="119">
        <f aca="true" t="shared" si="24" ref="H73:H81">IF(Q22=0,0,(+(T22+U22)/Q22))</f>
        <v>0</v>
      </c>
      <c r="I73" s="116">
        <f t="shared" si="19"/>
        <v>0</v>
      </c>
      <c r="J73" s="121">
        <f t="shared" si="20"/>
        <v>0</v>
      </c>
      <c r="K73" s="121">
        <f t="shared" si="21"/>
        <v>0</v>
      </c>
      <c r="L73" s="119">
        <f t="shared" si="22"/>
        <v>0</v>
      </c>
      <c r="M73" s="119">
        <f t="shared" si="23"/>
        <v>0</v>
      </c>
    </row>
    <row r="74" spans="1:13" ht="15" hidden="1">
      <c r="A74" s="117">
        <f t="shared" si="13"/>
        <v>0</v>
      </c>
      <c r="B74" s="117">
        <f t="shared" si="14"/>
        <v>0</v>
      </c>
      <c r="C74" s="114">
        <f t="shared" si="15"/>
        <v>0</v>
      </c>
      <c r="D74" s="113">
        <f t="shared" si="15"/>
        <v>0</v>
      </c>
      <c r="E74" s="115">
        <f t="shared" si="16"/>
        <v>0</v>
      </c>
      <c r="F74" s="115">
        <f t="shared" si="17"/>
        <v>0</v>
      </c>
      <c r="G74" s="115">
        <f t="shared" si="18"/>
        <v>0</v>
      </c>
      <c r="H74" s="119">
        <f t="shared" si="24"/>
        <v>0</v>
      </c>
      <c r="I74" s="116">
        <f t="shared" si="19"/>
        <v>0</v>
      </c>
      <c r="J74" s="121">
        <f t="shared" si="20"/>
        <v>0</v>
      </c>
      <c r="K74" s="121">
        <f t="shared" si="21"/>
        <v>0</v>
      </c>
      <c r="L74" s="119">
        <f t="shared" si="22"/>
        <v>0</v>
      </c>
      <c r="M74" s="119">
        <f t="shared" si="23"/>
        <v>0</v>
      </c>
    </row>
    <row r="75" spans="1:13" ht="15" hidden="1">
      <c r="A75" s="117">
        <f t="shared" si="13"/>
        <v>0</v>
      </c>
      <c r="B75" s="117">
        <f t="shared" si="14"/>
        <v>0</v>
      </c>
      <c r="C75" s="114">
        <f t="shared" si="15"/>
        <v>0</v>
      </c>
      <c r="D75" s="113">
        <f t="shared" si="15"/>
        <v>0</v>
      </c>
      <c r="E75" s="115">
        <f t="shared" si="16"/>
        <v>0</v>
      </c>
      <c r="F75" s="115">
        <f t="shared" si="17"/>
        <v>0</v>
      </c>
      <c r="G75" s="115">
        <f t="shared" si="18"/>
        <v>0</v>
      </c>
      <c r="H75" s="119">
        <f t="shared" si="24"/>
        <v>0</v>
      </c>
      <c r="I75" s="116">
        <f t="shared" si="19"/>
        <v>0</v>
      </c>
      <c r="J75" s="121">
        <f t="shared" si="20"/>
        <v>0</v>
      </c>
      <c r="K75" s="121">
        <f t="shared" si="21"/>
        <v>0</v>
      </c>
      <c r="L75" s="119">
        <f t="shared" si="22"/>
        <v>0</v>
      </c>
      <c r="M75" s="119">
        <f t="shared" si="23"/>
        <v>0</v>
      </c>
    </row>
    <row r="76" spans="1:13" ht="15" hidden="1">
      <c r="A76" s="117">
        <f t="shared" si="13"/>
        <v>0</v>
      </c>
      <c r="B76" s="117">
        <f t="shared" si="14"/>
        <v>0</v>
      </c>
      <c r="C76" s="114">
        <f t="shared" si="15"/>
        <v>0</v>
      </c>
      <c r="D76" s="113">
        <f t="shared" si="15"/>
        <v>0</v>
      </c>
      <c r="E76" s="115">
        <f t="shared" si="16"/>
        <v>0</v>
      </c>
      <c r="F76" s="115">
        <f t="shared" si="17"/>
        <v>0</v>
      </c>
      <c r="G76" s="115">
        <f t="shared" si="18"/>
        <v>0</v>
      </c>
      <c r="H76" s="119">
        <f t="shared" si="24"/>
        <v>0</v>
      </c>
      <c r="I76" s="116">
        <f t="shared" si="19"/>
        <v>0</v>
      </c>
      <c r="J76" s="121">
        <f t="shared" si="20"/>
        <v>0</v>
      </c>
      <c r="K76" s="121">
        <f t="shared" si="21"/>
        <v>0</v>
      </c>
      <c r="L76" s="119">
        <f t="shared" si="22"/>
        <v>0</v>
      </c>
      <c r="M76" s="119">
        <f t="shared" si="23"/>
        <v>0</v>
      </c>
    </row>
    <row r="77" spans="1:13" ht="15" hidden="1">
      <c r="A77" s="117">
        <f t="shared" si="13"/>
        <v>0</v>
      </c>
      <c r="B77" s="117">
        <f t="shared" si="14"/>
        <v>0</v>
      </c>
      <c r="C77" s="114">
        <f t="shared" si="15"/>
        <v>0</v>
      </c>
      <c r="D77" s="113">
        <f t="shared" si="15"/>
        <v>0</v>
      </c>
      <c r="E77" s="115">
        <f t="shared" si="16"/>
        <v>0</v>
      </c>
      <c r="F77" s="115">
        <f t="shared" si="17"/>
        <v>0</v>
      </c>
      <c r="G77" s="115">
        <f t="shared" si="18"/>
        <v>0</v>
      </c>
      <c r="H77" s="119">
        <f t="shared" si="24"/>
        <v>0</v>
      </c>
      <c r="I77" s="116">
        <f t="shared" si="19"/>
        <v>0</v>
      </c>
      <c r="J77" s="121">
        <f t="shared" si="20"/>
        <v>0</v>
      </c>
      <c r="K77" s="121">
        <f t="shared" si="21"/>
        <v>0</v>
      </c>
      <c r="L77" s="119">
        <f t="shared" si="22"/>
        <v>0</v>
      </c>
      <c r="M77" s="119">
        <f t="shared" si="23"/>
        <v>0</v>
      </c>
    </row>
    <row r="78" spans="1:13" ht="15" hidden="1">
      <c r="A78" s="117">
        <f t="shared" si="13"/>
        <v>0</v>
      </c>
      <c r="B78" s="117">
        <f t="shared" si="14"/>
        <v>0</v>
      </c>
      <c r="C78" s="114">
        <f t="shared" si="15"/>
        <v>0</v>
      </c>
      <c r="D78" s="113">
        <f t="shared" si="15"/>
        <v>0</v>
      </c>
      <c r="E78" s="115">
        <f t="shared" si="16"/>
        <v>0</v>
      </c>
      <c r="F78" s="115">
        <f t="shared" si="17"/>
        <v>0</v>
      </c>
      <c r="G78" s="115">
        <f t="shared" si="18"/>
        <v>0</v>
      </c>
      <c r="H78" s="119">
        <f t="shared" si="24"/>
        <v>0</v>
      </c>
      <c r="I78" s="116">
        <f t="shared" si="19"/>
        <v>0</v>
      </c>
      <c r="J78" s="121">
        <f t="shared" si="20"/>
        <v>0</v>
      </c>
      <c r="K78" s="121">
        <f t="shared" si="21"/>
        <v>0</v>
      </c>
      <c r="L78" s="119">
        <f t="shared" si="22"/>
        <v>0</v>
      </c>
      <c r="M78" s="119">
        <f t="shared" si="23"/>
        <v>0</v>
      </c>
    </row>
    <row r="79" spans="1:13" ht="15" hidden="1">
      <c r="A79" s="117">
        <f t="shared" si="13"/>
        <v>0</v>
      </c>
      <c r="B79" s="117">
        <f t="shared" si="14"/>
        <v>0</v>
      </c>
      <c r="C79" s="114">
        <f t="shared" si="15"/>
        <v>0</v>
      </c>
      <c r="D79" s="113">
        <f t="shared" si="15"/>
        <v>0</v>
      </c>
      <c r="E79" s="115">
        <f t="shared" si="16"/>
        <v>0</v>
      </c>
      <c r="F79" s="115">
        <f t="shared" si="17"/>
        <v>0</v>
      </c>
      <c r="G79" s="115">
        <f t="shared" si="18"/>
        <v>0</v>
      </c>
      <c r="H79" s="119">
        <f t="shared" si="24"/>
        <v>0</v>
      </c>
      <c r="I79" s="116">
        <f t="shared" si="19"/>
        <v>0</v>
      </c>
      <c r="J79" s="121">
        <f t="shared" si="20"/>
        <v>0</v>
      </c>
      <c r="K79" s="121">
        <f t="shared" si="21"/>
        <v>0</v>
      </c>
      <c r="L79" s="119">
        <f t="shared" si="22"/>
        <v>0</v>
      </c>
      <c r="M79" s="119">
        <f t="shared" si="23"/>
        <v>0</v>
      </c>
    </row>
    <row r="80" spans="1:13" ht="15" hidden="1">
      <c r="A80" s="117">
        <f t="shared" si="13"/>
        <v>0</v>
      </c>
      <c r="B80" s="117">
        <f t="shared" si="14"/>
        <v>0</v>
      </c>
      <c r="C80" s="114">
        <f t="shared" si="15"/>
        <v>0</v>
      </c>
      <c r="D80" s="113">
        <f t="shared" si="15"/>
        <v>0</v>
      </c>
      <c r="E80" s="115">
        <f t="shared" si="16"/>
        <v>0</v>
      </c>
      <c r="F80" s="115">
        <f t="shared" si="17"/>
        <v>0</v>
      </c>
      <c r="G80" s="115">
        <f t="shared" si="18"/>
        <v>0</v>
      </c>
      <c r="H80" s="119">
        <f t="shared" si="24"/>
        <v>0</v>
      </c>
      <c r="I80" s="116">
        <f t="shared" si="19"/>
        <v>0</v>
      </c>
      <c r="J80" s="121">
        <f t="shared" si="20"/>
        <v>0</v>
      </c>
      <c r="K80" s="121">
        <f t="shared" si="21"/>
        <v>0</v>
      </c>
      <c r="L80" s="119">
        <f t="shared" si="22"/>
        <v>0</v>
      </c>
      <c r="M80" s="119">
        <f t="shared" si="23"/>
        <v>0</v>
      </c>
    </row>
    <row r="81" spans="1:13" ht="15" hidden="1">
      <c r="A81" s="117">
        <f t="shared" si="13"/>
        <v>0</v>
      </c>
      <c r="B81" s="117">
        <f t="shared" si="14"/>
        <v>0</v>
      </c>
      <c r="C81" s="114">
        <f t="shared" si="15"/>
        <v>0</v>
      </c>
      <c r="D81" s="113">
        <f t="shared" si="15"/>
        <v>0</v>
      </c>
      <c r="E81" s="115">
        <f t="shared" si="16"/>
        <v>0</v>
      </c>
      <c r="F81" s="115">
        <f t="shared" si="17"/>
        <v>0</v>
      </c>
      <c r="G81" s="115">
        <f t="shared" si="18"/>
        <v>0</v>
      </c>
      <c r="H81" s="119">
        <f t="shared" si="24"/>
        <v>0</v>
      </c>
      <c r="I81" s="116">
        <f t="shared" si="19"/>
        <v>0</v>
      </c>
      <c r="J81" s="121">
        <f t="shared" si="20"/>
        <v>0</v>
      </c>
      <c r="K81" s="121">
        <f t="shared" si="21"/>
        <v>0</v>
      </c>
      <c r="L81" s="119">
        <f t="shared" si="22"/>
        <v>0</v>
      </c>
      <c r="M81" s="119">
        <f t="shared" si="23"/>
        <v>0</v>
      </c>
    </row>
    <row r="82" spans="1:13" ht="16.5" customHeight="1" hidden="1">
      <c r="A82" s="136" t="s">
        <v>87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8"/>
      <c r="M82" s="120">
        <f>SUM(M72:M81)</f>
        <v>0</v>
      </c>
    </row>
    <row r="83" spans="1:8" ht="14.25" hidden="1">
      <c r="A83"/>
      <c r="B83"/>
      <c r="C83"/>
      <c r="D83"/>
      <c r="E83"/>
      <c r="F83"/>
      <c r="G83"/>
      <c r="H83"/>
    </row>
    <row r="84" spans="1:8" ht="14.25" hidden="1">
      <c r="A84"/>
      <c r="B84"/>
      <c r="C84"/>
      <c r="D84"/>
      <c r="E84"/>
      <c r="F84"/>
      <c r="G84"/>
      <c r="H84"/>
    </row>
    <row r="85" spans="1:8" ht="15" hidden="1" thickBot="1">
      <c r="A85"/>
      <c r="B85"/>
      <c r="C85"/>
      <c r="D85"/>
      <c r="E85"/>
      <c r="F85"/>
      <c r="G85"/>
      <c r="H85"/>
    </row>
    <row r="86" spans="1:8" ht="27" hidden="1" thickBot="1">
      <c r="A86"/>
      <c r="B86" s="107" t="s">
        <v>69</v>
      </c>
      <c r="C86" s="133"/>
      <c r="D86" s="108"/>
      <c r="E86" s="108"/>
      <c r="F86" s="109"/>
      <c r="G86" s="199">
        <f>+M82</f>
        <v>0</v>
      </c>
      <c r="H86" s="200"/>
    </row>
    <row r="87" ht="14.25" hidden="1"/>
    <row r="88" ht="14.25" hidden="1"/>
  </sheetData>
  <sheetProtection password="ED62" sheet="1" objects="1" scenarios="1"/>
  <mergeCells count="61">
    <mergeCell ref="A57:D57"/>
    <mergeCell ref="A58:D58"/>
    <mergeCell ref="A59:D59"/>
    <mergeCell ref="A65:M65"/>
    <mergeCell ref="A9:E9"/>
    <mergeCell ref="D16:E17"/>
    <mergeCell ref="J57:M57"/>
    <mergeCell ref="A51:M52"/>
    <mergeCell ref="J55:M55"/>
    <mergeCell ref="E69:E71"/>
    <mergeCell ref="A31:D31"/>
    <mergeCell ref="D69:D71"/>
    <mergeCell ref="A53:E53"/>
    <mergeCell ref="B69:B71"/>
    <mergeCell ref="C69:C71"/>
    <mergeCell ref="J58:M58"/>
    <mergeCell ref="A69:A71"/>
    <mergeCell ref="B16:C17"/>
    <mergeCell ref="A54:D54"/>
    <mergeCell ref="A66:M66"/>
    <mergeCell ref="J54:M54"/>
    <mergeCell ref="G61:I61"/>
    <mergeCell ref="F69:F71"/>
    <mergeCell ref="A56:D56"/>
    <mergeCell ref="G86:H86"/>
    <mergeCell ref="F63:N63"/>
    <mergeCell ref="K69:K71"/>
    <mergeCell ref="L69:L71"/>
    <mergeCell ref="M69:M71"/>
    <mergeCell ref="J53:M53"/>
    <mergeCell ref="G69:G71"/>
    <mergeCell ref="H69:H71"/>
    <mergeCell ref="J56:M56"/>
    <mergeCell ref="J69:J71"/>
    <mergeCell ref="B3:P3"/>
    <mergeCell ref="B4:O4"/>
    <mergeCell ref="B5:F5"/>
    <mergeCell ref="A6:D7"/>
    <mergeCell ref="F7:F8"/>
    <mergeCell ref="A55:D55"/>
    <mergeCell ref="G8:I8"/>
    <mergeCell ref="E31:R31"/>
    <mergeCell ref="A8:D8"/>
    <mergeCell ref="A11:D11"/>
    <mergeCell ref="S16:S18"/>
    <mergeCell ref="I69:I71"/>
    <mergeCell ref="F17:I17"/>
    <mergeCell ref="O16:R17"/>
    <mergeCell ref="N16:N18"/>
    <mergeCell ref="F16:I16"/>
    <mergeCell ref="I59:M59"/>
    <mergeCell ref="A16:A18"/>
    <mergeCell ref="F11:M11"/>
    <mergeCell ref="S5:S6"/>
    <mergeCell ref="S11:S12"/>
    <mergeCell ref="J17:M17"/>
    <mergeCell ref="A14:E14"/>
    <mergeCell ref="F14:M14"/>
    <mergeCell ref="G5:N5"/>
    <mergeCell ref="G9:M9"/>
    <mergeCell ref="J16:M16"/>
  </mergeCells>
  <conditionalFormatting sqref="N19:N30">
    <cfRule type="containsText" priority="3" dxfId="3" operator="containsText" stopIfTrue="1" text="kg">
      <formula>NOT(ISERROR(SEARCH("kg",N19)))</formula>
    </cfRule>
  </conditionalFormatting>
  <dataValidations count="8">
    <dataValidation allowBlank="1" showInputMessage="1" showErrorMessage="1" imeMode="off" sqref="E69 B32:M50 G69:J69 C69 A68:B69 I53:J58 G60:G62 F60:F64 J60:M62 A72:A160 T31:IV160 A53:A66 A31:A51 G64:M64 E54:E64 L72:M81 L69:M69 C68:M68 H60:I60 B60:D64 O32:S160 B72:I81 A67:M67 B83:F160 G87:H160 G83:H85 I83:M160 G86 B21:C30 N13:N14 D12:R12 D10:M10 A9 F7 F9"/>
    <dataValidation type="list" allowBlank="1" showInputMessage="1" showErrorMessage="1" sqref="E30">
      <formula1>"single, double, triple"</formula1>
    </dataValidation>
    <dataValidation type="list" allowBlank="1" showInputMessage="1" showErrorMessage="1" sqref="N21:N30">
      <formula1>"Yes, No"</formula1>
    </dataValidation>
    <dataValidation type="list" allowBlank="1" showInputMessage="1" showErrorMessage="1" sqref="D21:D30">
      <formula1>"Sport Center,Hotel Ostrov"</formula1>
    </dataValidation>
    <dataValidation type="list" allowBlank="1" showInputMessage="1" showErrorMessage="1" sqref="J21:J30 F19:F30">
      <formula1>$F$32:$F$46</formula1>
    </dataValidation>
    <dataValidation type="list" allowBlank="1" showInputMessage="1" showErrorMessage="1" sqref="E21:E29">
      <formula1>IF(D21="Sport Center",$B$33:$B$35,$B$33:$B$34)</formula1>
    </dataValidation>
    <dataValidation allowBlank="1" showInputMessage="1" showErrorMessage="1" sqref="J19:J20"/>
    <dataValidation allowBlank="1" showInputMessage="1" sqref="I19:I20"/>
  </dataValidations>
  <printOptions horizontalCentered="1" verticalCentered="1"/>
  <pageMargins left="0.984251968503937" right="0.9448818897637796" top="0.984251968503937" bottom="0.9448818897637796" header="0" footer="0"/>
  <pageSetup fitToHeight="1" fitToWidth="1" horizontalDpi="300" verticalDpi="3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4">
      <selection activeCell="C21" sqref="C21"/>
    </sheetView>
  </sheetViews>
  <sheetFormatPr defaultColWidth="8.796875" defaultRowHeight="15"/>
  <cols>
    <col min="1" max="1" width="2.3984375" style="0" customWidth="1"/>
    <col min="2" max="2" width="2.69921875" style="0" customWidth="1"/>
    <col min="3" max="3" width="19.3984375" style="0" customWidth="1"/>
    <col min="4" max="4" width="9.69921875" style="0" customWidth="1"/>
    <col min="5" max="5" width="8.3984375" style="0" customWidth="1"/>
    <col min="7" max="7" width="6.69921875" style="0" customWidth="1"/>
  </cols>
  <sheetData>
    <row r="1" ht="33.75" customHeight="1">
      <c r="C1" s="23" t="s">
        <v>10</v>
      </c>
    </row>
    <row r="5" spans="3:7" ht="15" thickBot="1">
      <c r="C5" s="22" t="s">
        <v>1</v>
      </c>
      <c r="D5" s="2"/>
      <c r="E5" s="2"/>
      <c r="F5" s="2"/>
      <c r="G5" s="2"/>
    </row>
    <row r="6" spans="3:7" ht="15.75" thickBot="1">
      <c r="C6" s="247">
        <f>'1-FINAL ENTRY'!A9:E9</f>
        <v>0</v>
      </c>
      <c r="D6" s="248"/>
      <c r="E6" s="248"/>
      <c r="F6" s="248"/>
      <c r="G6" s="249"/>
    </row>
    <row r="7" spans="4:13" ht="15.75" thickBot="1">
      <c r="D7" s="2"/>
      <c r="E7" s="65">
        <f>'1-FINAL ENTRY'!F9</f>
        <v>0</v>
      </c>
      <c r="F7" s="1"/>
      <c r="G7" s="5"/>
      <c r="H7" s="5"/>
      <c r="I7" s="5"/>
      <c r="J7" s="5"/>
      <c r="K7" s="5"/>
      <c r="L7" s="5"/>
      <c r="M7" s="5"/>
    </row>
    <row r="8" spans="1:13" ht="15" thickBot="1">
      <c r="A8" s="6"/>
      <c r="B8" s="4"/>
      <c r="C8" s="3" t="s">
        <v>2</v>
      </c>
      <c r="D8" s="7"/>
      <c r="E8" s="7"/>
      <c r="F8" s="7"/>
      <c r="G8" s="7"/>
      <c r="H8" s="8"/>
      <c r="I8" s="8"/>
      <c r="J8" s="8"/>
      <c r="K8" s="8"/>
      <c r="L8" s="8"/>
      <c r="M8" s="8"/>
    </row>
    <row r="9" spans="1:13" ht="15.75" thickBot="1">
      <c r="A9" s="6"/>
      <c r="B9" s="4"/>
      <c r="C9" s="247">
        <f>'1-FINAL ENTRY'!A11:D11</f>
        <v>0</v>
      </c>
      <c r="D9" s="248"/>
      <c r="E9" s="248"/>
      <c r="F9" s="248"/>
      <c r="G9" s="249"/>
      <c r="H9" s="8"/>
      <c r="I9" s="8"/>
      <c r="J9" s="8"/>
      <c r="K9" s="8"/>
      <c r="L9" s="8"/>
      <c r="M9" s="8"/>
    </row>
    <row r="10" spans="1:10" ht="6.75" customHeight="1">
      <c r="A10" s="6"/>
      <c r="B10" s="4"/>
      <c r="H10" s="8"/>
      <c r="I10" s="8"/>
      <c r="J10" s="8"/>
    </row>
    <row r="11" spans="1:13" ht="19.5" customHeight="1" thickBot="1">
      <c r="A11" s="2"/>
      <c r="B11" s="4"/>
      <c r="C11" s="3" t="s">
        <v>0</v>
      </c>
      <c r="D11" s="7"/>
      <c r="E11" s="7"/>
      <c r="F11" s="7"/>
      <c r="G11" s="7"/>
      <c r="H11" s="8"/>
      <c r="I11" s="8"/>
      <c r="J11" s="8"/>
      <c r="K11" s="1"/>
      <c r="L11" s="1"/>
      <c r="M11" s="1"/>
    </row>
    <row r="12" spans="1:13" ht="19.5" customHeight="1" thickBot="1">
      <c r="A12" s="2"/>
      <c r="B12" s="4"/>
      <c r="C12" s="247">
        <f>'1-FINAL ENTRY'!F11</f>
        <v>0</v>
      </c>
      <c r="D12" s="248"/>
      <c r="E12" s="248"/>
      <c r="F12" s="248"/>
      <c r="G12" s="249"/>
      <c r="H12" s="8"/>
      <c r="I12" s="1"/>
      <c r="J12" s="1"/>
      <c r="K12" s="1"/>
      <c r="L12" s="1"/>
      <c r="M12" s="1"/>
    </row>
    <row r="13" spans="1:13" ht="9.75" customHeight="1">
      <c r="A13" s="2"/>
      <c r="B13" s="4"/>
      <c r="C13" s="7"/>
      <c r="D13" s="7"/>
      <c r="E13" s="7"/>
      <c r="F13" s="7"/>
      <c r="G13" s="7"/>
      <c r="H13" s="8"/>
      <c r="I13" s="1"/>
      <c r="J13" s="1"/>
      <c r="K13" s="1"/>
      <c r="L13" s="1"/>
      <c r="M13" s="1"/>
    </row>
    <row r="14" spans="1:13" ht="7.5" customHeight="1">
      <c r="A14" s="6"/>
      <c r="C14" s="7"/>
      <c r="D14" s="7"/>
      <c r="E14" s="7"/>
      <c r="F14" s="7"/>
      <c r="G14" s="7"/>
      <c r="H14" s="7"/>
      <c r="I14" s="8"/>
      <c r="J14" s="8"/>
      <c r="K14" s="8"/>
      <c r="L14" s="8"/>
      <c r="M14" s="8"/>
    </row>
    <row r="15" spans="1:13" ht="20.25" customHeight="1" thickBot="1">
      <c r="A15" s="2"/>
      <c r="B15" s="4"/>
      <c r="C15" s="9" t="s">
        <v>11</v>
      </c>
      <c r="D15" s="7"/>
      <c r="E15" s="70" t="s">
        <v>44</v>
      </c>
      <c r="F15" s="7"/>
      <c r="G15" s="7"/>
      <c r="H15" s="7"/>
      <c r="I15" s="8"/>
      <c r="J15" s="8"/>
      <c r="K15" s="8"/>
      <c r="L15" s="8"/>
      <c r="M15" s="1"/>
    </row>
    <row r="16" spans="1:13" ht="15" thickBot="1">
      <c r="A16" s="2"/>
      <c r="B16" s="4"/>
      <c r="C16" s="250">
        <f>'1-FINAL ENTRY'!A14:E14</f>
        <v>0</v>
      </c>
      <c r="D16" s="251"/>
      <c r="E16" s="252" t="e">
        <f>'1-FINAL ENTRY'!F14:M14</f>
        <v>#VALUE!</v>
      </c>
      <c r="F16" s="251"/>
      <c r="G16" s="253"/>
      <c r="H16" s="7"/>
      <c r="I16" s="8"/>
      <c r="J16" s="8"/>
      <c r="K16" s="8"/>
      <c r="L16" s="8"/>
      <c r="M16" s="1"/>
    </row>
    <row r="17" spans="1:13" ht="14.25">
      <c r="A17" s="2"/>
      <c r="B17" s="4"/>
      <c r="H17" s="7"/>
      <c r="I17" s="8"/>
      <c r="J17" s="8"/>
      <c r="K17" s="8"/>
      <c r="L17" s="8"/>
      <c r="M17" s="1"/>
    </row>
    <row r="18" spans="1:13" ht="14.25">
      <c r="A18" s="2"/>
      <c r="B18" s="4"/>
      <c r="H18" s="7"/>
      <c r="I18" s="8"/>
      <c r="J18" s="8"/>
      <c r="K18" s="8"/>
      <c r="L18" s="8"/>
      <c r="M18" s="1"/>
    </row>
    <row r="19" spans="1:13" ht="20.25">
      <c r="A19" s="2"/>
      <c r="B19" s="4"/>
      <c r="C19" s="28" t="s">
        <v>25</v>
      </c>
      <c r="D19" s="29"/>
      <c r="J19" s="8"/>
      <c r="K19" s="8"/>
      <c r="L19" s="8"/>
      <c r="M19" s="1"/>
    </row>
    <row r="20" spans="1:4" ht="21" thickTop="1">
      <c r="A20" s="24"/>
      <c r="B20" s="24"/>
      <c r="C20" s="28" t="s">
        <v>22</v>
      </c>
      <c r="D20" s="29" t="s">
        <v>24</v>
      </c>
    </row>
    <row r="21" spans="1:4" ht="20.25">
      <c r="A21" s="24"/>
      <c r="B21" s="24"/>
      <c r="C21" s="30" t="s">
        <v>12</v>
      </c>
      <c r="D21" s="31">
        <v>1</v>
      </c>
    </row>
    <row r="22" spans="1:4" ht="20.25">
      <c r="A22" s="24"/>
      <c r="B22" s="24"/>
      <c r="C22" s="32" t="s">
        <v>19</v>
      </c>
      <c r="D22" s="33">
        <v>2</v>
      </c>
    </row>
    <row r="23" spans="1:4" ht="20.25">
      <c r="A23" s="24"/>
      <c r="B23" s="24"/>
      <c r="C23" s="32" t="s">
        <v>15</v>
      </c>
      <c r="D23" s="33">
        <v>1</v>
      </c>
    </row>
    <row r="24" spans="1:4" ht="20.25">
      <c r="A24" s="24"/>
      <c r="B24" s="24"/>
      <c r="C24" s="32" t="s">
        <v>22</v>
      </c>
      <c r="D24" s="33">
        <v>2</v>
      </c>
    </row>
    <row r="25" spans="1:4" ht="20.25">
      <c r="A25" s="24"/>
      <c r="B25" s="24"/>
      <c r="C25" s="32" t="s">
        <v>17</v>
      </c>
      <c r="D25" s="33">
        <v>1</v>
      </c>
    </row>
    <row r="26" spans="1:4" ht="20.25">
      <c r="A26" s="24"/>
      <c r="B26" s="24"/>
      <c r="C26" s="32" t="s">
        <v>20</v>
      </c>
      <c r="D26" s="33">
        <v>3</v>
      </c>
    </row>
    <row r="27" spans="1:4" ht="20.25">
      <c r="A27" s="24"/>
      <c r="B27" s="24"/>
      <c r="C27" s="32" t="s">
        <v>18</v>
      </c>
      <c r="D27" s="33">
        <v>1</v>
      </c>
    </row>
    <row r="28" spans="1:4" ht="20.25">
      <c r="A28" s="24"/>
      <c r="B28" s="24"/>
      <c r="C28" s="32" t="s">
        <v>26</v>
      </c>
      <c r="D28" s="33">
        <v>1</v>
      </c>
    </row>
    <row r="29" spans="1:4" ht="20.25">
      <c r="A29" s="24"/>
      <c r="B29" s="24"/>
      <c r="C29" s="32" t="s">
        <v>21</v>
      </c>
      <c r="D29" s="33">
        <v>1</v>
      </c>
    </row>
    <row r="30" spans="1:9" s="21" customFormat="1" ht="20.25">
      <c r="A30" s="25"/>
      <c r="B30" s="25"/>
      <c r="C30" s="34" t="s">
        <v>23</v>
      </c>
      <c r="D30" s="35">
        <v>13</v>
      </c>
      <c r="E30"/>
      <c r="F30"/>
      <c r="G30"/>
      <c r="H30"/>
      <c r="I30"/>
    </row>
    <row r="31" spans="1:9" s="21" customFormat="1" ht="15.75">
      <c r="A31" s="25"/>
      <c r="B31" s="25"/>
      <c r="C31"/>
      <c r="D31"/>
      <c r="E31"/>
      <c r="F31"/>
      <c r="G31"/>
      <c r="H31"/>
      <c r="I31"/>
    </row>
    <row r="32" spans="1:9" s="21" customFormat="1" ht="15.75">
      <c r="A32" s="25"/>
      <c r="B32" s="25"/>
      <c r="C32"/>
      <c r="D32"/>
      <c r="E32"/>
      <c r="F32"/>
      <c r="G32"/>
      <c r="H32"/>
      <c r="I32"/>
    </row>
    <row r="33" spans="1:9" ht="15.75">
      <c r="A33" s="24"/>
      <c r="B33" s="24"/>
      <c r="F33" s="24"/>
      <c r="G33" s="26"/>
      <c r="H33" s="24"/>
      <c r="I33" s="24"/>
    </row>
    <row r="34" spans="1:9" ht="14.25">
      <c r="A34" s="24"/>
      <c r="B34" s="24"/>
      <c r="F34" s="24"/>
      <c r="G34" s="24"/>
      <c r="H34" s="24"/>
      <c r="I34" s="24"/>
    </row>
    <row r="35" spans="1:9" ht="14.2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4.2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4.2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4.2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4.2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4.2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4.2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4.2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4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4.2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4.2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4.2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4.2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4.2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4.2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4.2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4.2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4.2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4.2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4.2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4.2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4.2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4.2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4.2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4.25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4.25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4.2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4.2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4.25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4.25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4.25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4.2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4.25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4.25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4.25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4.25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4.2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4.2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4.2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4.2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4.2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4.2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4.2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4.2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4.2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4.2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4.2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4.2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4.2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4.2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4.2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4.2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4.2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4.2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4.2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4.2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4.2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4.2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4.2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4.2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4.2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4.2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4.2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4.2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4.25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4.2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4.2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4.2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4.2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4.2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4.2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4.2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4.2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4.2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4.2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4.2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4.2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4.2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4.2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4.25">
      <c r="A114" s="24"/>
      <c r="B114" s="24"/>
      <c r="C114" s="24"/>
      <c r="D114" s="24"/>
      <c r="E114" s="24"/>
      <c r="F114" s="24"/>
      <c r="G114" s="24"/>
      <c r="H114" s="24"/>
      <c r="I114" s="24"/>
    </row>
  </sheetData>
  <sheetProtection/>
  <mergeCells count="5">
    <mergeCell ref="C6:G6"/>
    <mergeCell ref="C9:G9"/>
    <mergeCell ref="C12:G12"/>
    <mergeCell ref="C16:D16"/>
    <mergeCell ref="E16:G16"/>
  </mergeCells>
  <dataValidations count="1">
    <dataValidation allowBlank="1" showInputMessage="1" showErrorMessage="1" imeMode="off" sqref="C16:C18 C11 H9:J9 C12:G12"/>
  </dataValidations>
  <printOptions/>
  <pageMargins left="0.94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selection activeCell="N1" sqref="N1:N16384"/>
    </sheetView>
  </sheetViews>
  <sheetFormatPr defaultColWidth="8.796875" defaultRowHeight="15"/>
  <cols>
    <col min="1" max="1" width="3.19921875" style="10" bestFit="1" customWidth="1"/>
    <col min="2" max="5" width="9" style="10" customWidth="1"/>
    <col min="6" max="6" width="10.19921875" style="10" customWidth="1"/>
    <col min="7" max="8" width="9" style="10" customWidth="1"/>
    <col min="9" max="9" width="9" style="27" customWidth="1"/>
    <col min="10" max="10" width="9" style="10" customWidth="1"/>
    <col min="11" max="11" width="10.19921875" style="10" customWidth="1"/>
    <col min="12" max="12" width="9" style="10" customWidth="1"/>
    <col min="13" max="14" width="9" style="27" customWidth="1"/>
    <col min="15" max="15" width="9" style="10" customWidth="1"/>
    <col min="16" max="16" width="10.19921875" style="10" customWidth="1"/>
    <col min="17" max="17" width="10.19921875" style="10" bestFit="1" customWidth="1"/>
    <col min="18" max="20" width="9" style="10" customWidth="1"/>
    <col min="21" max="21" width="10.19921875" style="10" bestFit="1" customWidth="1"/>
    <col min="22" max="16384" width="9" style="10" customWidth="1"/>
  </cols>
  <sheetData>
    <row r="1" spans="1:35" ht="12">
      <c r="A1" s="11">
        <v>1</v>
      </c>
      <c r="B1" s="12">
        <f>'1-FINAL ENTRY'!B21</f>
        <v>0</v>
      </c>
      <c r="C1" s="12">
        <f>'1-FINAL ENTRY'!D21</f>
        <v>0</v>
      </c>
      <c r="D1" s="12">
        <f>'1-FINAL ENTRY'!N21</f>
        <v>0</v>
      </c>
      <c r="E1" s="13">
        <f>'1-FINAL ENTRY'!F21</f>
        <v>0</v>
      </c>
      <c r="F1" s="12">
        <f>'1-FINAL ENTRY'!G21</f>
        <v>0</v>
      </c>
      <c r="G1" s="12">
        <f>'1-FINAL ENTRY'!H21</f>
        <v>0</v>
      </c>
      <c r="H1" s="12">
        <f>'1-FINAL ENTRY'!I21</f>
        <v>0</v>
      </c>
      <c r="I1" s="13">
        <f>'1-FINAL ENTRY'!J21</f>
        <v>0</v>
      </c>
      <c r="J1" s="12">
        <f>'1-FINAL ENTRY'!K21</f>
        <v>0</v>
      </c>
      <c r="K1" s="12">
        <f>'1-FINAL ENTRY'!L21</f>
        <v>0</v>
      </c>
      <c r="L1" s="12">
        <f>'1-FINAL ENTRY'!M21</f>
        <v>0</v>
      </c>
      <c r="M1" s="13">
        <f>'1-FINAL ENTRY'!O21</f>
        <v>0</v>
      </c>
      <c r="N1" s="13">
        <f>'1-FINAL ENTRY'!P21</f>
        <v>0</v>
      </c>
      <c r="O1" s="12">
        <f>'1-FINAL ENTRY'!Q21</f>
        <v>0</v>
      </c>
      <c r="P1" s="12">
        <f>'1-FINAL ENTRY'!E21</f>
        <v>0</v>
      </c>
      <c r="Q1" s="12" t="e">
        <f>'1-FINAL ENTRY'!#REF!</f>
        <v>#REF!</v>
      </c>
      <c r="R1" s="12" t="e">
        <f>'1-FINAL ENTRY'!#REF!</f>
        <v>#REF!</v>
      </c>
      <c r="S1" s="12">
        <f>'1-FINAL ENTRY'!S21</f>
        <v>0</v>
      </c>
      <c r="T1" s="12"/>
      <c r="U1" s="13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29" ht="12">
      <c r="A2" s="11">
        <v>2</v>
      </c>
      <c r="B2" s="12">
        <f>'1-FINAL ENTRY'!B22</f>
        <v>0</v>
      </c>
      <c r="C2" s="12">
        <f>'1-FINAL ENTRY'!D22</f>
        <v>0</v>
      </c>
      <c r="D2" s="12">
        <f>'1-FINAL ENTRY'!N22</f>
        <v>0</v>
      </c>
      <c r="E2" s="13">
        <f>'1-FINAL ENTRY'!F22</f>
        <v>0</v>
      </c>
      <c r="F2" s="12">
        <f>'1-FINAL ENTRY'!G22</f>
        <v>0</v>
      </c>
      <c r="G2" s="12">
        <f>'1-FINAL ENTRY'!H22</f>
        <v>0</v>
      </c>
      <c r="H2" s="12">
        <f>'1-FINAL ENTRY'!I22</f>
        <v>0</v>
      </c>
      <c r="I2" s="13">
        <f>'1-FINAL ENTRY'!J22</f>
        <v>0</v>
      </c>
      <c r="J2" s="12">
        <f>'1-FINAL ENTRY'!K22</f>
        <v>0</v>
      </c>
      <c r="K2" s="12">
        <f>'1-FINAL ENTRY'!L22</f>
        <v>0</v>
      </c>
      <c r="L2" s="12">
        <f>'1-FINAL ENTRY'!M22</f>
        <v>0</v>
      </c>
      <c r="M2" s="13">
        <f>'1-FINAL ENTRY'!O22</f>
        <v>0</v>
      </c>
      <c r="N2" s="13">
        <f>'1-FINAL ENTRY'!P22</f>
        <v>0</v>
      </c>
      <c r="O2" s="12">
        <f>'1-FINAL ENTRY'!Q22</f>
        <v>0</v>
      </c>
      <c r="P2" s="12">
        <f>'1-FINAL ENTRY'!E22</f>
        <v>0</v>
      </c>
      <c r="Q2" s="12" t="e">
        <f>'1-FINAL ENTRY'!#REF!</f>
        <v>#REF!</v>
      </c>
      <c r="R2" s="12" t="e">
        <f>'1-FINAL ENTRY'!#REF!</f>
        <v>#REF!</v>
      </c>
      <c r="S2" s="12">
        <f>'1-FINAL ENTRY'!S22</f>
        <v>0</v>
      </c>
      <c r="T2" s="12"/>
      <c r="U2" s="13"/>
      <c r="V2" s="12"/>
      <c r="W2" s="12"/>
      <c r="X2" s="12"/>
      <c r="Y2" s="12"/>
      <c r="Z2" s="12"/>
      <c r="AA2" s="12"/>
      <c r="AB2" s="12"/>
      <c r="AC2" s="12"/>
    </row>
    <row r="3" spans="1:29" ht="12">
      <c r="A3" s="11">
        <v>3</v>
      </c>
      <c r="B3" s="12">
        <f>'1-FINAL ENTRY'!B23</f>
        <v>0</v>
      </c>
      <c r="C3" s="12">
        <f>'1-FINAL ENTRY'!D23</f>
        <v>0</v>
      </c>
      <c r="D3" s="12">
        <f>'1-FINAL ENTRY'!N23</f>
        <v>0</v>
      </c>
      <c r="E3" s="13">
        <f>'1-FINAL ENTRY'!F23</f>
        <v>0</v>
      </c>
      <c r="F3" s="12">
        <f>'1-FINAL ENTRY'!G23</f>
        <v>0</v>
      </c>
      <c r="G3" s="12">
        <f>'1-FINAL ENTRY'!H23</f>
        <v>0</v>
      </c>
      <c r="H3" s="12">
        <f>'1-FINAL ENTRY'!I23</f>
        <v>0</v>
      </c>
      <c r="I3" s="13">
        <f>'1-FINAL ENTRY'!J23</f>
        <v>0</v>
      </c>
      <c r="J3" s="12">
        <f>'1-FINAL ENTRY'!K23</f>
        <v>0</v>
      </c>
      <c r="K3" s="12">
        <f>'1-FINAL ENTRY'!L23</f>
        <v>0</v>
      </c>
      <c r="L3" s="12">
        <f>'1-FINAL ENTRY'!M23</f>
        <v>0</v>
      </c>
      <c r="M3" s="13">
        <f>'1-FINAL ENTRY'!O23</f>
        <v>0</v>
      </c>
      <c r="N3" s="13">
        <f>'1-FINAL ENTRY'!P23</f>
        <v>0</v>
      </c>
      <c r="O3" s="12">
        <f>'1-FINAL ENTRY'!Q23</f>
        <v>0</v>
      </c>
      <c r="P3" s="12">
        <f>'1-FINAL ENTRY'!E23</f>
        <v>0</v>
      </c>
      <c r="Q3" s="12" t="e">
        <f>'1-FINAL ENTRY'!#REF!</f>
        <v>#REF!</v>
      </c>
      <c r="R3" s="12" t="e">
        <f>'1-FINAL ENTRY'!#REF!</f>
        <v>#REF!</v>
      </c>
      <c r="S3" s="12">
        <f>'1-FINAL ENTRY'!S23</f>
        <v>0</v>
      </c>
      <c r="T3" s="12"/>
      <c r="U3" s="13"/>
      <c r="V3" s="12"/>
      <c r="W3" s="12"/>
      <c r="X3" s="12"/>
      <c r="Y3" s="12"/>
      <c r="Z3" s="12"/>
      <c r="AA3" s="12"/>
      <c r="AB3" s="12"/>
      <c r="AC3" s="12"/>
    </row>
    <row r="4" spans="1:29" ht="12">
      <c r="A4" s="11">
        <v>4</v>
      </c>
      <c r="B4" s="12">
        <f>'1-FINAL ENTRY'!B24</f>
        <v>0</v>
      </c>
      <c r="C4" s="12">
        <f>'1-FINAL ENTRY'!D24</f>
        <v>0</v>
      </c>
      <c r="D4" s="12">
        <f>'1-FINAL ENTRY'!N24</f>
        <v>0</v>
      </c>
      <c r="E4" s="13">
        <f>'1-FINAL ENTRY'!F24</f>
        <v>0</v>
      </c>
      <c r="F4" s="12">
        <f>'1-FINAL ENTRY'!G24</f>
        <v>0</v>
      </c>
      <c r="G4" s="12">
        <f>'1-FINAL ENTRY'!H24</f>
        <v>0</v>
      </c>
      <c r="H4" s="12">
        <f>'1-FINAL ENTRY'!I24</f>
        <v>0</v>
      </c>
      <c r="I4" s="13">
        <f>'1-FINAL ENTRY'!J24</f>
        <v>0</v>
      </c>
      <c r="J4" s="12">
        <f>'1-FINAL ENTRY'!K24</f>
        <v>0</v>
      </c>
      <c r="K4" s="12">
        <f>'1-FINAL ENTRY'!L24</f>
        <v>0</v>
      </c>
      <c r="L4" s="12">
        <f>'1-FINAL ENTRY'!M24</f>
        <v>0</v>
      </c>
      <c r="M4" s="13">
        <f>'1-FINAL ENTRY'!O24</f>
        <v>0</v>
      </c>
      <c r="N4" s="13">
        <f>'1-FINAL ENTRY'!P24</f>
        <v>0</v>
      </c>
      <c r="O4" s="12">
        <f>'1-FINAL ENTRY'!Q24</f>
        <v>0</v>
      </c>
      <c r="P4" s="12">
        <f>'1-FINAL ENTRY'!E24</f>
        <v>0</v>
      </c>
      <c r="Q4" s="12" t="e">
        <f>'1-FINAL ENTRY'!#REF!</f>
        <v>#REF!</v>
      </c>
      <c r="R4" s="12" t="e">
        <f>'1-FINAL ENTRY'!#REF!</f>
        <v>#REF!</v>
      </c>
      <c r="S4" s="12">
        <f>'1-FINAL ENTRY'!S24</f>
        <v>0</v>
      </c>
      <c r="T4" s="12"/>
      <c r="U4" s="13"/>
      <c r="V4" s="12"/>
      <c r="W4" s="12"/>
      <c r="X4" s="12"/>
      <c r="Y4" s="12"/>
      <c r="Z4" s="12"/>
      <c r="AA4" s="12"/>
      <c r="AB4" s="12"/>
      <c r="AC4" s="12"/>
    </row>
    <row r="5" spans="1:29" ht="12">
      <c r="A5" s="11">
        <v>5</v>
      </c>
      <c r="B5" s="12">
        <f>'1-FINAL ENTRY'!B25</f>
        <v>0</v>
      </c>
      <c r="C5" s="12">
        <f>'1-FINAL ENTRY'!D25</f>
        <v>0</v>
      </c>
      <c r="D5" s="12">
        <f>'1-FINAL ENTRY'!N25</f>
        <v>0</v>
      </c>
      <c r="E5" s="13">
        <f>'1-FINAL ENTRY'!F25</f>
        <v>0</v>
      </c>
      <c r="F5" s="12">
        <f>'1-FINAL ENTRY'!G25</f>
        <v>0</v>
      </c>
      <c r="G5" s="12">
        <f>'1-FINAL ENTRY'!H25</f>
        <v>0</v>
      </c>
      <c r="H5" s="12">
        <f>'1-FINAL ENTRY'!I25</f>
        <v>0</v>
      </c>
      <c r="I5" s="13">
        <f>'1-FINAL ENTRY'!J25</f>
        <v>0</v>
      </c>
      <c r="J5" s="12">
        <f>'1-FINAL ENTRY'!K25</f>
        <v>0</v>
      </c>
      <c r="K5" s="12">
        <f>'1-FINAL ENTRY'!L25</f>
        <v>0</v>
      </c>
      <c r="L5" s="12">
        <f>'1-FINAL ENTRY'!M25</f>
        <v>0</v>
      </c>
      <c r="M5" s="13">
        <f>'1-FINAL ENTRY'!O25</f>
        <v>0</v>
      </c>
      <c r="N5" s="13">
        <f>'1-FINAL ENTRY'!P25</f>
        <v>0</v>
      </c>
      <c r="O5" s="12">
        <f>'1-FINAL ENTRY'!Q25</f>
        <v>0</v>
      </c>
      <c r="P5" s="12">
        <f>'1-FINAL ENTRY'!E25</f>
        <v>0</v>
      </c>
      <c r="Q5" s="12" t="e">
        <f>'1-FINAL ENTRY'!#REF!</f>
        <v>#REF!</v>
      </c>
      <c r="R5" s="12" t="e">
        <f>'1-FINAL ENTRY'!#REF!</f>
        <v>#REF!</v>
      </c>
      <c r="S5" s="12">
        <f>'1-FINAL ENTRY'!S25</f>
        <v>0</v>
      </c>
      <c r="T5" s="12"/>
      <c r="U5" s="13"/>
      <c r="V5" s="12"/>
      <c r="W5" s="12"/>
      <c r="X5" s="12"/>
      <c r="Y5" s="12"/>
      <c r="Z5" s="12"/>
      <c r="AA5" s="12"/>
      <c r="AB5" s="12"/>
      <c r="AC5" s="12"/>
    </row>
    <row r="6" spans="1:29" ht="12">
      <c r="A6" s="11">
        <v>6</v>
      </c>
      <c r="B6" s="12">
        <f>'1-FINAL ENTRY'!B26</f>
        <v>0</v>
      </c>
      <c r="C6" s="12">
        <f>'1-FINAL ENTRY'!D26</f>
        <v>0</v>
      </c>
      <c r="D6" s="12">
        <f>'1-FINAL ENTRY'!N26</f>
        <v>0</v>
      </c>
      <c r="E6" s="13">
        <f>'1-FINAL ENTRY'!F26</f>
        <v>0</v>
      </c>
      <c r="F6" s="12">
        <f>'1-FINAL ENTRY'!G26</f>
        <v>0</v>
      </c>
      <c r="G6" s="12">
        <f>'1-FINAL ENTRY'!H26</f>
        <v>0</v>
      </c>
      <c r="H6" s="12">
        <f>'1-FINAL ENTRY'!I26</f>
        <v>0</v>
      </c>
      <c r="I6" s="13">
        <f>'1-FINAL ENTRY'!J26</f>
        <v>0</v>
      </c>
      <c r="J6" s="12">
        <f>'1-FINAL ENTRY'!K26</f>
        <v>0</v>
      </c>
      <c r="K6" s="12">
        <f>'1-FINAL ENTRY'!L26</f>
        <v>0</v>
      </c>
      <c r="L6" s="12">
        <f>'1-FINAL ENTRY'!M26</f>
        <v>0</v>
      </c>
      <c r="M6" s="13">
        <f>'1-FINAL ENTRY'!O26</f>
        <v>0</v>
      </c>
      <c r="N6" s="13">
        <f>'1-FINAL ENTRY'!P26</f>
        <v>0</v>
      </c>
      <c r="O6" s="12">
        <f>'1-FINAL ENTRY'!Q26</f>
        <v>0</v>
      </c>
      <c r="P6" s="12">
        <f>'1-FINAL ENTRY'!E26</f>
        <v>0</v>
      </c>
      <c r="Q6" s="12" t="e">
        <f>'1-FINAL ENTRY'!#REF!</f>
        <v>#REF!</v>
      </c>
      <c r="R6" s="12" t="e">
        <f>'1-FINAL ENTRY'!#REF!</f>
        <v>#REF!</v>
      </c>
      <c r="S6" s="12">
        <f>'1-FINAL ENTRY'!S26</f>
        <v>0</v>
      </c>
      <c r="T6" s="12"/>
      <c r="U6" s="13"/>
      <c r="V6" s="12"/>
      <c r="W6" s="12"/>
      <c r="X6" s="12"/>
      <c r="Y6" s="12"/>
      <c r="Z6" s="12"/>
      <c r="AA6" s="12"/>
      <c r="AB6" s="12"/>
      <c r="AC6" s="12"/>
    </row>
    <row r="7" spans="1:29" ht="12">
      <c r="A7" s="11">
        <v>7</v>
      </c>
      <c r="B7" s="12">
        <f>'1-FINAL ENTRY'!B27</f>
        <v>0</v>
      </c>
      <c r="C7" s="12">
        <f>'1-FINAL ENTRY'!D27</f>
        <v>0</v>
      </c>
      <c r="D7" s="12">
        <f>'1-FINAL ENTRY'!N27</f>
        <v>0</v>
      </c>
      <c r="E7" s="13">
        <f>'1-FINAL ENTRY'!F27</f>
        <v>0</v>
      </c>
      <c r="F7" s="12">
        <f>'1-FINAL ENTRY'!G27</f>
        <v>0</v>
      </c>
      <c r="G7" s="12">
        <f>'1-FINAL ENTRY'!H27</f>
        <v>0</v>
      </c>
      <c r="H7" s="12">
        <f>'1-FINAL ENTRY'!I27</f>
        <v>0</v>
      </c>
      <c r="I7" s="13">
        <f>'1-FINAL ENTRY'!J27</f>
        <v>0</v>
      </c>
      <c r="J7" s="12">
        <f>'1-FINAL ENTRY'!K27</f>
        <v>0</v>
      </c>
      <c r="K7" s="12">
        <f>'1-FINAL ENTRY'!L27</f>
        <v>0</v>
      </c>
      <c r="L7" s="12">
        <f>'1-FINAL ENTRY'!M27</f>
        <v>0</v>
      </c>
      <c r="M7" s="13">
        <f>'1-FINAL ENTRY'!O27</f>
        <v>0</v>
      </c>
      <c r="N7" s="13">
        <f>'1-FINAL ENTRY'!P27</f>
        <v>0</v>
      </c>
      <c r="O7" s="12">
        <f>'1-FINAL ENTRY'!Q27</f>
        <v>0</v>
      </c>
      <c r="P7" s="12">
        <f>'1-FINAL ENTRY'!E27</f>
        <v>0</v>
      </c>
      <c r="Q7" s="12" t="e">
        <f>'1-FINAL ENTRY'!#REF!</f>
        <v>#REF!</v>
      </c>
      <c r="R7" s="12" t="e">
        <f>'1-FINAL ENTRY'!#REF!</f>
        <v>#REF!</v>
      </c>
      <c r="S7" s="12">
        <f>'1-FINAL ENTRY'!S27</f>
        <v>0</v>
      </c>
      <c r="T7" s="12"/>
      <c r="U7" s="13"/>
      <c r="V7" s="12"/>
      <c r="W7" s="12"/>
      <c r="X7" s="12"/>
      <c r="Y7" s="12"/>
      <c r="Z7" s="12"/>
      <c r="AA7" s="12"/>
      <c r="AB7" s="12"/>
      <c r="AC7" s="12"/>
    </row>
    <row r="8" spans="1:29" ht="12">
      <c r="A8" s="11">
        <v>8</v>
      </c>
      <c r="B8" s="12">
        <f>'1-FINAL ENTRY'!B28</f>
        <v>0</v>
      </c>
      <c r="C8" s="12">
        <f>'1-FINAL ENTRY'!D28</f>
        <v>0</v>
      </c>
      <c r="D8" s="12">
        <f>'1-FINAL ENTRY'!N28</f>
        <v>0</v>
      </c>
      <c r="E8" s="13">
        <f>'1-FINAL ENTRY'!F28</f>
        <v>0</v>
      </c>
      <c r="F8" s="12">
        <f>'1-FINAL ENTRY'!G28</f>
        <v>0</v>
      </c>
      <c r="G8" s="12">
        <f>'1-FINAL ENTRY'!H28</f>
        <v>0</v>
      </c>
      <c r="H8" s="12">
        <f>'1-FINAL ENTRY'!I28</f>
        <v>0</v>
      </c>
      <c r="I8" s="13">
        <f>'1-FINAL ENTRY'!J28</f>
        <v>0</v>
      </c>
      <c r="J8" s="12">
        <f>'1-FINAL ENTRY'!K28</f>
        <v>0</v>
      </c>
      <c r="K8" s="12">
        <f>'1-FINAL ENTRY'!L28</f>
        <v>0</v>
      </c>
      <c r="L8" s="12">
        <f>'1-FINAL ENTRY'!M28</f>
        <v>0</v>
      </c>
      <c r="M8" s="13">
        <f>'1-FINAL ENTRY'!O28</f>
        <v>0</v>
      </c>
      <c r="N8" s="13">
        <f>'1-FINAL ENTRY'!P28</f>
        <v>0</v>
      </c>
      <c r="O8" s="12">
        <f>'1-FINAL ENTRY'!Q28</f>
        <v>0</v>
      </c>
      <c r="P8" s="12">
        <f>'1-FINAL ENTRY'!E28</f>
        <v>0</v>
      </c>
      <c r="Q8" s="12" t="e">
        <f>'1-FINAL ENTRY'!#REF!</f>
        <v>#REF!</v>
      </c>
      <c r="R8" s="12" t="e">
        <f>'1-FINAL ENTRY'!#REF!</f>
        <v>#REF!</v>
      </c>
      <c r="S8" s="12">
        <f>'1-FINAL ENTRY'!S28</f>
        <v>0</v>
      </c>
      <c r="T8" s="12"/>
      <c r="U8" s="13"/>
      <c r="V8" s="12"/>
      <c r="W8" s="12"/>
      <c r="X8" s="12"/>
      <c r="Y8" s="12"/>
      <c r="Z8" s="12"/>
      <c r="AA8" s="12"/>
      <c r="AB8" s="12"/>
      <c r="AC8" s="12"/>
    </row>
    <row r="9" spans="1:29" ht="12">
      <c r="A9" s="11">
        <v>9</v>
      </c>
      <c r="B9" s="12">
        <f>'1-FINAL ENTRY'!B29</f>
        <v>0</v>
      </c>
      <c r="C9" s="12">
        <f>'1-FINAL ENTRY'!D29</f>
        <v>0</v>
      </c>
      <c r="D9" s="12">
        <f>'1-FINAL ENTRY'!N29</f>
        <v>0</v>
      </c>
      <c r="E9" s="13">
        <f>'1-FINAL ENTRY'!F29</f>
        <v>0</v>
      </c>
      <c r="F9" s="12">
        <f>'1-FINAL ENTRY'!G29</f>
        <v>0</v>
      </c>
      <c r="G9" s="12">
        <f>'1-FINAL ENTRY'!H29</f>
        <v>0</v>
      </c>
      <c r="H9" s="12">
        <f>'1-FINAL ENTRY'!I29</f>
        <v>0</v>
      </c>
      <c r="I9" s="13">
        <f>'1-FINAL ENTRY'!J29</f>
        <v>0</v>
      </c>
      <c r="J9" s="12">
        <f>'1-FINAL ENTRY'!K29</f>
        <v>0</v>
      </c>
      <c r="K9" s="12">
        <f>'1-FINAL ENTRY'!L29</f>
        <v>0</v>
      </c>
      <c r="L9" s="12">
        <f>'1-FINAL ENTRY'!M29</f>
        <v>0</v>
      </c>
      <c r="M9" s="13">
        <f>'1-FINAL ENTRY'!O29</f>
        <v>0</v>
      </c>
      <c r="N9" s="13">
        <f>'1-FINAL ENTRY'!P29</f>
        <v>0</v>
      </c>
      <c r="O9" s="12">
        <f>'1-FINAL ENTRY'!Q29</f>
        <v>0</v>
      </c>
      <c r="P9" s="12">
        <f>'1-FINAL ENTRY'!E29</f>
        <v>0</v>
      </c>
      <c r="Q9" s="12" t="e">
        <f>'1-FINAL ENTRY'!#REF!</f>
        <v>#REF!</v>
      </c>
      <c r="R9" s="12" t="e">
        <f>'1-FINAL ENTRY'!#REF!</f>
        <v>#REF!</v>
      </c>
      <c r="S9" s="12">
        <f>'1-FINAL ENTRY'!S29</f>
        <v>0</v>
      </c>
      <c r="T9" s="12"/>
      <c r="U9" s="13"/>
      <c r="V9" s="12"/>
      <c r="W9" s="12"/>
      <c r="X9" s="12"/>
      <c r="Y9" s="12"/>
      <c r="Z9" s="12"/>
      <c r="AA9" s="12"/>
      <c r="AB9" s="12"/>
      <c r="AC9" s="12"/>
    </row>
    <row r="10" spans="1:29" ht="12">
      <c r="A10" s="11">
        <v>10</v>
      </c>
      <c r="B10" s="12">
        <f>'1-FINAL ENTRY'!B30</f>
        <v>0</v>
      </c>
      <c r="C10" s="12">
        <f>'1-FINAL ENTRY'!D30</f>
        <v>0</v>
      </c>
      <c r="D10" s="12">
        <f>'1-FINAL ENTRY'!N30</f>
        <v>0</v>
      </c>
      <c r="E10" s="13">
        <f>'1-FINAL ENTRY'!F30</f>
        <v>0</v>
      </c>
      <c r="F10" s="12">
        <f>'1-FINAL ENTRY'!G30</f>
        <v>0</v>
      </c>
      <c r="G10" s="12">
        <f>'1-FINAL ENTRY'!H30</f>
        <v>0</v>
      </c>
      <c r="H10" s="12">
        <f>'1-FINAL ENTRY'!I30</f>
        <v>0</v>
      </c>
      <c r="I10" s="13">
        <f>'1-FINAL ENTRY'!J30</f>
        <v>0</v>
      </c>
      <c r="J10" s="12">
        <f>'1-FINAL ENTRY'!K30</f>
        <v>0</v>
      </c>
      <c r="K10" s="12">
        <f>'1-FINAL ENTRY'!L30</f>
        <v>0</v>
      </c>
      <c r="L10" s="12">
        <f>'1-FINAL ENTRY'!M30</f>
        <v>0</v>
      </c>
      <c r="M10" s="13">
        <f>'1-FINAL ENTRY'!O30</f>
        <v>0</v>
      </c>
      <c r="N10" s="13">
        <f>'1-FINAL ENTRY'!P30</f>
        <v>0</v>
      </c>
      <c r="O10" s="12">
        <f>'1-FINAL ENTRY'!Q30</f>
        <v>0</v>
      </c>
      <c r="P10" s="12">
        <f>'1-FINAL ENTRY'!E30</f>
        <v>0</v>
      </c>
      <c r="Q10" s="12" t="e">
        <f>'1-FINAL ENTRY'!#REF!</f>
        <v>#REF!</v>
      </c>
      <c r="R10" s="12" t="e">
        <f>'1-FINAL ENTRY'!#REF!</f>
        <v>#REF!</v>
      </c>
      <c r="S10" s="12">
        <f>'1-FINAL ENTRY'!S30</f>
        <v>0</v>
      </c>
      <c r="T10" s="12"/>
      <c r="U10" s="13"/>
      <c r="V10" s="12"/>
      <c r="W10" s="12"/>
      <c r="X10" s="12"/>
      <c r="Y10" s="12"/>
      <c r="Z10" s="12"/>
      <c r="AA10" s="12"/>
      <c r="AB10" s="12"/>
      <c r="AC10" s="12"/>
    </row>
    <row r="11" spans="1:29" ht="12">
      <c r="A11" s="11">
        <v>11</v>
      </c>
      <c r="B11" s="12" t="e">
        <f>'1-FINAL ENTRY'!#REF!</f>
        <v>#REF!</v>
      </c>
      <c r="C11" s="12" t="e">
        <f>'1-FINAL ENTRY'!#REF!</f>
        <v>#REF!</v>
      </c>
      <c r="D11" s="12" t="e">
        <f>'1-FINAL ENTRY'!#REF!</f>
        <v>#REF!</v>
      </c>
      <c r="E11" s="13" t="e">
        <f>'1-FINAL ENTRY'!#REF!</f>
        <v>#REF!</v>
      </c>
      <c r="F11" s="12" t="e">
        <f>'1-FINAL ENTRY'!#REF!</f>
        <v>#REF!</v>
      </c>
      <c r="G11" s="12" t="e">
        <f>'1-FINAL ENTRY'!#REF!</f>
        <v>#REF!</v>
      </c>
      <c r="H11" s="12" t="e">
        <f>'1-FINAL ENTRY'!#REF!</f>
        <v>#REF!</v>
      </c>
      <c r="I11" s="13" t="e">
        <f>'1-FINAL ENTRY'!#REF!</f>
        <v>#REF!</v>
      </c>
      <c r="J11" s="12" t="e">
        <f>'1-FINAL ENTRY'!#REF!</f>
        <v>#REF!</v>
      </c>
      <c r="K11" s="12" t="e">
        <f>'1-FINAL ENTRY'!#REF!</f>
        <v>#REF!</v>
      </c>
      <c r="L11" s="12" t="e">
        <f>'1-FINAL ENTRY'!#REF!</f>
        <v>#REF!</v>
      </c>
      <c r="M11" s="13" t="e">
        <f>'1-FINAL ENTRY'!#REF!</f>
        <v>#REF!</v>
      </c>
      <c r="N11" s="13" t="e">
        <f>'1-FINAL ENTRY'!#REF!</f>
        <v>#REF!</v>
      </c>
      <c r="O11" s="12" t="e">
        <f>'1-FINAL ENTRY'!#REF!</f>
        <v>#REF!</v>
      </c>
      <c r="P11" s="12" t="e">
        <f>'1-FINAL ENTRY'!#REF!</f>
        <v>#REF!</v>
      </c>
      <c r="Q11" s="12" t="e">
        <f>'1-FINAL ENTRY'!#REF!</f>
        <v>#REF!</v>
      </c>
      <c r="R11" s="12" t="e">
        <f>'1-FINAL ENTRY'!#REF!</f>
        <v>#REF!</v>
      </c>
      <c r="S11" s="12" t="e">
        <f>'1-FINAL ENTRY'!#REF!</f>
        <v>#REF!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2">
      <c r="A12" s="11">
        <v>12</v>
      </c>
      <c r="B12" s="12" t="e">
        <f>'1-FINAL ENTRY'!#REF!</f>
        <v>#REF!</v>
      </c>
      <c r="C12" s="12" t="e">
        <f>'1-FINAL ENTRY'!#REF!</f>
        <v>#REF!</v>
      </c>
      <c r="D12" s="12" t="e">
        <f>'1-FINAL ENTRY'!#REF!</f>
        <v>#REF!</v>
      </c>
      <c r="E12" s="13" t="e">
        <f>'1-FINAL ENTRY'!#REF!</f>
        <v>#REF!</v>
      </c>
      <c r="F12" s="12" t="e">
        <f>'1-FINAL ENTRY'!#REF!</f>
        <v>#REF!</v>
      </c>
      <c r="G12" s="12" t="e">
        <f>'1-FINAL ENTRY'!#REF!</f>
        <v>#REF!</v>
      </c>
      <c r="H12" s="12" t="e">
        <f>'1-FINAL ENTRY'!#REF!</f>
        <v>#REF!</v>
      </c>
      <c r="I12" s="13" t="e">
        <f>'1-FINAL ENTRY'!#REF!</f>
        <v>#REF!</v>
      </c>
      <c r="J12" s="12" t="e">
        <f>'1-FINAL ENTRY'!#REF!</f>
        <v>#REF!</v>
      </c>
      <c r="K12" s="12" t="e">
        <f>'1-FINAL ENTRY'!#REF!</f>
        <v>#REF!</v>
      </c>
      <c r="L12" s="12" t="e">
        <f>'1-FINAL ENTRY'!#REF!</f>
        <v>#REF!</v>
      </c>
      <c r="M12" s="13" t="e">
        <f>'1-FINAL ENTRY'!#REF!</f>
        <v>#REF!</v>
      </c>
      <c r="N12" s="13" t="e">
        <f>'1-FINAL ENTRY'!#REF!</f>
        <v>#REF!</v>
      </c>
      <c r="O12" s="12" t="e">
        <f>'1-FINAL ENTRY'!#REF!</f>
        <v>#REF!</v>
      </c>
      <c r="P12" s="12" t="e">
        <f>'1-FINAL ENTRY'!#REF!</f>
        <v>#REF!</v>
      </c>
      <c r="Q12" s="12" t="e">
        <f>'1-FINAL ENTRY'!#REF!</f>
        <v>#REF!</v>
      </c>
      <c r="R12" s="12" t="e">
        <f>'1-FINAL ENTRY'!#REF!</f>
        <v>#REF!</v>
      </c>
      <c r="S12" s="12" t="e">
        <f>'1-FINAL ENTRY'!#REF!</f>
        <v>#REF!</v>
      </c>
      <c r="T12" s="12"/>
      <c r="U12" s="13"/>
      <c r="V12" s="12"/>
      <c r="W12" s="12"/>
      <c r="X12" s="12"/>
      <c r="Y12" s="12"/>
      <c r="Z12" s="12"/>
      <c r="AA12" s="12"/>
      <c r="AB12" s="12"/>
      <c r="AC12" s="12"/>
    </row>
    <row r="13" spans="1:29" ht="12">
      <c r="A13" s="11">
        <v>13</v>
      </c>
      <c r="B13" s="12" t="e">
        <f>'1-FINAL ENTRY'!#REF!</f>
        <v>#REF!</v>
      </c>
      <c r="C13" s="12" t="e">
        <f>'1-FINAL ENTRY'!#REF!</f>
        <v>#REF!</v>
      </c>
      <c r="D13" s="12" t="e">
        <f>'1-FINAL ENTRY'!#REF!</f>
        <v>#REF!</v>
      </c>
      <c r="E13" s="13" t="e">
        <f>'1-FINAL ENTRY'!#REF!</f>
        <v>#REF!</v>
      </c>
      <c r="F13" s="12" t="e">
        <f>'1-FINAL ENTRY'!#REF!</f>
        <v>#REF!</v>
      </c>
      <c r="G13" s="12" t="e">
        <f>'1-FINAL ENTRY'!#REF!</f>
        <v>#REF!</v>
      </c>
      <c r="H13" s="12" t="e">
        <f>'1-FINAL ENTRY'!#REF!</f>
        <v>#REF!</v>
      </c>
      <c r="I13" s="13" t="e">
        <f>'1-FINAL ENTRY'!#REF!</f>
        <v>#REF!</v>
      </c>
      <c r="J13" s="12" t="e">
        <f>'1-FINAL ENTRY'!#REF!</f>
        <v>#REF!</v>
      </c>
      <c r="K13" s="12" t="e">
        <f>'1-FINAL ENTRY'!#REF!</f>
        <v>#REF!</v>
      </c>
      <c r="L13" s="12" t="e">
        <f>'1-FINAL ENTRY'!#REF!</f>
        <v>#REF!</v>
      </c>
      <c r="M13" s="13" t="e">
        <f>'1-FINAL ENTRY'!#REF!</f>
        <v>#REF!</v>
      </c>
      <c r="N13" s="13" t="e">
        <f>'1-FINAL ENTRY'!#REF!</f>
        <v>#REF!</v>
      </c>
      <c r="O13" s="12" t="e">
        <f>'1-FINAL ENTRY'!#REF!</f>
        <v>#REF!</v>
      </c>
      <c r="P13" s="12" t="e">
        <f>'1-FINAL ENTRY'!#REF!</f>
        <v>#REF!</v>
      </c>
      <c r="Q13" s="12" t="e">
        <f>'1-FINAL ENTRY'!#REF!</f>
        <v>#REF!</v>
      </c>
      <c r="R13" s="12" t="e">
        <f>'1-FINAL ENTRY'!#REF!</f>
        <v>#REF!</v>
      </c>
      <c r="S13" s="12" t="e">
        <f>'1-FINAL ENTRY'!#REF!</f>
        <v>#REF!</v>
      </c>
      <c r="T13" s="12"/>
      <c r="U13" s="13"/>
      <c r="V13" s="12"/>
      <c r="W13" s="12"/>
      <c r="X13" s="12"/>
      <c r="Y13" s="12"/>
      <c r="Z13" s="12"/>
      <c r="AA13" s="12"/>
      <c r="AB13" s="12"/>
      <c r="AC13" s="12"/>
    </row>
    <row r="14" spans="1:29" ht="12">
      <c r="A14" s="11">
        <v>14</v>
      </c>
      <c r="B14" s="12" t="e">
        <f>'1-FINAL ENTRY'!#REF!</f>
        <v>#REF!</v>
      </c>
      <c r="C14" s="12" t="e">
        <f>'1-FINAL ENTRY'!#REF!</f>
        <v>#REF!</v>
      </c>
      <c r="D14" s="12" t="e">
        <f>'1-FINAL ENTRY'!#REF!</f>
        <v>#REF!</v>
      </c>
      <c r="E14" s="13" t="e">
        <f>'1-FINAL ENTRY'!#REF!</f>
        <v>#REF!</v>
      </c>
      <c r="F14" s="12" t="e">
        <f>'1-FINAL ENTRY'!#REF!</f>
        <v>#REF!</v>
      </c>
      <c r="G14" s="12" t="e">
        <f>'1-FINAL ENTRY'!#REF!</f>
        <v>#REF!</v>
      </c>
      <c r="H14" s="12" t="e">
        <f>'1-FINAL ENTRY'!#REF!</f>
        <v>#REF!</v>
      </c>
      <c r="I14" s="13" t="e">
        <f>'1-FINAL ENTRY'!#REF!</f>
        <v>#REF!</v>
      </c>
      <c r="J14" s="12" t="e">
        <f>'1-FINAL ENTRY'!#REF!</f>
        <v>#REF!</v>
      </c>
      <c r="K14" s="12" t="e">
        <f>'1-FINAL ENTRY'!#REF!</f>
        <v>#REF!</v>
      </c>
      <c r="L14" s="12" t="e">
        <f>'1-FINAL ENTRY'!#REF!</f>
        <v>#REF!</v>
      </c>
      <c r="M14" s="13" t="e">
        <f>'1-FINAL ENTRY'!#REF!</f>
        <v>#REF!</v>
      </c>
      <c r="N14" s="13" t="e">
        <f>'1-FINAL ENTRY'!#REF!</f>
        <v>#REF!</v>
      </c>
      <c r="O14" s="12" t="e">
        <f>'1-FINAL ENTRY'!#REF!</f>
        <v>#REF!</v>
      </c>
      <c r="P14" s="12" t="e">
        <f>'1-FINAL ENTRY'!#REF!</f>
        <v>#REF!</v>
      </c>
      <c r="Q14" s="12" t="e">
        <f>'1-FINAL ENTRY'!#REF!</f>
        <v>#REF!</v>
      </c>
      <c r="R14" s="12" t="e">
        <f>'1-FINAL ENTRY'!#REF!</f>
        <v>#REF!</v>
      </c>
      <c r="S14" s="12" t="e">
        <f>'1-FINAL ENTRY'!#REF!</f>
        <v>#REF!</v>
      </c>
      <c r="T14" s="12"/>
      <c r="U14" s="13"/>
      <c r="V14" s="12"/>
      <c r="W14" s="12"/>
      <c r="X14" s="12"/>
      <c r="Y14" s="12"/>
      <c r="Z14" s="12"/>
      <c r="AA14" s="12"/>
      <c r="AB14" s="12"/>
      <c r="AC14" s="12"/>
    </row>
    <row r="15" spans="1:29" ht="12">
      <c r="A15" s="11"/>
      <c r="B15" s="12"/>
      <c r="C15" s="12"/>
      <c r="D15" s="12"/>
      <c r="E15" s="12"/>
      <c r="F15" s="12"/>
      <c r="G15" s="12"/>
      <c r="H15" s="12"/>
      <c r="I15" s="13"/>
      <c r="J15" s="12"/>
      <c r="K15" s="12"/>
      <c r="L15" s="12"/>
      <c r="M15" s="13"/>
      <c r="N15" s="13"/>
      <c r="O15" s="12"/>
      <c r="P15" s="12"/>
      <c r="Q15" s="12"/>
      <c r="R15" s="12"/>
      <c r="S15" s="12"/>
      <c r="T15" s="12"/>
      <c r="U15" s="13"/>
      <c r="V15" s="12"/>
      <c r="W15" s="12"/>
      <c r="X15" s="12"/>
      <c r="Y15" s="12"/>
      <c r="Z15" s="12"/>
      <c r="AA15" s="12"/>
      <c r="AB15" s="12"/>
      <c r="AC15" s="12"/>
    </row>
    <row r="16" spans="1:29" ht="12">
      <c r="A16" s="11"/>
      <c r="B16" s="12"/>
      <c r="C16" s="12"/>
      <c r="D16" s="12"/>
      <c r="E16" s="12"/>
      <c r="F16" s="13"/>
      <c r="G16" s="12"/>
      <c r="H16" s="14"/>
      <c r="I16" s="13"/>
      <c r="J16" s="12"/>
      <c r="K16" s="13"/>
      <c r="L16" s="12"/>
      <c r="M16" s="13"/>
      <c r="N16" s="13"/>
      <c r="O16" s="12"/>
      <c r="P16" s="13"/>
      <c r="Q16" s="13"/>
      <c r="R16" s="12"/>
      <c r="S16" s="12"/>
      <c r="T16" s="12"/>
      <c r="U16" s="13"/>
      <c r="V16" s="12"/>
      <c r="W16" s="12"/>
      <c r="X16" s="12"/>
      <c r="Y16" s="12"/>
      <c r="Z16" s="12"/>
      <c r="AA16" s="12"/>
      <c r="AB16" s="12"/>
      <c r="AC16" s="12"/>
    </row>
    <row r="17" spans="1:29" ht="12">
      <c r="A17" s="11"/>
      <c r="B17" s="12"/>
      <c r="C17" s="12"/>
      <c r="D17" s="12"/>
      <c r="E17" s="12"/>
      <c r="F17" s="13"/>
      <c r="G17" s="12"/>
      <c r="H17" s="14"/>
      <c r="I17" s="13"/>
      <c r="J17" s="12"/>
      <c r="K17" s="13"/>
      <c r="L17" s="12"/>
      <c r="M17" s="13"/>
      <c r="N17" s="13"/>
      <c r="O17" s="12"/>
      <c r="P17" s="13"/>
      <c r="Q17" s="13"/>
      <c r="R17" s="12"/>
      <c r="S17" s="12"/>
      <c r="T17" s="12"/>
      <c r="U17" s="13"/>
      <c r="V17" s="12"/>
      <c r="W17" s="12"/>
      <c r="X17" s="12"/>
      <c r="Y17" s="12"/>
      <c r="Z17" s="12"/>
      <c r="AA17" s="12"/>
      <c r="AB17" s="12"/>
      <c r="AC17" s="12"/>
    </row>
    <row r="18" spans="1:29" ht="12">
      <c r="A18" s="11"/>
      <c r="B18" s="12"/>
      <c r="C18" s="12"/>
      <c r="D18" s="12"/>
      <c r="E18" s="12"/>
      <c r="F18" s="13"/>
      <c r="G18" s="12"/>
      <c r="H18" s="14"/>
      <c r="I18" s="13"/>
      <c r="J18" s="12"/>
      <c r="K18" s="13"/>
      <c r="L18" s="12"/>
      <c r="M18" s="13"/>
      <c r="N18" s="13"/>
      <c r="O18" s="12"/>
      <c r="P18" s="13"/>
      <c r="Q18" s="13"/>
      <c r="R18" s="12"/>
      <c r="S18" s="12"/>
      <c r="T18" s="12"/>
      <c r="U18" s="13"/>
      <c r="V18" s="12"/>
      <c r="W18" s="12"/>
      <c r="X18" s="12"/>
      <c r="Y18" s="12"/>
      <c r="Z18" s="12"/>
      <c r="AA18" s="12"/>
      <c r="AB18" s="12"/>
      <c r="AC18" s="12"/>
    </row>
    <row r="19" spans="1:29" ht="12">
      <c r="A19" s="11"/>
      <c r="B19" s="12"/>
      <c r="C19" s="12"/>
      <c r="D19" s="12"/>
      <c r="E19" s="12"/>
      <c r="F19" s="13"/>
      <c r="G19" s="12"/>
      <c r="H19" s="14"/>
      <c r="I19" s="13"/>
      <c r="J19" s="12"/>
      <c r="K19" s="13"/>
      <c r="L19" s="12"/>
      <c r="M19" s="13"/>
      <c r="N19" s="13"/>
      <c r="O19" s="12"/>
      <c r="P19" s="13"/>
      <c r="Q19" s="13"/>
      <c r="R19" s="12"/>
      <c r="S19" s="12"/>
      <c r="T19" s="12"/>
      <c r="U19" s="13"/>
      <c r="V19" s="12"/>
      <c r="W19" s="12"/>
      <c r="X19" s="12"/>
      <c r="Y19" s="12"/>
      <c r="Z19" s="12"/>
      <c r="AA19" s="12"/>
      <c r="AB19" s="12"/>
      <c r="AC19" s="12"/>
    </row>
    <row r="20" spans="1:29" ht="12">
      <c r="A20" s="11"/>
      <c r="B20" s="12"/>
      <c r="C20" s="12"/>
      <c r="D20" s="12"/>
      <c r="E20" s="12"/>
      <c r="F20" s="13"/>
      <c r="G20" s="12"/>
      <c r="H20" s="14"/>
      <c r="I20" s="13"/>
      <c r="J20" s="12"/>
      <c r="K20" s="13"/>
      <c r="L20" s="12"/>
      <c r="M20" s="13"/>
      <c r="N20" s="13"/>
      <c r="O20" s="12"/>
      <c r="P20" s="13"/>
      <c r="Q20" s="13"/>
      <c r="R20" s="12"/>
      <c r="S20" s="12"/>
      <c r="T20" s="12"/>
      <c r="U20" s="13"/>
      <c r="V20" s="12"/>
      <c r="W20" s="12"/>
      <c r="X20" s="12"/>
      <c r="Y20" s="12"/>
      <c r="Z20" s="12"/>
      <c r="AA20" s="12"/>
      <c r="AB20" s="12"/>
      <c r="AC20" s="12"/>
    </row>
    <row r="21" spans="1:29" ht="12">
      <c r="A21" s="11"/>
      <c r="B21" s="12"/>
      <c r="C21" s="12"/>
      <c r="D21" s="12"/>
      <c r="E21" s="12"/>
      <c r="F21" s="13"/>
      <c r="G21" s="12"/>
      <c r="H21" s="14"/>
      <c r="I21" s="13"/>
      <c r="J21" s="12"/>
      <c r="K21" s="13"/>
      <c r="L21" s="12"/>
      <c r="M21" s="13"/>
      <c r="N21" s="13"/>
      <c r="O21" s="12"/>
      <c r="P21" s="13"/>
      <c r="Q21" s="13"/>
      <c r="R21" s="12"/>
      <c r="S21" s="12"/>
      <c r="T21" s="12"/>
      <c r="U21" s="13"/>
      <c r="V21" s="12"/>
      <c r="W21" s="12"/>
      <c r="X21" s="12"/>
      <c r="Y21" s="12"/>
      <c r="Z21" s="12"/>
      <c r="AA21" s="12"/>
      <c r="AB21" s="12"/>
      <c r="AC21" s="12"/>
    </row>
    <row r="22" spans="1:29" ht="12">
      <c r="A22" s="11"/>
      <c r="B22" s="12"/>
      <c r="C22" s="12"/>
      <c r="D22" s="12"/>
      <c r="E22" s="12"/>
      <c r="F22" s="13"/>
      <c r="G22" s="12"/>
      <c r="H22" s="14"/>
      <c r="I22" s="13"/>
      <c r="J22" s="12"/>
      <c r="K22" s="13"/>
      <c r="L22" s="12"/>
      <c r="M22" s="13"/>
      <c r="N22" s="13"/>
      <c r="O22" s="12"/>
      <c r="P22" s="13"/>
      <c r="Q22" s="13"/>
      <c r="R22" s="12"/>
      <c r="S22" s="12"/>
      <c r="T22" s="12"/>
      <c r="U22" s="13"/>
      <c r="V22" s="12"/>
      <c r="W22" s="12"/>
      <c r="X22" s="12"/>
      <c r="Y22" s="12"/>
      <c r="Z22" s="12"/>
      <c r="AA22" s="12"/>
      <c r="AB22" s="12"/>
      <c r="AC22" s="12"/>
    </row>
    <row r="23" spans="1:29" ht="12">
      <c r="A23" s="11"/>
      <c r="B23" s="12"/>
      <c r="C23" s="12"/>
      <c r="D23" s="12"/>
      <c r="E23" s="12"/>
      <c r="F23" s="13"/>
      <c r="G23" s="12"/>
      <c r="H23" s="14"/>
      <c r="I23" s="13"/>
      <c r="J23" s="12"/>
      <c r="K23" s="13"/>
      <c r="L23" s="12"/>
      <c r="M23" s="13"/>
      <c r="N23" s="13"/>
      <c r="O23" s="12"/>
      <c r="P23" s="13"/>
      <c r="Q23" s="13"/>
      <c r="R23" s="12"/>
      <c r="S23" s="12"/>
      <c r="T23" s="12"/>
      <c r="U23" s="13"/>
      <c r="V23" s="12"/>
      <c r="W23" s="12"/>
      <c r="X23" s="12"/>
      <c r="Y23" s="12"/>
      <c r="Z23" s="12"/>
      <c r="AA23" s="12"/>
      <c r="AB23" s="12"/>
      <c r="AC23" s="12"/>
    </row>
    <row r="24" spans="1:29" ht="12">
      <c r="A24" s="11"/>
      <c r="B24" s="12"/>
      <c r="C24" s="12"/>
      <c r="D24" s="12"/>
      <c r="E24" s="12"/>
      <c r="F24" s="13"/>
      <c r="G24" s="12"/>
      <c r="H24" s="14"/>
      <c r="I24" s="13"/>
      <c r="J24" s="12"/>
      <c r="K24" s="13"/>
      <c r="L24" s="12"/>
      <c r="M24" s="13"/>
      <c r="N24" s="13"/>
      <c r="O24" s="12"/>
      <c r="P24" s="13"/>
      <c r="Q24" s="13"/>
      <c r="R24" s="12"/>
      <c r="S24" s="12"/>
      <c r="T24" s="12"/>
      <c r="U24" s="13"/>
      <c r="V24" s="12"/>
      <c r="W24" s="12"/>
      <c r="X24" s="12"/>
      <c r="Y24" s="12"/>
      <c r="Z24" s="12"/>
      <c r="AA24" s="12"/>
      <c r="AB24" s="12"/>
      <c r="AC24" s="12"/>
    </row>
    <row r="25" spans="1:29" ht="12">
      <c r="A25" s="11"/>
      <c r="B25" s="12"/>
      <c r="C25" s="12"/>
      <c r="D25" s="12"/>
      <c r="E25" s="12"/>
      <c r="F25" s="13"/>
      <c r="G25" s="12"/>
      <c r="H25" s="14"/>
      <c r="I25" s="13"/>
      <c r="J25" s="12"/>
      <c r="K25" s="13"/>
      <c r="L25" s="12"/>
      <c r="M25" s="13"/>
      <c r="N25" s="13"/>
      <c r="O25" s="12"/>
      <c r="P25" s="13"/>
      <c r="Q25" s="13"/>
      <c r="R25" s="12"/>
      <c r="S25" s="12"/>
      <c r="T25" s="12"/>
      <c r="U25" s="13"/>
      <c r="V25" s="12"/>
      <c r="W25" s="12"/>
      <c r="X25" s="12"/>
      <c r="Y25" s="12"/>
      <c r="Z25" s="12"/>
      <c r="AA25" s="12"/>
      <c r="AB25" s="12"/>
      <c r="AC25" s="12"/>
    </row>
    <row r="26" spans="1:29" ht="12">
      <c r="A26" s="11"/>
      <c r="B26" s="12"/>
      <c r="C26" s="12"/>
      <c r="D26" s="12"/>
      <c r="E26" s="12"/>
      <c r="F26" s="13"/>
      <c r="G26" s="12"/>
      <c r="H26" s="14"/>
      <c r="I26" s="13"/>
      <c r="J26" s="12"/>
      <c r="K26" s="13"/>
      <c r="L26" s="12"/>
      <c r="M26" s="13"/>
      <c r="N26" s="13"/>
      <c r="O26" s="12"/>
      <c r="P26" s="13"/>
      <c r="Q26" s="13"/>
      <c r="R26" s="12"/>
      <c r="S26" s="12"/>
      <c r="T26" s="12"/>
      <c r="U26" s="13"/>
      <c r="V26" s="12"/>
      <c r="W26" s="12"/>
      <c r="X26" s="12"/>
      <c r="Y26" s="12"/>
      <c r="Z26" s="12"/>
      <c r="AA26" s="12"/>
      <c r="AB26" s="12"/>
      <c r="AC26" s="12"/>
    </row>
    <row r="27" spans="1:29" ht="12">
      <c r="A27" s="11"/>
      <c r="B27" s="12"/>
      <c r="C27" s="12"/>
      <c r="D27" s="12"/>
      <c r="E27" s="12"/>
      <c r="F27" s="13"/>
      <c r="G27" s="12"/>
      <c r="H27" s="14"/>
      <c r="I27" s="13"/>
      <c r="J27" s="12"/>
      <c r="K27" s="13"/>
      <c r="L27" s="12"/>
      <c r="M27" s="13"/>
      <c r="N27" s="13"/>
      <c r="O27" s="12"/>
      <c r="P27" s="13"/>
      <c r="Q27" s="13"/>
      <c r="R27" s="12"/>
      <c r="S27" s="12"/>
      <c r="T27" s="12"/>
      <c r="U27" s="13"/>
      <c r="V27" s="12"/>
      <c r="W27" s="12"/>
      <c r="X27" s="12"/>
      <c r="Y27" s="12"/>
      <c r="Z27" s="12"/>
      <c r="AA27" s="12"/>
      <c r="AB27" s="12"/>
      <c r="AC27" s="12"/>
    </row>
    <row r="28" spans="1:29" ht="12">
      <c r="A28" s="11"/>
      <c r="B28" s="12"/>
      <c r="C28" s="12"/>
      <c r="D28" s="12"/>
      <c r="E28" s="12"/>
      <c r="F28" s="13"/>
      <c r="G28" s="12"/>
      <c r="H28" s="14"/>
      <c r="I28" s="13"/>
      <c r="J28" s="12"/>
      <c r="K28" s="13"/>
      <c r="L28" s="12"/>
      <c r="M28" s="13"/>
      <c r="N28" s="13"/>
      <c r="O28" s="12"/>
      <c r="P28" s="13"/>
      <c r="Q28" s="13"/>
      <c r="R28" s="12"/>
      <c r="S28" s="12"/>
      <c r="T28" s="12"/>
      <c r="U28" s="13"/>
      <c r="V28" s="12"/>
      <c r="W28" s="12"/>
      <c r="X28" s="12"/>
      <c r="Y28" s="12"/>
      <c r="Z28" s="12"/>
      <c r="AA28" s="12"/>
      <c r="AB28" s="12"/>
      <c r="AC28" s="12"/>
    </row>
    <row r="29" spans="1:29" ht="12">
      <c r="A29" s="11"/>
      <c r="B29" s="12"/>
      <c r="C29" s="12"/>
      <c r="D29" s="12"/>
      <c r="E29" s="12"/>
      <c r="F29" s="13"/>
      <c r="G29" s="12"/>
      <c r="H29" s="14"/>
      <c r="I29" s="13"/>
      <c r="J29" s="12"/>
      <c r="K29" s="13"/>
      <c r="L29" s="12"/>
      <c r="M29" s="13"/>
      <c r="N29" s="13"/>
      <c r="O29" s="12"/>
      <c r="P29" s="13"/>
      <c r="Q29" s="13"/>
      <c r="R29" s="12"/>
      <c r="S29" s="12"/>
      <c r="T29" s="12"/>
      <c r="U29" s="13"/>
      <c r="V29" s="12"/>
      <c r="W29" s="12"/>
      <c r="X29" s="12"/>
      <c r="Y29" s="12"/>
      <c r="Z29" s="12"/>
      <c r="AA29" s="12"/>
      <c r="AB29" s="12"/>
      <c r="AC29" s="12"/>
    </row>
    <row r="30" spans="1:29" ht="12">
      <c r="A30" s="11"/>
      <c r="B30" s="12"/>
      <c r="C30" s="12"/>
      <c r="D30" s="12"/>
      <c r="E30" s="12"/>
      <c r="F30" s="13"/>
      <c r="G30" s="12"/>
      <c r="H30" s="14"/>
      <c r="I30" s="13"/>
      <c r="J30" s="12"/>
      <c r="K30" s="13"/>
      <c r="L30" s="12"/>
      <c r="M30" s="13"/>
      <c r="N30" s="13"/>
      <c r="O30" s="12"/>
      <c r="P30" s="13"/>
      <c r="Q30" s="13"/>
      <c r="R30" s="12"/>
      <c r="S30" s="12"/>
      <c r="T30" s="12"/>
      <c r="U30" s="13"/>
      <c r="V30" s="12"/>
      <c r="W30" s="12"/>
      <c r="X30" s="12"/>
      <c r="Y30" s="12"/>
      <c r="Z30" s="12"/>
      <c r="AA30" s="12"/>
      <c r="AB30" s="12"/>
      <c r="AC30" s="12"/>
    </row>
  </sheetData>
  <sheetProtection selectLockedCells="1" selectUnlockedCells="1"/>
  <dataValidations count="1">
    <dataValidation allowBlank="1" showInputMessage="1" showErrorMessage="1" imeMode="off" sqref="B1:T30 U11:AC30 U1:W10 X2:AC10 X1:AI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C31"/>
    </sheetView>
  </sheetViews>
  <sheetFormatPr defaultColWidth="8.796875" defaultRowHeight="15"/>
  <cols>
    <col min="1" max="1" width="9" style="19" customWidth="1"/>
    <col min="2" max="2" width="16.59765625" style="19" customWidth="1"/>
    <col min="3" max="3" width="9" style="19" customWidth="1"/>
    <col min="4" max="16384" width="9" style="10" customWidth="1"/>
  </cols>
  <sheetData>
    <row r="1" spans="1:9" ht="14.25" customHeight="1">
      <c r="A1" s="16" t="s">
        <v>9</v>
      </c>
      <c r="B1" s="17" t="s">
        <v>3</v>
      </c>
      <c r="C1" s="19" t="s">
        <v>8</v>
      </c>
      <c r="D1" s="12"/>
      <c r="E1" s="12"/>
      <c r="F1" s="12"/>
      <c r="G1" s="12"/>
      <c r="H1" s="12"/>
      <c r="I1" s="12"/>
    </row>
    <row r="2" spans="1:3" ht="12.75">
      <c r="A2" s="19" t="e">
        <f>'1-FINAL ENTRY'!#REF!</f>
        <v>#REF!</v>
      </c>
      <c r="B2" s="20" t="e">
        <f>'1-FINAL ENTRY'!#REF!</f>
        <v>#REF!</v>
      </c>
      <c r="C2" s="18" t="e">
        <f>'1-FINAL ENTRY'!#REF!</f>
        <v>#REF!</v>
      </c>
    </row>
    <row r="3" spans="1:3" ht="12.75">
      <c r="A3" s="19" t="e">
        <f>'1-FINAL ENTRY'!#REF!</f>
        <v>#REF!</v>
      </c>
      <c r="B3" s="20" t="e">
        <f>'1-FINAL ENTRY'!#REF!</f>
        <v>#REF!</v>
      </c>
      <c r="C3" s="18" t="e">
        <f>'1-FINAL ENTRY'!#REF!</f>
        <v>#REF!</v>
      </c>
    </row>
    <row r="4" spans="1:3" ht="12.75">
      <c r="A4" s="19" t="e">
        <f>'1-FINAL ENTRY'!#REF!</f>
        <v>#REF!</v>
      </c>
      <c r="B4" s="20" t="e">
        <f>'1-FINAL ENTRY'!#REF!</f>
        <v>#REF!</v>
      </c>
      <c r="C4" s="18" t="e">
        <f>'1-FINAL ENTRY'!#REF!</f>
        <v>#REF!</v>
      </c>
    </row>
    <row r="5" spans="1:3" ht="12.75">
      <c r="A5" s="19" t="e">
        <f>'1-FINAL ENTRY'!#REF!</f>
        <v>#REF!</v>
      </c>
      <c r="B5" s="20" t="e">
        <f>'1-FINAL ENTRY'!#REF!</f>
        <v>#REF!</v>
      </c>
      <c r="C5" s="18" t="e">
        <f>'1-FINAL ENTRY'!#REF!</f>
        <v>#REF!</v>
      </c>
    </row>
    <row r="6" spans="1:3" ht="12.75">
      <c r="A6" s="19" t="e">
        <f>'1-FINAL ENTRY'!#REF!</f>
        <v>#REF!</v>
      </c>
      <c r="B6" s="20" t="e">
        <f>'1-FINAL ENTRY'!#REF!</f>
        <v>#REF!</v>
      </c>
      <c r="C6" s="18" t="e">
        <f>'1-FINAL ENTRY'!#REF!</f>
        <v>#REF!</v>
      </c>
    </row>
    <row r="7" spans="1:3" ht="12.75">
      <c r="A7" s="19" t="e">
        <f>'1-FINAL ENTRY'!#REF!</f>
        <v>#REF!</v>
      </c>
      <c r="B7" s="20" t="e">
        <f>'1-FINAL ENTRY'!#REF!</f>
        <v>#REF!</v>
      </c>
      <c r="C7" s="18" t="e">
        <f>'1-FINAL ENTRY'!#REF!</f>
        <v>#REF!</v>
      </c>
    </row>
    <row r="8" spans="1:3" ht="12.75">
      <c r="A8" s="19" t="e">
        <f>'1-FINAL ENTRY'!#REF!</f>
        <v>#REF!</v>
      </c>
      <c r="B8" s="20" t="e">
        <f>'1-FINAL ENTRY'!#REF!</f>
        <v>#REF!</v>
      </c>
      <c r="C8" s="18" t="e">
        <f>'1-FINAL ENTRY'!#REF!</f>
        <v>#REF!</v>
      </c>
    </row>
    <row r="9" spans="1:3" ht="12.75">
      <c r="A9" s="19" t="e">
        <f>'1-FINAL ENTRY'!#REF!</f>
        <v>#REF!</v>
      </c>
      <c r="B9" s="20" t="e">
        <f>'1-FINAL ENTRY'!#REF!</f>
        <v>#REF!</v>
      </c>
      <c r="C9" s="18" t="e">
        <f>'1-FINAL ENTRY'!#REF!</f>
        <v>#REF!</v>
      </c>
    </row>
    <row r="10" spans="1:3" ht="12.75">
      <c r="A10" s="19" t="e">
        <f>'1-FINAL ENTRY'!#REF!</f>
        <v>#REF!</v>
      </c>
      <c r="B10" s="20" t="e">
        <f>'1-FINAL ENTRY'!#REF!</f>
        <v>#REF!</v>
      </c>
      <c r="C10" s="18" t="e">
        <f>'1-FINAL ENTRY'!#REF!</f>
        <v>#REF!</v>
      </c>
    </row>
    <row r="11" spans="1:3" ht="12.75">
      <c r="A11" s="19" t="e">
        <f>'1-FINAL ENTRY'!#REF!</f>
        <v>#REF!</v>
      </c>
      <c r="B11" s="20" t="e">
        <f>'1-FINAL ENTRY'!#REF!</f>
        <v>#REF!</v>
      </c>
      <c r="C11" s="18" t="e">
        <f>'1-FINAL ENTRY'!#REF!</f>
        <v>#REF!</v>
      </c>
    </row>
    <row r="12" spans="1:3" ht="12.75">
      <c r="A12" s="19" t="e">
        <f>'1-FINAL ENTRY'!#REF!</f>
        <v>#REF!</v>
      </c>
      <c r="B12" s="20" t="e">
        <f>'1-FINAL ENTRY'!#REF!</f>
        <v>#REF!</v>
      </c>
      <c r="C12" s="18" t="e">
        <f>'1-FINAL ENTRY'!#REF!</f>
        <v>#REF!</v>
      </c>
    </row>
    <row r="13" spans="1:3" ht="12.75">
      <c r="A13" s="19" t="e">
        <f>'1-FINAL ENTRY'!#REF!</f>
        <v>#REF!</v>
      </c>
      <c r="B13" s="20" t="e">
        <f>'1-FINAL ENTRY'!#REF!</f>
        <v>#REF!</v>
      </c>
      <c r="C13" s="18" t="e">
        <f>'1-FINAL ENTRY'!#REF!</f>
        <v>#REF!</v>
      </c>
    </row>
    <row r="14" spans="1:3" ht="12.75">
      <c r="A14" s="19" t="e">
        <f>'1-FINAL ENTRY'!#REF!</f>
        <v>#REF!</v>
      </c>
      <c r="B14" s="20" t="e">
        <f>'1-FINAL ENTRY'!#REF!</f>
        <v>#REF!</v>
      </c>
      <c r="C14" s="18" t="e">
        <f>'1-FINAL ENTRY'!#REF!</f>
        <v>#REF!</v>
      </c>
    </row>
    <row r="15" spans="1:3" ht="12.75">
      <c r="A15" s="19" t="e">
        <f>'1-FINAL ENTRY'!#REF!</f>
        <v>#REF!</v>
      </c>
      <c r="B15" s="20" t="e">
        <f>'1-FINAL ENTRY'!#REF!</f>
        <v>#REF!</v>
      </c>
      <c r="C15" s="18" t="e">
        <f>'1-FINAL ENTRY'!#REF!</f>
        <v>#REF!</v>
      </c>
    </row>
    <row r="16" spans="1:3" ht="12.75">
      <c r="A16" s="19" t="e">
        <f>'1-FINAL ENTRY'!#REF!</f>
        <v>#REF!</v>
      </c>
      <c r="B16" s="20" t="e">
        <f>'1-FINAL ENTRY'!#REF!</f>
        <v>#REF!</v>
      </c>
      <c r="C16" s="18" t="e">
        <f>'1-FINAL ENTRY'!#REF!</f>
        <v>#REF!</v>
      </c>
    </row>
    <row r="17" spans="1:3" ht="12.75">
      <c r="A17" s="19" t="e">
        <f>'1-FINAL ENTRY'!#REF!</f>
        <v>#REF!</v>
      </c>
      <c r="B17" s="20" t="e">
        <f>'1-FINAL ENTRY'!#REF!</f>
        <v>#REF!</v>
      </c>
      <c r="C17" s="18" t="e">
        <f>'1-FINAL ENTRY'!#REF!</f>
        <v>#REF!</v>
      </c>
    </row>
    <row r="18" spans="1:3" ht="12.75">
      <c r="A18" s="19" t="e">
        <f>'1-FINAL ENTRY'!#REF!</f>
        <v>#REF!</v>
      </c>
      <c r="B18" s="20" t="e">
        <f>'1-FINAL ENTRY'!#REF!</f>
        <v>#REF!</v>
      </c>
      <c r="C18" s="18" t="e">
        <f>'1-FINAL ENTRY'!#REF!</f>
        <v>#REF!</v>
      </c>
    </row>
    <row r="19" spans="1:3" ht="12.75">
      <c r="A19" s="19" t="e">
        <f>'1-FINAL ENTRY'!#REF!</f>
        <v>#REF!</v>
      </c>
      <c r="B19" s="20" t="e">
        <f>'1-FINAL ENTRY'!#REF!</f>
        <v>#REF!</v>
      </c>
      <c r="C19" s="18" t="e">
        <f>'1-FINAL ENTRY'!#REF!</f>
        <v>#REF!</v>
      </c>
    </row>
    <row r="20" spans="1:3" ht="12.75">
      <c r="A20" s="19" t="e">
        <f>'1-FINAL ENTRY'!#REF!</f>
        <v>#REF!</v>
      </c>
      <c r="B20" s="20" t="e">
        <f>'1-FINAL ENTRY'!#REF!</f>
        <v>#REF!</v>
      </c>
      <c r="C20" s="18" t="e">
        <f>'1-FINAL ENTRY'!#REF!</f>
        <v>#REF!</v>
      </c>
    </row>
    <row r="21" spans="1:3" ht="12.75">
      <c r="A21" s="19" t="e">
        <f>'1-FINAL ENTRY'!#REF!</f>
        <v>#REF!</v>
      </c>
      <c r="B21" s="20" t="e">
        <f>'1-FINAL ENTRY'!#REF!</f>
        <v>#REF!</v>
      </c>
      <c r="C21" s="18" t="e">
        <f>'1-FINAL ENTRY'!#REF!</f>
        <v>#REF!</v>
      </c>
    </row>
    <row r="22" spans="1:3" ht="12.75">
      <c r="A22" s="19" t="e">
        <f>'1-FINAL ENTRY'!#REF!</f>
        <v>#REF!</v>
      </c>
      <c r="B22" s="20" t="e">
        <f>'1-FINAL ENTRY'!#REF!</f>
        <v>#REF!</v>
      </c>
      <c r="C22" s="18" t="e">
        <f>'1-FINAL ENTRY'!#REF!</f>
        <v>#REF!</v>
      </c>
    </row>
    <row r="23" spans="1:3" ht="12.75">
      <c r="A23" s="19" t="e">
        <f>'1-FINAL ENTRY'!#REF!</f>
        <v>#REF!</v>
      </c>
      <c r="B23" s="20" t="e">
        <f>'1-FINAL ENTRY'!#REF!</f>
        <v>#REF!</v>
      </c>
      <c r="C23" s="18" t="e">
        <f>'1-FINAL ENTRY'!#REF!</f>
        <v>#REF!</v>
      </c>
    </row>
    <row r="24" spans="1:3" ht="12.75">
      <c r="A24" s="19" t="e">
        <f>'1-FINAL ENTRY'!#REF!</f>
        <v>#REF!</v>
      </c>
      <c r="B24" s="20" t="e">
        <f>'1-FINAL ENTRY'!#REF!</f>
        <v>#REF!</v>
      </c>
      <c r="C24" s="18" t="e">
        <f>'1-FINAL ENTRY'!#REF!</f>
        <v>#REF!</v>
      </c>
    </row>
    <row r="25" spans="1:3" ht="12.75">
      <c r="A25" s="19" t="e">
        <f>'1-FINAL ENTRY'!#REF!</f>
        <v>#REF!</v>
      </c>
      <c r="B25" s="20" t="e">
        <f>'1-FINAL ENTRY'!#REF!</f>
        <v>#REF!</v>
      </c>
      <c r="C25" s="18" t="e">
        <f>'1-FINAL ENTRY'!#REF!</f>
        <v>#REF!</v>
      </c>
    </row>
    <row r="26" spans="1:3" ht="12.75">
      <c r="A26" s="19" t="e">
        <f>'1-FINAL ENTRY'!#REF!</f>
        <v>#REF!</v>
      </c>
      <c r="B26" s="20" t="e">
        <f>'1-FINAL ENTRY'!#REF!</f>
        <v>#REF!</v>
      </c>
      <c r="C26" s="18" t="e">
        <f>'1-FINAL ENTRY'!#REF!</f>
        <v>#REF!</v>
      </c>
    </row>
    <row r="27" spans="1:3" ht="12.75">
      <c r="A27" s="19" t="e">
        <f>'1-FINAL ENTRY'!#REF!</f>
        <v>#REF!</v>
      </c>
      <c r="B27" s="20" t="e">
        <f>'1-FINAL ENTRY'!#REF!</f>
        <v>#REF!</v>
      </c>
      <c r="C27" s="18" t="e">
        <f>'1-FINAL ENTRY'!#REF!</f>
        <v>#REF!</v>
      </c>
    </row>
    <row r="28" spans="1:3" ht="12.75">
      <c r="A28" s="19" t="e">
        <f>'1-FINAL ENTRY'!#REF!</f>
        <v>#REF!</v>
      </c>
      <c r="B28" s="20" t="e">
        <f>'1-FINAL ENTRY'!#REF!</f>
        <v>#REF!</v>
      </c>
      <c r="C28" s="18" t="e">
        <f>'1-FINAL ENTRY'!#REF!</f>
        <v>#REF!</v>
      </c>
    </row>
    <row r="29" spans="1:3" ht="12.75">
      <c r="A29" s="19" t="e">
        <f>'1-FINAL ENTRY'!#REF!</f>
        <v>#REF!</v>
      </c>
      <c r="B29" s="20" t="e">
        <f>'1-FINAL ENTRY'!#REF!</f>
        <v>#REF!</v>
      </c>
      <c r="C29" s="18" t="e">
        <f>'1-FINAL ENTRY'!#REF!</f>
        <v>#REF!</v>
      </c>
    </row>
    <row r="30" spans="1:3" ht="12.75">
      <c r="A30" s="19" t="e">
        <f>'1-FINAL ENTRY'!#REF!</f>
        <v>#REF!</v>
      </c>
      <c r="B30" s="20" t="e">
        <f>'1-FINAL ENTRY'!#REF!</f>
        <v>#REF!</v>
      </c>
      <c r="C30" s="18" t="e">
        <f>'1-FINAL ENTRY'!#REF!</f>
        <v>#REF!</v>
      </c>
    </row>
    <row r="31" spans="1:3" ht="12.75">
      <c r="A31" s="19" t="e">
        <f>'1-FINAL ENTRY'!#REF!</f>
        <v>#REF!</v>
      </c>
      <c r="B31" s="20" t="e">
        <f>'1-FINAL ENTRY'!#REF!</f>
        <v>#REF!</v>
      </c>
      <c r="C31" s="18" t="e">
        <f>'1-FINAL ENTRY'!#REF!</f>
        <v>#REF!</v>
      </c>
    </row>
  </sheetData>
  <sheetProtection selectLockedCells="1" selectUnlockedCells="1"/>
  <dataValidations count="1">
    <dataValidation allowBlank="1" showInputMessage="1" showErrorMessage="1" imeMode="off" sqref="D1:I1 B2:C3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zoomScalePageLayoutView="0" workbookViewId="0" topLeftCell="A24">
      <selection activeCell="N36" sqref="N36"/>
    </sheetView>
  </sheetViews>
  <sheetFormatPr defaultColWidth="8.796875" defaultRowHeight="15"/>
  <cols>
    <col min="3" max="3" width="11.69921875" style="0" customWidth="1"/>
    <col min="13" max="13" width="11.69921875" style="0" customWidth="1"/>
  </cols>
  <sheetData>
    <row r="1" spans="1:13" ht="14.25">
      <c r="A1" s="230" t="s">
        <v>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ht="54" customHeight="1" thickBo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ht="15.75">
      <c r="A3" s="241" t="s">
        <v>57</v>
      </c>
      <c r="B3" s="242"/>
      <c r="C3" s="242"/>
      <c r="D3" s="242"/>
      <c r="E3" s="127"/>
      <c r="F3" s="127"/>
      <c r="G3" s="127"/>
      <c r="H3" s="127"/>
      <c r="I3" s="122" t="s">
        <v>58</v>
      </c>
      <c r="J3" s="206" t="s">
        <v>59</v>
      </c>
      <c r="K3" s="206"/>
      <c r="L3" s="206"/>
      <c r="M3" s="207"/>
    </row>
    <row r="4" spans="1:13" ht="15.75">
      <c r="A4" s="196" t="s">
        <v>60</v>
      </c>
      <c r="B4" s="197"/>
      <c r="C4" s="197"/>
      <c r="D4" s="123"/>
      <c r="E4" s="55"/>
      <c r="F4" s="55"/>
      <c r="G4" s="55"/>
      <c r="H4" s="55"/>
      <c r="I4" s="124"/>
      <c r="J4" s="224" t="s">
        <v>61</v>
      </c>
      <c r="K4" s="224"/>
      <c r="L4" s="224"/>
      <c r="M4" s="225"/>
    </row>
    <row r="5" spans="1:13" ht="15.75">
      <c r="A5" s="196" t="s">
        <v>70</v>
      </c>
      <c r="B5" s="197"/>
      <c r="C5" s="197"/>
      <c r="D5" s="123"/>
      <c r="E5" s="55"/>
      <c r="F5" s="55"/>
      <c r="G5" s="55"/>
      <c r="H5" s="55"/>
      <c r="I5" s="124"/>
      <c r="J5" s="224" t="s">
        <v>62</v>
      </c>
      <c r="K5" s="224"/>
      <c r="L5" s="224"/>
      <c r="M5" s="225"/>
    </row>
    <row r="6" spans="1:13" ht="15.75">
      <c r="A6" s="196" t="s">
        <v>71</v>
      </c>
      <c r="B6" s="197"/>
      <c r="C6" s="197"/>
      <c r="D6" s="123"/>
      <c r="E6" s="55"/>
      <c r="F6" s="55"/>
      <c r="G6" s="55"/>
      <c r="H6" s="55"/>
      <c r="I6" s="125" t="s">
        <v>75</v>
      </c>
      <c r="J6" s="208" t="s">
        <v>63</v>
      </c>
      <c r="K6" s="208"/>
      <c r="L6" s="208"/>
      <c r="M6" s="209"/>
    </row>
    <row r="7" spans="1:13" ht="15.75">
      <c r="A7" s="196" t="s">
        <v>72</v>
      </c>
      <c r="B7" s="197"/>
      <c r="C7" s="197"/>
      <c r="D7" s="123"/>
      <c r="E7" s="55"/>
      <c r="F7" s="55"/>
      <c r="G7" s="55"/>
      <c r="H7" s="55"/>
      <c r="I7" s="125" t="s">
        <v>64</v>
      </c>
      <c r="J7" s="208" t="s">
        <v>65</v>
      </c>
      <c r="K7" s="208"/>
      <c r="L7" s="208"/>
      <c r="M7" s="209"/>
    </row>
    <row r="8" spans="1:13" ht="15.75">
      <c r="A8" s="196" t="s">
        <v>73</v>
      </c>
      <c r="B8" s="197"/>
      <c r="C8" s="197"/>
      <c r="D8" s="123"/>
      <c r="E8" s="55"/>
      <c r="F8" s="55"/>
      <c r="G8" s="55"/>
      <c r="H8" s="55"/>
      <c r="I8" s="125" t="s">
        <v>76</v>
      </c>
      <c r="J8" s="208" t="s">
        <v>66</v>
      </c>
      <c r="K8" s="208"/>
      <c r="L8" s="208"/>
      <c r="M8" s="209"/>
    </row>
    <row r="9" spans="1:13" ht="16.5" thickBot="1">
      <c r="A9" s="243" t="s">
        <v>74</v>
      </c>
      <c r="B9" s="214"/>
      <c r="C9" s="214"/>
      <c r="D9" s="126"/>
      <c r="E9" s="111"/>
      <c r="F9" s="111"/>
      <c r="G9" s="111"/>
      <c r="H9" s="111"/>
      <c r="I9" s="214" t="s">
        <v>88</v>
      </c>
      <c r="J9" s="214"/>
      <c r="K9" s="214"/>
      <c r="L9" s="214"/>
      <c r="M9" s="215"/>
    </row>
    <row r="10" spans="8:13" ht="14.25">
      <c r="H10" s="38"/>
      <c r="I10" s="39"/>
      <c r="J10" s="39"/>
      <c r="K10" s="39"/>
      <c r="L10" s="39"/>
      <c r="M10" s="39"/>
    </row>
    <row r="11" spans="3:13" ht="20.25">
      <c r="C11" s="256" t="s">
        <v>106</v>
      </c>
      <c r="D11" s="256"/>
      <c r="E11" s="254">
        <f ca="1">TODAY()+LEN(E13)</f>
        <v>39435</v>
      </c>
      <c r="F11" s="254"/>
      <c r="G11" s="153" t="s">
        <v>107</v>
      </c>
      <c r="H11" s="255">
        <f ca="1">TODAY()</f>
        <v>39434</v>
      </c>
      <c r="I11" s="255"/>
      <c r="J11" s="39"/>
      <c r="K11" s="39"/>
      <c r="L11" s="39"/>
      <c r="M11" s="39"/>
    </row>
    <row r="12" spans="4:13" ht="21">
      <c r="D12" s="128"/>
      <c r="E12" s="129"/>
      <c r="F12" s="112"/>
      <c r="G12" s="112"/>
      <c r="H12" s="112"/>
      <c r="I12" s="39"/>
      <c r="J12" s="39"/>
      <c r="K12" s="39"/>
      <c r="L12" s="39"/>
      <c r="M12" s="39"/>
    </row>
    <row r="13" spans="4:13" ht="21">
      <c r="D13" s="128" t="s">
        <v>91</v>
      </c>
      <c r="E13" s="201">
        <f>+'1-FINAL ENTRY'!A9</f>
        <v>0</v>
      </c>
      <c r="F13" s="201"/>
      <c r="G13" s="201"/>
      <c r="H13" s="201"/>
      <c r="I13" s="201"/>
      <c r="J13" s="201"/>
      <c r="K13" s="201"/>
      <c r="L13" s="201"/>
      <c r="M13" s="201"/>
    </row>
    <row r="14" spans="8:13" ht="14.25">
      <c r="H14" s="38"/>
      <c r="I14" s="39"/>
      <c r="J14" s="39"/>
      <c r="K14" s="39"/>
      <c r="L14" s="39"/>
      <c r="M14" s="39"/>
    </row>
    <row r="15" spans="1:13" ht="30" customHeight="1">
      <c r="A15" s="260" t="s">
        <v>45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</row>
    <row r="16" spans="1:13" ht="30" customHeight="1">
      <c r="A16" s="263" t="s">
        <v>111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</row>
    <row r="17" spans="8:13" ht="14.25">
      <c r="H17" s="38"/>
      <c r="I17" s="39"/>
      <c r="J17" s="39"/>
      <c r="K17" s="39"/>
      <c r="L17" s="39"/>
      <c r="M17" s="39"/>
    </row>
    <row r="18" spans="8:13" ht="14.25">
      <c r="H18" s="38"/>
      <c r="I18" s="39"/>
      <c r="J18" s="39"/>
      <c r="K18" s="39"/>
      <c r="L18" s="39"/>
      <c r="M18" s="39"/>
    </row>
    <row r="19" spans="1:13" ht="14.25">
      <c r="A19" s="205" t="s">
        <v>81</v>
      </c>
      <c r="B19" s="205" t="s">
        <v>82</v>
      </c>
      <c r="C19" s="257" t="s">
        <v>78</v>
      </c>
      <c r="D19" s="258" t="s">
        <v>42</v>
      </c>
      <c r="E19" s="205" t="s">
        <v>54</v>
      </c>
      <c r="F19" s="259" t="s">
        <v>83</v>
      </c>
      <c r="G19" s="205" t="s">
        <v>101</v>
      </c>
      <c r="H19" s="205" t="s">
        <v>102</v>
      </c>
      <c r="I19" s="205" t="s">
        <v>103</v>
      </c>
      <c r="J19" s="205" t="s">
        <v>105</v>
      </c>
      <c r="K19" s="262" t="s">
        <v>104</v>
      </c>
      <c r="L19" s="262" t="s">
        <v>86</v>
      </c>
      <c r="M19" s="205" t="s">
        <v>68</v>
      </c>
    </row>
    <row r="20" spans="1:13" ht="14.25">
      <c r="A20" s="205"/>
      <c r="B20" s="205"/>
      <c r="C20" s="257"/>
      <c r="D20" s="258"/>
      <c r="E20" s="205"/>
      <c r="F20" s="259"/>
      <c r="G20" s="205"/>
      <c r="H20" s="205"/>
      <c r="I20" s="205"/>
      <c r="J20" s="205"/>
      <c r="K20" s="262"/>
      <c r="L20" s="262"/>
      <c r="M20" s="205"/>
    </row>
    <row r="21" spans="1:13" ht="14.25">
      <c r="A21" s="205"/>
      <c r="B21" s="205"/>
      <c r="C21" s="257"/>
      <c r="D21" s="258"/>
      <c r="E21" s="205"/>
      <c r="F21" s="259"/>
      <c r="G21" s="205"/>
      <c r="H21" s="205"/>
      <c r="I21" s="205"/>
      <c r="J21" s="205"/>
      <c r="K21" s="262"/>
      <c r="L21" s="262"/>
      <c r="M21" s="205"/>
    </row>
    <row r="22" spans="1:13" s="139" customFormat="1" ht="30" customHeight="1">
      <c r="A22" s="140">
        <f>'1-FINAL ENTRY'!A72</f>
        <v>0</v>
      </c>
      <c r="B22" s="140">
        <f>'1-FINAL ENTRY'!B72</f>
        <v>0</v>
      </c>
      <c r="C22" s="141">
        <f>'1-FINAL ENTRY'!C72</f>
        <v>0</v>
      </c>
      <c r="D22" s="142">
        <f>'1-FINAL ENTRY'!D72</f>
        <v>0</v>
      </c>
      <c r="E22" s="143">
        <f>'1-FINAL ENTRY'!E72</f>
        <v>0</v>
      </c>
      <c r="F22" s="143">
        <f>'1-FINAL ENTRY'!F72</f>
        <v>0</v>
      </c>
      <c r="G22" s="143">
        <f>'1-FINAL ENTRY'!G72</f>
        <v>0</v>
      </c>
      <c r="H22" s="144">
        <f>'1-FINAL ENTRY'!H72</f>
        <v>0</v>
      </c>
      <c r="I22" s="143">
        <f>'1-FINAL ENTRY'!I72</f>
        <v>0</v>
      </c>
      <c r="J22" s="145">
        <f>'1-FINAL ENTRY'!J72</f>
        <v>0</v>
      </c>
      <c r="K22" s="145">
        <f>'1-FINAL ENTRY'!K72</f>
        <v>0</v>
      </c>
      <c r="L22" s="144">
        <f>'1-FINAL ENTRY'!L72</f>
        <v>0</v>
      </c>
      <c r="M22" s="146">
        <f>'1-FINAL ENTRY'!M72</f>
        <v>0</v>
      </c>
    </row>
    <row r="23" spans="1:13" ht="30" customHeight="1">
      <c r="A23" s="147">
        <f>'1-FINAL ENTRY'!A73</f>
        <v>0</v>
      </c>
      <c r="B23" s="147">
        <f>'1-FINAL ENTRY'!B73</f>
        <v>0</v>
      </c>
      <c r="C23" s="148">
        <f>'1-FINAL ENTRY'!C73</f>
        <v>0</v>
      </c>
      <c r="D23" s="149">
        <f>'1-FINAL ENTRY'!D73</f>
        <v>0</v>
      </c>
      <c r="E23" s="150">
        <f>'1-FINAL ENTRY'!E73</f>
        <v>0</v>
      </c>
      <c r="F23" s="150">
        <f>'1-FINAL ENTRY'!F73</f>
        <v>0</v>
      </c>
      <c r="G23" s="150">
        <f>'1-FINAL ENTRY'!G73</f>
        <v>0</v>
      </c>
      <c r="H23" s="144">
        <f>'1-FINAL ENTRY'!H73</f>
        <v>0</v>
      </c>
      <c r="I23" s="143">
        <f>'1-FINAL ENTRY'!I73</f>
        <v>0</v>
      </c>
      <c r="J23" s="145">
        <f>'1-FINAL ENTRY'!J73</f>
        <v>0</v>
      </c>
      <c r="K23" s="145">
        <f>'1-FINAL ENTRY'!K73</f>
        <v>0</v>
      </c>
      <c r="L23" s="144">
        <f>'1-FINAL ENTRY'!L73</f>
        <v>0</v>
      </c>
      <c r="M23" s="146">
        <f>'1-FINAL ENTRY'!M73</f>
        <v>0</v>
      </c>
    </row>
    <row r="24" spans="1:13" ht="30" customHeight="1">
      <c r="A24" s="147">
        <f>'1-FINAL ENTRY'!A74</f>
        <v>0</v>
      </c>
      <c r="B24" s="147">
        <f>'1-FINAL ENTRY'!B74</f>
        <v>0</v>
      </c>
      <c r="C24" s="148">
        <f>'1-FINAL ENTRY'!C74</f>
        <v>0</v>
      </c>
      <c r="D24" s="149">
        <f>'1-FINAL ENTRY'!D74</f>
        <v>0</v>
      </c>
      <c r="E24" s="150">
        <f>'1-FINAL ENTRY'!E74</f>
        <v>0</v>
      </c>
      <c r="F24" s="150">
        <f>'1-FINAL ENTRY'!F74</f>
        <v>0</v>
      </c>
      <c r="G24" s="150">
        <f>'1-FINAL ENTRY'!G74</f>
        <v>0</v>
      </c>
      <c r="H24" s="144">
        <f>'1-FINAL ENTRY'!H74</f>
        <v>0</v>
      </c>
      <c r="I24" s="143">
        <f>'1-FINAL ENTRY'!I74</f>
        <v>0</v>
      </c>
      <c r="J24" s="145">
        <f>'1-FINAL ENTRY'!J74</f>
        <v>0</v>
      </c>
      <c r="K24" s="145">
        <f>'1-FINAL ENTRY'!K74</f>
        <v>0</v>
      </c>
      <c r="L24" s="144">
        <f>'1-FINAL ENTRY'!L74</f>
        <v>0</v>
      </c>
      <c r="M24" s="146">
        <f>'1-FINAL ENTRY'!M74</f>
        <v>0</v>
      </c>
    </row>
    <row r="25" spans="1:13" ht="30" customHeight="1">
      <c r="A25" s="147">
        <f>'1-FINAL ENTRY'!A75</f>
        <v>0</v>
      </c>
      <c r="B25" s="147">
        <f>'1-FINAL ENTRY'!B75</f>
        <v>0</v>
      </c>
      <c r="C25" s="148">
        <f>'1-FINAL ENTRY'!C75</f>
        <v>0</v>
      </c>
      <c r="D25" s="149">
        <f>'1-FINAL ENTRY'!D75</f>
        <v>0</v>
      </c>
      <c r="E25" s="150">
        <f>'1-FINAL ENTRY'!E75</f>
        <v>0</v>
      </c>
      <c r="F25" s="150">
        <f>'1-FINAL ENTRY'!F75</f>
        <v>0</v>
      </c>
      <c r="G25" s="150">
        <f>'1-FINAL ENTRY'!G75</f>
        <v>0</v>
      </c>
      <c r="H25" s="144">
        <f>'1-FINAL ENTRY'!H75</f>
        <v>0</v>
      </c>
      <c r="I25" s="143">
        <f>'1-FINAL ENTRY'!I75</f>
        <v>0</v>
      </c>
      <c r="J25" s="145">
        <f>'1-FINAL ENTRY'!J75</f>
        <v>0</v>
      </c>
      <c r="K25" s="145">
        <f>'1-FINAL ENTRY'!K75</f>
        <v>0</v>
      </c>
      <c r="L25" s="144">
        <f>'1-FINAL ENTRY'!L75</f>
        <v>0</v>
      </c>
      <c r="M25" s="146">
        <f>'1-FINAL ENTRY'!M75</f>
        <v>0</v>
      </c>
    </row>
    <row r="26" spans="1:13" ht="30" customHeight="1">
      <c r="A26" s="147">
        <f>'1-FINAL ENTRY'!A76</f>
        <v>0</v>
      </c>
      <c r="B26" s="147">
        <f>'1-FINAL ENTRY'!B76</f>
        <v>0</v>
      </c>
      <c r="C26" s="148">
        <f>'1-FINAL ENTRY'!C76</f>
        <v>0</v>
      </c>
      <c r="D26" s="149">
        <f>'1-FINAL ENTRY'!D76</f>
        <v>0</v>
      </c>
      <c r="E26" s="150">
        <f>'1-FINAL ENTRY'!E76</f>
        <v>0</v>
      </c>
      <c r="F26" s="150">
        <f>'1-FINAL ENTRY'!F76</f>
        <v>0</v>
      </c>
      <c r="G26" s="150">
        <f>'1-FINAL ENTRY'!G76</f>
        <v>0</v>
      </c>
      <c r="H26" s="144">
        <f>'1-FINAL ENTRY'!H76</f>
        <v>0</v>
      </c>
      <c r="I26" s="143">
        <f>'1-FINAL ENTRY'!I76</f>
        <v>0</v>
      </c>
      <c r="J26" s="145">
        <f>'1-FINAL ENTRY'!J76</f>
        <v>0</v>
      </c>
      <c r="K26" s="145">
        <f>'1-FINAL ENTRY'!K76</f>
        <v>0</v>
      </c>
      <c r="L26" s="144">
        <f>'1-FINAL ENTRY'!L76</f>
        <v>0</v>
      </c>
      <c r="M26" s="146">
        <f>'1-FINAL ENTRY'!M76</f>
        <v>0</v>
      </c>
    </row>
    <row r="27" spans="1:13" ht="30" customHeight="1">
      <c r="A27" s="147">
        <f>'1-FINAL ENTRY'!A77</f>
        <v>0</v>
      </c>
      <c r="B27" s="147">
        <f>'1-FINAL ENTRY'!B77</f>
        <v>0</v>
      </c>
      <c r="C27" s="148">
        <f>'1-FINAL ENTRY'!C77</f>
        <v>0</v>
      </c>
      <c r="D27" s="149">
        <f>'1-FINAL ENTRY'!D77</f>
        <v>0</v>
      </c>
      <c r="E27" s="150">
        <f>'1-FINAL ENTRY'!E77</f>
        <v>0</v>
      </c>
      <c r="F27" s="150">
        <f>'1-FINAL ENTRY'!F77</f>
        <v>0</v>
      </c>
      <c r="G27" s="150">
        <f>'1-FINAL ENTRY'!G77</f>
        <v>0</v>
      </c>
      <c r="H27" s="144">
        <f>'1-FINAL ENTRY'!H77</f>
        <v>0</v>
      </c>
      <c r="I27" s="143">
        <f>'1-FINAL ENTRY'!I77</f>
        <v>0</v>
      </c>
      <c r="J27" s="145">
        <f>'1-FINAL ENTRY'!J77</f>
        <v>0</v>
      </c>
      <c r="K27" s="145">
        <f>'1-FINAL ENTRY'!K77</f>
        <v>0</v>
      </c>
      <c r="L27" s="144">
        <f>'1-FINAL ENTRY'!L77</f>
        <v>0</v>
      </c>
      <c r="M27" s="146">
        <f>'1-FINAL ENTRY'!M77</f>
        <v>0</v>
      </c>
    </row>
    <row r="28" spans="1:13" ht="30" customHeight="1">
      <c r="A28" s="147">
        <f>'1-FINAL ENTRY'!A78</f>
        <v>0</v>
      </c>
      <c r="B28" s="147">
        <f>'1-FINAL ENTRY'!B78</f>
        <v>0</v>
      </c>
      <c r="C28" s="148">
        <f>'1-FINAL ENTRY'!C78</f>
        <v>0</v>
      </c>
      <c r="D28" s="149">
        <f>'1-FINAL ENTRY'!D78</f>
        <v>0</v>
      </c>
      <c r="E28" s="150">
        <f>'1-FINAL ENTRY'!E78</f>
        <v>0</v>
      </c>
      <c r="F28" s="150">
        <f>'1-FINAL ENTRY'!F78</f>
        <v>0</v>
      </c>
      <c r="G28" s="150">
        <f>'1-FINAL ENTRY'!G78</f>
        <v>0</v>
      </c>
      <c r="H28" s="144">
        <f>'1-FINAL ENTRY'!H78</f>
        <v>0</v>
      </c>
      <c r="I28" s="143">
        <f>'1-FINAL ENTRY'!I78</f>
        <v>0</v>
      </c>
      <c r="J28" s="145">
        <f>'1-FINAL ENTRY'!J78</f>
        <v>0</v>
      </c>
      <c r="K28" s="145">
        <f>'1-FINAL ENTRY'!K78</f>
        <v>0</v>
      </c>
      <c r="L28" s="144">
        <f>'1-FINAL ENTRY'!L78</f>
        <v>0</v>
      </c>
      <c r="M28" s="146">
        <f>'1-FINAL ENTRY'!M78</f>
        <v>0</v>
      </c>
    </row>
    <row r="29" spans="1:13" ht="30" customHeight="1">
      <c r="A29" s="147">
        <f>'1-FINAL ENTRY'!A79</f>
        <v>0</v>
      </c>
      <c r="B29" s="147">
        <f>'1-FINAL ENTRY'!B79</f>
        <v>0</v>
      </c>
      <c r="C29" s="148">
        <f>'1-FINAL ENTRY'!C79</f>
        <v>0</v>
      </c>
      <c r="D29" s="149">
        <f>'1-FINAL ENTRY'!D79</f>
        <v>0</v>
      </c>
      <c r="E29" s="150">
        <f>'1-FINAL ENTRY'!E79</f>
        <v>0</v>
      </c>
      <c r="F29" s="150">
        <f>'1-FINAL ENTRY'!F79</f>
        <v>0</v>
      </c>
      <c r="G29" s="150">
        <f>'1-FINAL ENTRY'!G79</f>
        <v>0</v>
      </c>
      <c r="H29" s="144">
        <f>'1-FINAL ENTRY'!H79</f>
        <v>0</v>
      </c>
      <c r="I29" s="143">
        <f>'1-FINAL ENTRY'!I79</f>
        <v>0</v>
      </c>
      <c r="J29" s="145">
        <f>'1-FINAL ENTRY'!J79</f>
        <v>0</v>
      </c>
      <c r="K29" s="145">
        <f>'1-FINAL ENTRY'!K79</f>
        <v>0</v>
      </c>
      <c r="L29" s="144">
        <f>'1-FINAL ENTRY'!L79</f>
        <v>0</v>
      </c>
      <c r="M29" s="146">
        <f>'1-FINAL ENTRY'!M79</f>
        <v>0</v>
      </c>
    </row>
    <row r="30" spans="1:13" ht="30" customHeight="1">
      <c r="A30" s="147">
        <f>'1-FINAL ENTRY'!A80</f>
        <v>0</v>
      </c>
      <c r="B30" s="147">
        <f>'1-FINAL ENTRY'!B80</f>
        <v>0</v>
      </c>
      <c r="C30" s="148">
        <f>'1-FINAL ENTRY'!C80</f>
        <v>0</v>
      </c>
      <c r="D30" s="149">
        <f>'1-FINAL ENTRY'!D80</f>
        <v>0</v>
      </c>
      <c r="E30" s="150">
        <f>'1-FINAL ENTRY'!E80</f>
        <v>0</v>
      </c>
      <c r="F30" s="150">
        <f>'1-FINAL ENTRY'!F80</f>
        <v>0</v>
      </c>
      <c r="G30" s="150">
        <f>'1-FINAL ENTRY'!G80</f>
        <v>0</v>
      </c>
      <c r="H30" s="144">
        <f>'1-FINAL ENTRY'!H80</f>
        <v>0</v>
      </c>
      <c r="I30" s="143">
        <f>'1-FINAL ENTRY'!I80</f>
        <v>0</v>
      </c>
      <c r="J30" s="145">
        <f>'1-FINAL ENTRY'!J80</f>
        <v>0</v>
      </c>
      <c r="K30" s="145">
        <f>'1-FINAL ENTRY'!K80</f>
        <v>0</v>
      </c>
      <c r="L30" s="144">
        <f>'1-FINAL ENTRY'!L80</f>
        <v>0</v>
      </c>
      <c r="M30" s="146">
        <f>'1-FINAL ENTRY'!M80</f>
        <v>0</v>
      </c>
    </row>
    <row r="31" spans="1:13" ht="30" customHeight="1">
      <c r="A31" s="147">
        <f>'1-FINAL ENTRY'!A81</f>
        <v>0</v>
      </c>
      <c r="B31" s="147">
        <f>'1-FINAL ENTRY'!B81</f>
        <v>0</v>
      </c>
      <c r="C31" s="148">
        <f>'1-FINAL ENTRY'!C81</f>
        <v>0</v>
      </c>
      <c r="D31" s="149">
        <f>'1-FINAL ENTRY'!D81</f>
        <v>0</v>
      </c>
      <c r="E31" s="150">
        <f>'1-FINAL ENTRY'!E81</f>
        <v>0</v>
      </c>
      <c r="F31" s="150">
        <f>'1-FINAL ENTRY'!F81</f>
        <v>0</v>
      </c>
      <c r="G31" s="150">
        <f>'1-FINAL ENTRY'!G81</f>
        <v>0</v>
      </c>
      <c r="H31" s="144">
        <f>'1-FINAL ENTRY'!H81</f>
        <v>0</v>
      </c>
      <c r="I31" s="143">
        <f>'1-FINAL ENTRY'!I81</f>
        <v>0</v>
      </c>
      <c r="J31" s="145">
        <f>'1-FINAL ENTRY'!J81</f>
        <v>0</v>
      </c>
      <c r="K31" s="145">
        <f>'1-FINAL ENTRY'!K81</f>
        <v>0</v>
      </c>
      <c r="L31" s="144">
        <f>'1-FINAL ENTRY'!L81</f>
        <v>0</v>
      </c>
      <c r="M31" s="146">
        <f>'1-FINAL ENTRY'!M81</f>
        <v>0</v>
      </c>
    </row>
    <row r="32" spans="1:13" ht="30" customHeight="1">
      <c r="A32" s="261" t="s">
        <v>87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151">
        <f>SUM(M22:M31)</f>
        <v>0</v>
      </c>
    </row>
    <row r="33" spans="8:13" ht="14.25">
      <c r="H33" s="38"/>
      <c r="I33" s="39"/>
      <c r="J33" s="39"/>
      <c r="K33" s="39"/>
      <c r="L33" s="39"/>
      <c r="M33" s="39"/>
    </row>
    <row r="34" spans="8:13" ht="15">
      <c r="H34" s="38"/>
      <c r="I34" s="39"/>
      <c r="J34" s="39"/>
      <c r="K34" s="39"/>
      <c r="L34" s="39"/>
      <c r="M34" s="39"/>
    </row>
    <row r="35" spans="8:13" ht="15.75" thickBot="1">
      <c r="H35" s="38"/>
      <c r="I35" s="39"/>
      <c r="J35" s="39"/>
      <c r="K35" s="39"/>
      <c r="L35" s="39"/>
      <c r="M35" s="39"/>
    </row>
    <row r="36" spans="2:10" ht="27" thickBot="1">
      <c r="B36" s="107" t="s">
        <v>69</v>
      </c>
      <c r="C36" s="108"/>
      <c r="D36" s="108"/>
      <c r="E36" s="109"/>
      <c r="F36" s="199">
        <f>+M32</f>
        <v>0</v>
      </c>
      <c r="G36" s="200"/>
      <c r="H36" s="38"/>
      <c r="I36" s="39"/>
      <c r="J36" s="39"/>
    </row>
    <row r="37" spans="11:12" ht="15">
      <c r="K37" s="154"/>
      <c r="L37" s="154"/>
    </row>
    <row r="38" spans="9:10" ht="15">
      <c r="I38" s="155"/>
      <c r="J38" s="155"/>
    </row>
    <row r="39" ht="15">
      <c r="I39" s="156" t="s">
        <v>108</v>
      </c>
    </row>
  </sheetData>
  <sheetProtection password="ED62" sheet="1" objects="1" scenarios="1"/>
  <mergeCells count="36">
    <mergeCell ref="A9:C9"/>
    <mergeCell ref="I9:M9"/>
    <mergeCell ref="E13:M13"/>
    <mergeCell ref="A5:C5"/>
    <mergeCell ref="J5:M5"/>
    <mergeCell ref="A1:M2"/>
    <mergeCell ref="A3:D3"/>
    <mergeCell ref="J3:M3"/>
    <mergeCell ref="A4:C4"/>
    <mergeCell ref="J4:M4"/>
    <mergeCell ref="A6:C6"/>
    <mergeCell ref="J6:M6"/>
    <mergeCell ref="A7:C7"/>
    <mergeCell ref="J7:M7"/>
    <mergeCell ref="A8:C8"/>
    <mergeCell ref="J8:M8"/>
    <mergeCell ref="A15:M15"/>
    <mergeCell ref="M19:M21"/>
    <mergeCell ref="A32:L32"/>
    <mergeCell ref="I19:I21"/>
    <mergeCell ref="J19:J21"/>
    <mergeCell ref="K19:K21"/>
    <mergeCell ref="L19:L21"/>
    <mergeCell ref="A19:A21"/>
    <mergeCell ref="B19:B21"/>
    <mergeCell ref="A16:M16"/>
    <mergeCell ref="E11:F11"/>
    <mergeCell ref="H11:I11"/>
    <mergeCell ref="F36:G36"/>
    <mergeCell ref="C11:D11"/>
    <mergeCell ref="G19:G21"/>
    <mergeCell ref="H19:H21"/>
    <mergeCell ref="C19:C21"/>
    <mergeCell ref="D19:D21"/>
    <mergeCell ref="E19:E21"/>
    <mergeCell ref="F19:F21"/>
  </mergeCells>
  <dataValidations count="1">
    <dataValidation allowBlank="1" showInputMessage="1" showErrorMessage="1" imeMode="off" sqref="E19 B10:B14 E11:E14 I12 C10:C11 G19:J19 M19 A22:A36 L22:M31 A3:A16 A1 B22:I31 F36 D4:D10 C12:D14 I3:J8 D18:K18 L18:L19 F14:L14 A17:L17 A18:C19 B33:E36 F33:G35 F12 J10:L12 E10:I10 H33:H36 I33:L34 I35:J36 K35:L35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2011-02-22T19:28:00Z</cp:lastPrinted>
  <dcterms:created xsi:type="dcterms:W3CDTF">2001-10-26T07:52:06Z</dcterms:created>
  <dcterms:modified xsi:type="dcterms:W3CDTF">2011-12-19T05:48:41Z</dcterms:modified>
  <cp:category/>
  <cp:version/>
  <cp:contentType/>
  <cp:contentStatus/>
</cp:coreProperties>
</file>